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財政室\13-01_照会・回答\02 県自治財政室\08 財政状況資料集(H22決算まで財政・歳出比較分析表）\（R04決算）財政状況資料集\"/>
    </mc:Choice>
  </mc:AlternateContent>
  <xr:revisionPtr revIDLastSave="0" documentId="13_ncr:1_{49756865-4826-4CDF-87A8-7911BABE4470}" xr6:coauthVersionLast="47" xr6:coauthVersionMax="47" xr10:uidLastSave="{00000000-0000-0000-0000-000000000000}"/>
  <bookViews>
    <workbookView xWindow="-110" yWindow="-110" windowWidth="19420" windowHeight="10300" tabRatio="8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C36" i="10"/>
  <c r="BE35" i="10"/>
  <c r="C35" i="10"/>
  <c r="CO34" i="10"/>
  <c r="CO35" i="10" s="1"/>
  <c r="CO36" i="10" s="1"/>
  <c r="BW34" i="10"/>
  <c r="BW35" i="10" s="1"/>
  <c r="BW36" i="10" s="1"/>
  <c r="C34" i="10"/>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<sst xmlns="http://schemas.openxmlformats.org/spreadsheetml/2006/main" count="1090" uniqueCount="599">
  <si>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</si>
  <si>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</si>
  <si>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</si>
  <si>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</si>
  <si>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</si>
  <si>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</si>
  <si>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</si>
  <si>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</si>
  <si>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</si>
  <si>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</si>
  <si>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</si>
  <si>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</si>
  <si>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</si>
  <si>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</si>
  <si>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</si>
  <si>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</si>
  <si>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</si>
  <si>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</si>
  <si>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</si>
  <si>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</si>
  <si>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</si>
  <si>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</si>
  <si>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</si>
  <si>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</si>
  <si>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</si>
  <si>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</si>
  <si>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</si>
  <si>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</si>
  <si>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</si>
  <si>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</si>
  <si>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</si>
  <si>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</si>
  <si>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</si>
  <si>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</si>
  <si>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</si>
  <si>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</si>
  <si>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</si>
  <si>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</si>
  <si>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</si>
  <si>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</si>
  <si>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</si>
  <si>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</si>
  <si>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</si>
  <si>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</si>
  <si>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</si>
  <si>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</si>
  <si>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</si>
  <si>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</si>
  <si>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</si>
  <si>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</si>
  <si>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</si>
  <si>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</si>
  <si>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</si>
  <si>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</si>
  <si>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</si>
  <si>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</si>
  <si>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</si>
  <si>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</si>
  <si>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</si>
  <si>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</si>
  <si>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</si>
  <si>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</si>
  <si>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</si>
  <si>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</si>
  <si>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</si>
  <si>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</si>
  <si>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</si>
  <si>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</si>
  <si>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</si>
  <si>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</si>
  <si>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</si>
  <si>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</si>
  <si>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</si>
  <si>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</si>
  <si>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</si>
  <si>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</si>
  <si>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</si>
  <si>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</si>
  <si>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</si>
  <si>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</si>
  <si>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</si>
  <si>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</si>
  <si>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</si>
  <si>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</si>
  <si>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</si>
  <si>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</si>
  <si>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</si>
  <si>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</si>
  <si>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</si>
  <si>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</si>
  <si>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</si>
  <si>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</si>
  <si>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</si>
  <si>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</si>
  <si>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</si>
  <si>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</si>
  <si>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</si>
  <si>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</si>
  <si>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</si>
  <si>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</si>
  <si>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</si>
  <si>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</si>
  <si>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</si>
  <si>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</si>
  <si>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</si>
  <si>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</si>
  <si>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</si>
  <si>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</si>
  <si>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</si>
  <si>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</si>
  <si>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</si>
  <si>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</si>
  <si>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</si>
  <si>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</si>
  <si>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</si>
  <si>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</si>
  <si>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</si>
  <si>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</si>
  <si>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</si>
  <si>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</si>
  <si>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</si>
  <si>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</si>
  <si>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</si>
  <si>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</si>
  <si>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</si>
  <si>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</si>
  <si>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</si>
  <si>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</si>
  <si>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</si>
  <si>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</si>
  <si>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</si>
  <si>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</si>
  <si>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</si>
  <si>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</si>
  <si>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</si>
  <si>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</si>
  <si>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</si>
  <si>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</si>
  <si>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</si>
  <si>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</si>
  <si>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</si>
  <si>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</si>
  <si>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</si>
  <si>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</si>
  <si>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</si>
  <si>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</si>
  <si>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</si>
  <si>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</si>
  <si>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</si>
  <si>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</si>
  <si>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</si>
  <si>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</si>
  <si>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</si>
  <si>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</si>
  <si>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</si>
  <si>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</si>
  <si>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</si>
  <si>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</si>
  <si>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</si>
  <si>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</si>
  <si>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</si>
  <si>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</si>
  <si>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</si>
  <si>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</si>
  <si>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</si>
  <si>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</si>
  <si>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</si>
  <si>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</si>
  <si>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</si>
  <si>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</si>
  <si>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</si>
  <si>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</si>
  <si>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</si>
  <si>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</si>
  <si>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</si>
  <si>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</si>
  <si>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</si>
  <si>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</si>
  <si>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</si>
  <si>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</si>
  <si>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</si>
  <si>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</si>
  <si>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</si>
  <si>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</si>
  <si>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</si>
  <si>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</si>
  <si>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</si>
  <si>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</si>
  <si>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</si>
  <si>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</si>
  <si>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</si>
  <si>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</si>
  <si>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</si>
  <si>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</si>
  <si>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</si>
  <si>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</si>
  <si>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</si>
  <si>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</si>
  <si>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</si>
  <si>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</si>
  <si>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</si>
  <si>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</si>
  <si>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</si>
  <si>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</si>
  <si>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</si>
  <si>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</si>
  <si>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</si>
  <si>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</si>
  <si>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</si>
  <si>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</si>
  <si>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</si>
  <si>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</si>
  <si>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</si>
  <si>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</si>
  <si>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</si>
  <si>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</si>
  <si>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</si>
  <si>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</si>
  <si>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</si>
  <si>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</si>
  <si>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</si>
  <si>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</si>
  <si>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</si>
  <si>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</si>
  <si>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</si>
  <si>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</si>
  <si>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</si>
  <si>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</si>
  <si>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</si>
  <si>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</si>
  <si>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</si>
  <si>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</si>
  <si>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</si>
  <si>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</si>
  <si>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</si>
  <si>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</si>
  <si>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</si>
  <si>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</si>
  <si>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</si>
  <si>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</si>
  <si>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</si>
  <si>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</si>
  <si>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</si>
  <si>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</si>
  <si>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</si>
  <si>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</si>
  <si>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</si>
  <si>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</si>
  <si>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</si>
  <si>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</si>
  <si>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</si>
  <si>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</si>
  <si>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</si>
  <si>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</si>
  <si>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</si>
  <si>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</si>
  <si>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</si>
  <si>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</si>
  <si>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</si>
  <si>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</si>
  <si>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</si>
  <si>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</si>
  <si>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</si>
  <si>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</si>
  <si>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</si>
  <si>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</si>
  <si>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</si>
  <si>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</si>
  <si>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</si>
  <si>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</si>
  <si>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</si>
  <si>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</si>
  <si>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</si>
  <si>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</si>
  <si>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</si>
  <si>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</si>
  <si>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</si>
  <si>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</si>
  <si>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</si>
  <si>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</si>
  <si>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</si>
  <si>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</si>
  <si>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</si>
  <si>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</si>
  <si>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</si>
  <si>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</si>
  <si>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</si>
  <si>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</si>
  <si>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</si>
  <si>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</si>
  <si>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</si>
  <si>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</si>
  <si>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</si>
  <si>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</si>
  <si>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</si>
  <si>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</si>
  <si>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</si>
  <si>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</si>
  <si>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</si>
  <si>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</si>
  <si>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</si>
  <si>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</si>
  <si>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</si>
  <si>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</si>
  <si>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</si>
  <si>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</si>
  <si>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</si>
  <si>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</si>
  <si>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</si>
  <si>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</si>
  <si>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</si>
  <si>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</si>
  <si>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</si>
  <si>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</si>
  <si>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</si>
  <si>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</si>
  <si>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</si>
  <si>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</si>
  <si>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</si>
  <si>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</si>
  <si>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</si>
  <si>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</si>
  <si>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</si>
  <si>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</si>
  <si>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</si>
  <si>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</si>
  <si>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</si>
  <si>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</si>
  <si>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</si>
  <si>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</si>
  <si>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</si>
  <si>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</si>
  <si>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</si>
  <si>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</si>
  <si>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</si>
  <si>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</si>
  <si>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</si>
  <si>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</si>
  <si>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</si>
  <si>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</si>
  <si>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</si>
  <si>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</si>
  <si>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</si>
  <si>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</si>
  <si>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</si>
  <si>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</si>
  <si>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</si>
  <si>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</si>
  <si>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</si>
  <si>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</si>
  <si>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</si>
  <si>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</si>
  <si>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</si>
  <si>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</si>
  <si>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</si>
  <si>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</si>
  <si>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</si>
  <si>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</si>
  <si>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</si>
  <si>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</si>
  <si>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</si>
  <si>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</si>
  <si>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</si>
  <si>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</si>
  <si>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</si>
  <si>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</si>
  <si>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</si>
  <si>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</si>
  <si>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</si>
  <si>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</si>
  <si>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</si>
  <si>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</si>
  <si>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</si>
  <si>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</si>
  <si>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</si>
  <si>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</si>
  <si>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</si>
  <si>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</si>
  <si>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</si>
  <si>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</si>
  <si>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</si>
  <si>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</si>
  <si>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</si>
  <si>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</si>
  <si>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</si>
  <si>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</si>
  <si>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</si>
  <si>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</si>
  <si>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</si>
  <si>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</si>
  <si>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</si>
  <si>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</si>
  <si>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</si>
  <si>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</si>
  <si>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</si>
  <si>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</si>
  <si>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</si>
  <si>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</si>
  <si>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</si>
  <si>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</si>
  <si>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</si>
  <si>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</si>
  <si>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</si>
  <si>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</si>
  <si>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</si>
  <si>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</si>
  <si>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</si>
  <si>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</si>
  <si>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</si>
  <si>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</si>
  <si>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</si>
  <si>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</si>
  <si>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</si>
  <si>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</si>
  <si>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温泉事業会計</t>
    <phoneticPr fontId="5"/>
  </si>
  <si>
    <t>初島漁業集落排水処理事業特別会計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</si>
  <si>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</si>
  <si>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</si>
  <si>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</si>
  <si>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</si>
  <si>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</si>
  <si>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</si>
  <si>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</si>
  <si>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</si>
  <si>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</si>
  <si>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</si>
  <si>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</si>
  <si>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</si>
  <si>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</si>
  <si>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</si>
  <si>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</si>
  <si>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</si>
  <si>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</si>
  <si>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</si>
  <si>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</si>
  <si>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</si>
  <si>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</si>
  <si>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</si>
  <si>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</si>
  <si>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</si>
  <si>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</si>
  <si>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</si>
  <si>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</si>
  <si>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</si>
  <si>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</si>
  <si>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</si>
  <si>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</si>
  <si>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</si>
  <si>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</si>
  <si>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</si>
  <si>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</si>
  <si>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</si>
  <si>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</si>
  <si>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</si>
  <si>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</si>
  <si>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</si>
  <si>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</si>
  <si>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</si>
  <si>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</si>
  <si>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</si>
  <si>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</si>
  <si>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</si>
  <si>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</si>
  <si>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</si>
  <si>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</si>
  <si>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</si>
  <si>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</si>
  <si>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</si>
  <si>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</si>
  <si>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</si>
  <si>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</si>
  <si>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</si>
  <si>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</si>
  <si>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</si>
  <si>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</si>
  <si>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</si>
  <si>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</si>
  <si>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</si>
  <si>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</si>
  <si>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</si>
  <si>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</si>
  <si>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</si>
  <si>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</si>
  <si>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</si>
  <si>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</si>
  <si>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</si>
  <si>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</si>
  <si>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</si>
  <si>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</si>
  <si>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</si>
  <si>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</si>
  <si>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</si>
  <si>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</si>
  <si>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</si>
  <si>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</si>
  <si>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</si>
  <si>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</si>
  <si>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</si>
  <si>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</si>
  <si>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</si>
  <si>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</si>
  <si>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</si>
  <si>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</si>
  <si>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</si>
  <si>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</si>
  <si>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</si>
  <si>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</si>
  <si>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</si>
  <si>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</si>
  <si>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</si>
  <si>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</si>
  <si>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</si>
  <si>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</si>
  <si>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</si>
  <si>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</si>
  <si>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</si>
  <si>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</si>
  <si>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</si>
  <si>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</si>
  <si>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</si>
  <si>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</si>
  <si>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</si>
  <si>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</si>
  <si>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</si>
  <si>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</si>
  <si>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</si>
  <si>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</si>
  <si>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</si>
  <si>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</si>
  <si>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</si>
  <si>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</si>
  <si>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</si>
  <si>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</si>
  <si>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</si>
  <si>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</si>
  <si>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</si>
  <si>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</si>
  <si>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</si>
  <si>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</si>
  <si>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</si>
  <si>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</si>
  <si>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</si>
  <si>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</si>
  <si>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</si>
  <si>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</si>
  <si>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</si>
  <si>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</si>
  <si>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</si>
  <si>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</si>
  <si>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</si>
  <si>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</si>
  <si>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</si>
  <si>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</si>
  <si>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</si>
  <si>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</si>
  <si>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</si>
  <si>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</si>
  <si>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</si>
  <si>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</si>
  <si>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</si>
  <si>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</si>
  <si>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</si>
  <si>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</si>
  <si>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</si>
  <si>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</si>
  <si>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</si>
  <si>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</si>
  <si>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</si>
  <si>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</si>
  <si>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2.23</t>
  </si>
  <si>
    <t>▲ 2.21</t>
  </si>
  <si>
    <t>▲ 4.24</t>
  </si>
  <si>
    <t>一般会計</t>
  </si>
  <si>
    <t>下水道事業会計</t>
  </si>
  <si>
    <t>水道事業会計</t>
  </si>
  <si>
    <t>温泉事業会計</t>
  </si>
  <si>
    <t>介護保険事業特別会計</t>
  </si>
  <si>
    <t>国民健康保険事業特別会計</t>
  </si>
  <si>
    <t>後期高齢者医療事業特別会計</t>
  </si>
  <si>
    <t>初島漁業集落排水処理事業特別会計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</si>
  <si>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</si>
  <si>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</si>
  <si>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</si>
  <si>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</si>
  <si>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</si>
  <si>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</si>
  <si>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</si>
  <si>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</si>
  <si>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静岡県後期高齢者医療広域連合</t>
    <rPh sb="0" eb="3">
      <t>シズオカケン</t>
    </rPh>
    <rPh sb="3" eb="10">
      <t>コウキコウレイシャイリョウ</t>
    </rPh>
    <rPh sb="10" eb="12">
      <t>コウイキ</t>
    </rPh>
    <rPh sb="12" eb="14">
      <t>レンゴウ</t>
    </rPh>
    <phoneticPr fontId="2"/>
  </si>
  <si>
    <t>静岡県後期高齢者医療広域連合（事業会計分）</t>
    <rPh sb="0" eb="3">
      <t>シズオカケン</t>
    </rPh>
    <rPh sb="3" eb="10">
      <t>コウキコウレイシャイリョウ</t>
    </rPh>
    <rPh sb="10" eb="12">
      <t>コウイキ</t>
    </rPh>
    <rPh sb="12" eb="14">
      <t>レンゴウ</t>
    </rPh>
    <rPh sb="15" eb="19">
      <t>ジギョウカイケイ</t>
    </rPh>
    <rPh sb="19" eb="20">
      <t>ブン</t>
    </rPh>
    <phoneticPr fontId="2"/>
  </si>
  <si>
    <t>静岡地方税滞納整理機構</t>
    <rPh sb="0" eb="5">
      <t>シズオカチホウゼイ</t>
    </rPh>
    <rPh sb="5" eb="7">
      <t>タイノウ</t>
    </rPh>
    <rPh sb="7" eb="9">
      <t>セイリ</t>
    </rPh>
    <rPh sb="9" eb="11">
      <t>キコウ</t>
    </rPh>
    <phoneticPr fontId="2"/>
  </si>
  <si>
    <t>熱海日金山霊園</t>
    <rPh sb="0" eb="2">
      <t>アタミ</t>
    </rPh>
    <rPh sb="2" eb="4">
      <t>ヒガネ</t>
    </rPh>
    <rPh sb="4" eb="5">
      <t>ヤマ</t>
    </rPh>
    <rPh sb="5" eb="7">
      <t>レイエン</t>
    </rPh>
    <phoneticPr fontId="2"/>
  </si>
  <si>
    <t>スパ・マリーナ熱海</t>
    <rPh sb="7" eb="9">
      <t>アタミ</t>
    </rPh>
    <phoneticPr fontId="2"/>
  </si>
  <si>
    <t>熱海市土地開発公社</t>
    <rPh sb="0" eb="3">
      <t>アタミシ</t>
    </rPh>
    <rPh sb="3" eb="9">
      <t>トチカイハツコウシャ</t>
    </rPh>
    <phoneticPr fontId="2"/>
  </si>
  <si>
    <t>環境衛生施設等整備基金</t>
    <rPh sb="0" eb="2">
      <t>カンキョウ</t>
    </rPh>
    <rPh sb="2" eb="4">
      <t>エイセイ</t>
    </rPh>
    <rPh sb="4" eb="6">
      <t>シセツ</t>
    </rPh>
    <rPh sb="6" eb="7">
      <t>トウ</t>
    </rPh>
    <rPh sb="7" eb="9">
      <t>セイビ</t>
    </rPh>
    <rPh sb="9" eb="11">
      <t>キキン</t>
    </rPh>
    <phoneticPr fontId="5"/>
  </si>
  <si>
    <t>職員退職手当基金</t>
    <rPh sb="0" eb="4">
      <t>ショクインタイショク</t>
    </rPh>
    <rPh sb="4" eb="6">
      <t>テアテ</t>
    </rPh>
    <rPh sb="6" eb="8">
      <t>キキン</t>
    </rPh>
    <phoneticPr fontId="5"/>
  </si>
  <si>
    <t>文化振興基金</t>
    <rPh sb="0" eb="4">
      <t>ブンカシンコウ</t>
    </rPh>
    <rPh sb="4" eb="6">
      <t>キキン</t>
    </rPh>
    <phoneticPr fontId="5"/>
  </si>
  <si>
    <t>地域福祉基金</t>
    <phoneticPr fontId="2"/>
  </si>
  <si>
    <t>観光振興基金</t>
    <rPh sb="0" eb="2">
      <t>カンコウ</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</si>
</sst>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BA57-4ECF-83E4-A7CD3B8DB8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80896</c:v>
                </c:pt>
                <c:pt idx="1">
                  <c:v>113339</c:v>
                </c:pt>
                <c:pt idx="2">
                  <c:v>54986</c:v>
                </c:pt>
                <c:pt idx="3">
                  <c:v>29558</c:v>
                </c:pt>
                <c:pt idx="4">
                  <c:v>31497</c:v>
                </c:pt>
              </c:numCache>
            </c:numRef>
          </c:val>
          <c:smooth val="0"/>
          <c:extLst>
            <c:ext xmlns:c16="http://schemas.microsoft.com/office/drawing/2014/chart" uri="{C3380CC4-5D6E-409C-BE32-E72D297353CC}">
              <c16:uniqueId val="{00000001-BA57-4ECF-83E4-A7CD3B8DB8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8.19</c:v>
                </c:pt>
                <c:pt idx="1">
                  <c:v>8</c:v>
                </c:pt>
                <c:pt idx="2">
                  <c:v>4.45</c:v>
                </c:pt>
                <c:pt idx="3">
                  <c:v>16.59</c:v>
                </c:pt>
                <c:pt idx="4">
                  <c:v>26.36</c:v>
                </c:pt>
              </c:numCache>
            </c:numRef>
          </c:val>
          <c:extLst>
            <c:ext xmlns:c16="http://schemas.microsoft.com/office/drawing/2014/chart" uri="{C3380CC4-5D6E-409C-BE32-E72D297353CC}">
              <c16:uniqueId val="{00000000-613C-4B47-B23E-F7367B2D1B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30.95</c:v>
                </c:pt>
                <c:pt idx="1">
                  <c:v>33.590000000000003</c:v>
                </c:pt>
                <c:pt idx="2">
                  <c:v>35.630000000000003</c:v>
                </c:pt>
                <c:pt idx="3">
                  <c:v>34.270000000000003</c:v>
                </c:pt>
                <c:pt idx="4">
                  <c:v>38.43</c:v>
                </c:pt>
              </c:numCache>
            </c:numRef>
          </c:val>
          <c:extLst>
            <c:ext xmlns:c16="http://schemas.microsoft.com/office/drawing/2014/chart" uri="{C3380CC4-5D6E-409C-BE32-E72D297353CC}">
              <c16:uniqueId val="{00000001-613C-4B47-B23E-F7367B2D1B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-2.23</c:v>
                </c:pt>
                <c:pt idx="1">
                  <c:v>-2.21</c:v>
                </c:pt>
                <c:pt idx="2">
                  <c:v>-4.24</c:v>
                </c:pt>
                <c:pt idx="3">
                  <c:v>10.57</c:v>
                </c:pt>
                <c:pt idx="4">
                  <c:v>3.38</c:v>
                </c:pt>
              </c:numCache>
            </c:numRef>
          </c:val>
          <c:smooth val="0"/>
          <c:extLst>
            <c:ext xmlns:c16="http://schemas.microsoft.com/office/drawing/2014/chart" uri="{C3380CC4-5D6E-409C-BE32-E72D297353CC}">
              <c16:uniqueId val="{00000002-613C-4B47-B23E-F7367B2D1B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0.19</c:v>
                </c:pt>
                <c:pt idx="4">
                  <c:v>0</c:v>
                </c:pt>
                <c:pt idx="5">
                  <c:v>0</c:v>
                </c:pt>
                <c:pt idx="6">
                  <c:v>0</c:v>
                </c:pt>
                <c:pt idx="7">
                  <c:v>0</c:v>
                </c:pt>
                <c:pt idx="8">
                  <c:v>0</c:v>
                </c:pt>
                <c:pt idx="9">
                  <c:v>0</c:v>
                </c:pt>
              </c:numCache>
            </c:numRef>
          </c:val>
          <c:extLst>
            <c:ext xmlns:c16="http://schemas.microsoft.com/office/drawing/2014/chart" uri="{C3380CC4-5D6E-409C-BE32-E72D297353CC}">
              <c16:uniqueId val="{00000000-7476-4558-896A-D987C8DF8F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76-4558-896A-D987C8DF8F0F}"/>
            </c:ext>
          </c:extLst>
        </c:ser>
        <c:ser>
          <c:idx val="2"/>
          <c:order val="2"/>
          <c:tx>
            <c:strRef>
              <c:f>データシート!$A$29</c:f>
              <c:strCache>
                <c:ptCount val="1"/>
                <c:pt idx="0">
                  <c:v>初島漁業集落排水処理事業特別会計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476-4558-896A-D987C8DF8F0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0.04</c:v>
                </c:pt>
                <c:pt idx="4">
                  <c:v>#N/A</c:v>
                </c:pt>
                <c:pt idx="5">
                  <c:v>0.02</c:v>
                </c:pt>
                <c:pt idx="6">
                  <c:v>#N/A</c:v>
                </c:pt>
                <c:pt idx="7">
                  <c:v>0.04</c:v>
                </c:pt>
                <c:pt idx="8">
                  <c:v>#N/A</c:v>
                </c:pt>
                <c:pt idx="9">
                  <c:v>0.05</c:v>
                </c:pt>
              </c:numCache>
            </c:numRef>
          </c:val>
          <c:extLst>
            <c:ext xmlns:c16="http://schemas.microsoft.com/office/drawing/2014/chart" uri="{C3380CC4-5D6E-409C-BE32-E72D297353CC}">
              <c16:uniqueId val="{00000003-7476-4558-896A-D987C8DF8F0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1.49</c:v>
                </c:pt>
                <c:pt idx="2">
                  <c:v>#N/A</c:v>
                </c:pt>
                <c:pt idx="3">
                  <c:v>1.74</c:v>
                </c:pt>
                <c:pt idx="4">
                  <c:v>#N/A</c:v>
                </c:pt>
                <c:pt idx="5">
                  <c:v>1.0900000000000001</c:v>
                </c:pt>
                <c:pt idx="6">
                  <c:v>#N/A</c:v>
                </c:pt>
                <c:pt idx="7">
                  <c:v>0.77</c:v>
                </c:pt>
                <c:pt idx="8">
                  <c:v>#N/A</c:v>
                </c:pt>
                <c:pt idx="9">
                  <c:v>0.42</c:v>
                </c:pt>
              </c:numCache>
            </c:numRef>
          </c:val>
          <c:extLst>
            <c:ext xmlns:c16="http://schemas.microsoft.com/office/drawing/2014/chart" uri="{C3380CC4-5D6E-409C-BE32-E72D297353CC}">
              <c16:uniqueId val="{00000004-7476-4558-896A-D987C8DF8F0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2.06</c:v>
                </c:pt>
                <c:pt idx="2">
                  <c:v>#N/A</c:v>
                </c:pt>
                <c:pt idx="3">
                  <c:v>1.51</c:v>
                </c:pt>
                <c:pt idx="4">
                  <c:v>#N/A</c:v>
                </c:pt>
                <c:pt idx="5">
                  <c:v>1.87</c:v>
                </c:pt>
                <c:pt idx="6">
                  <c:v>#N/A</c:v>
                </c:pt>
                <c:pt idx="7">
                  <c:v>1.62</c:v>
                </c:pt>
                <c:pt idx="8">
                  <c:v>#N/A</c:v>
                </c:pt>
                <c:pt idx="9">
                  <c:v>1.94</c:v>
                </c:pt>
              </c:numCache>
            </c:numRef>
          </c:val>
          <c:extLst>
            <c:ext xmlns:c16="http://schemas.microsoft.com/office/drawing/2014/chart" uri="{C3380CC4-5D6E-409C-BE32-E72D297353CC}">
              <c16:uniqueId val="{00000005-7476-4558-896A-D987C8DF8F0F}"/>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5.99</c:v>
                </c:pt>
                <c:pt idx="2">
                  <c:v>#N/A</c:v>
                </c:pt>
                <c:pt idx="3">
                  <c:v>5.98</c:v>
                </c:pt>
                <c:pt idx="4">
                  <c:v>#N/A</c:v>
                </c:pt>
                <c:pt idx="5">
                  <c:v>5.35</c:v>
                </c:pt>
                <c:pt idx="6">
                  <c:v>#N/A</c:v>
                </c:pt>
                <c:pt idx="7">
                  <c:v>4.9800000000000004</c:v>
                </c:pt>
                <c:pt idx="8">
                  <c:v>#N/A</c:v>
                </c:pt>
                <c:pt idx="9">
                  <c:v>4.8099999999999996</c:v>
                </c:pt>
              </c:numCache>
            </c:numRef>
          </c:val>
          <c:extLst>
            <c:ext xmlns:c16="http://schemas.microsoft.com/office/drawing/2014/chart" uri="{C3380CC4-5D6E-409C-BE32-E72D297353CC}">
              <c16:uniqueId val="{00000006-7476-4558-896A-D987C8DF8F0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11.6</c:v>
                </c:pt>
                <c:pt idx="2">
                  <c:v>#N/A</c:v>
                </c:pt>
                <c:pt idx="3">
                  <c:v>12.01</c:v>
                </c:pt>
                <c:pt idx="4">
                  <c:v>#N/A</c:v>
                </c:pt>
                <c:pt idx="5">
                  <c:v>11.51</c:v>
                </c:pt>
                <c:pt idx="6">
                  <c:v>#N/A</c:v>
                </c:pt>
                <c:pt idx="7">
                  <c:v>11.65</c:v>
                </c:pt>
                <c:pt idx="8">
                  <c:v>#N/A</c:v>
                </c:pt>
                <c:pt idx="9">
                  <c:v>10.38</c:v>
                </c:pt>
              </c:numCache>
            </c:numRef>
          </c:val>
          <c:extLst>
            <c:ext xmlns:c16="http://schemas.microsoft.com/office/drawing/2014/chart" uri="{C3380CC4-5D6E-409C-BE32-E72D297353CC}">
              <c16:uniqueId val="{00000007-7476-4558-896A-D987C8DF8F0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5.88</c:v>
                </c:pt>
                <c:pt idx="2">
                  <c:v>#N/A</c:v>
                </c:pt>
                <c:pt idx="3">
                  <c:v>7.27</c:v>
                </c:pt>
                <c:pt idx="4">
                  <c:v>#N/A</c:v>
                </c:pt>
                <c:pt idx="5">
                  <c:v>8.18</c:v>
                </c:pt>
                <c:pt idx="6">
                  <c:v>#N/A</c:v>
                </c:pt>
                <c:pt idx="7">
                  <c:v>8.9</c:v>
                </c:pt>
                <c:pt idx="8">
                  <c:v>#N/A</c:v>
                </c:pt>
                <c:pt idx="9">
                  <c:v>10.73</c:v>
                </c:pt>
              </c:numCache>
            </c:numRef>
          </c:val>
          <c:extLst>
            <c:ext xmlns:c16="http://schemas.microsoft.com/office/drawing/2014/chart" uri="{C3380CC4-5D6E-409C-BE32-E72D297353CC}">
              <c16:uniqueId val="{00000008-7476-4558-896A-D987C8DF8F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8.19</c:v>
                </c:pt>
                <c:pt idx="2">
                  <c:v>#N/A</c:v>
                </c:pt>
                <c:pt idx="3">
                  <c:v>7.99</c:v>
                </c:pt>
                <c:pt idx="4">
                  <c:v>#N/A</c:v>
                </c:pt>
                <c:pt idx="5">
                  <c:v>4.4400000000000004</c:v>
                </c:pt>
                <c:pt idx="6">
                  <c:v>#N/A</c:v>
                </c:pt>
                <c:pt idx="7">
                  <c:v>16.59</c:v>
                </c:pt>
                <c:pt idx="8">
                  <c:v>#N/A</c:v>
                </c:pt>
                <c:pt idx="9">
                  <c:v>26.36</c:v>
                </c:pt>
              </c:numCache>
            </c:numRef>
          </c:val>
          <c:extLst>
            <c:ext xmlns:c16="http://schemas.microsoft.com/office/drawing/2014/chart" uri="{C3380CC4-5D6E-409C-BE32-E72D297353CC}">
              <c16:uniqueId val="{00000009-7476-4558-896A-D987C8DF8F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1669</c:v>
                </c:pt>
                <c:pt idx="5">
                  <c:v>1524</c:v>
                </c:pt>
                <c:pt idx="8">
                  <c:v>1414</c:v>
                </c:pt>
                <c:pt idx="11">
                  <c:v>1409</c:v>
                </c:pt>
                <c:pt idx="14">
                  <c:v>1452</c:v>
                </c:pt>
              </c:numCache>
            </c:numRef>
          </c:val>
          <c:extLst>
            <c:ext xmlns:c16="http://schemas.microsoft.com/office/drawing/2014/chart" uri="{C3380CC4-5D6E-409C-BE32-E72D297353CC}">
              <c16:uniqueId val="{00000000-E804-4398-A6F0-136F106CFE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804-4398-A6F0-136F106CFE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45</c:v>
                </c:pt>
                <c:pt idx="3">
                  <c:v>43</c:v>
                </c:pt>
                <c:pt idx="6">
                  <c:v>41</c:v>
                </c:pt>
                <c:pt idx="9">
                  <c:v>40</c:v>
                </c:pt>
                <c:pt idx="12">
                  <c:v>29</c:v>
                </c:pt>
              </c:numCache>
            </c:numRef>
          </c:val>
          <c:extLst>
            <c:ext xmlns:c16="http://schemas.microsoft.com/office/drawing/2014/chart" uri="{C3380CC4-5D6E-409C-BE32-E72D297353CC}">
              <c16:uniqueId val="{00000002-E804-4398-A6F0-136F106CFE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04-4398-A6F0-136F106CFE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231</c:v>
                </c:pt>
                <c:pt idx="3">
                  <c:v>216</c:v>
                </c:pt>
                <c:pt idx="6">
                  <c:v>232</c:v>
                </c:pt>
                <c:pt idx="9">
                  <c:v>229</c:v>
                </c:pt>
                <c:pt idx="12">
                  <c:v>227</c:v>
                </c:pt>
              </c:numCache>
            </c:numRef>
          </c:val>
          <c:extLst>
            <c:ext xmlns:c16="http://schemas.microsoft.com/office/drawing/2014/chart" uri="{C3380CC4-5D6E-409C-BE32-E72D297353CC}">
              <c16:uniqueId val="{00000004-E804-4398-A6F0-136F106CFE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04-4398-A6F0-136F106CFE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04-4398-A6F0-136F106CFE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1591</c:v>
                </c:pt>
                <c:pt idx="3">
                  <c:v>1521</c:v>
                </c:pt>
                <c:pt idx="6">
                  <c:v>1492</c:v>
                </c:pt>
                <c:pt idx="9">
                  <c:v>1478</c:v>
                </c:pt>
                <c:pt idx="12">
                  <c:v>1617</c:v>
                </c:pt>
              </c:numCache>
            </c:numRef>
          </c:val>
          <c:extLst>
            <c:ext xmlns:c16="http://schemas.microsoft.com/office/drawing/2014/chart" uri="{C3380CC4-5D6E-409C-BE32-E72D297353CC}">
              <c16:uniqueId val="{00000007-E804-4398-A6F0-136F106CFE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198</c:v>
                </c:pt>
                <c:pt idx="2">
                  <c:v>#N/A</c:v>
                </c:pt>
                <c:pt idx="3">
                  <c:v>#N/A</c:v>
                </c:pt>
                <c:pt idx="4">
                  <c:v>256</c:v>
                </c:pt>
                <c:pt idx="5">
                  <c:v>#N/A</c:v>
                </c:pt>
                <c:pt idx="6">
                  <c:v>#N/A</c:v>
                </c:pt>
                <c:pt idx="7">
                  <c:v>351</c:v>
                </c:pt>
                <c:pt idx="8">
                  <c:v>#N/A</c:v>
                </c:pt>
                <c:pt idx="9">
                  <c:v>#N/A</c:v>
                </c:pt>
                <c:pt idx="10">
                  <c:v>338</c:v>
                </c:pt>
                <c:pt idx="11">
                  <c:v>#N/A</c:v>
                </c:pt>
                <c:pt idx="12">
                  <c:v>#N/A</c:v>
                </c:pt>
                <c:pt idx="13">
                  <c:v>422</c:v>
                </c:pt>
                <c:pt idx="14">
                  <c:v>#N/A</c:v>
                </c:pt>
              </c:numCache>
            </c:numRef>
          </c:val>
          <c:smooth val="0"/>
          <c:extLst>
            <c:ext xmlns:c16="http://schemas.microsoft.com/office/drawing/2014/chart" uri="{C3380CC4-5D6E-409C-BE32-E72D297353CC}">
              <c16:uniqueId val="{00000008-E804-4398-A6F0-136F106CFE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14654</c:v>
                </c:pt>
                <c:pt idx="5">
                  <c:v>14814</c:v>
                </c:pt>
                <c:pt idx="8">
                  <c:v>14836</c:v>
                </c:pt>
                <c:pt idx="11">
                  <c:v>14578</c:v>
                </c:pt>
                <c:pt idx="14">
                  <c:v>14637</c:v>
                </c:pt>
              </c:numCache>
            </c:numRef>
          </c:val>
          <c:extLst>
            <c:ext xmlns:c16="http://schemas.microsoft.com/office/drawing/2014/chart" uri="{C3380CC4-5D6E-409C-BE32-E72D297353CC}">
              <c16:uniqueId val="{00000000-7BFB-4B81-9346-AAD4DFBCE4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1762</c:v>
                </c:pt>
                <c:pt idx="5">
                  <c:v>1200</c:v>
                </c:pt>
                <c:pt idx="8">
                  <c:v>931</c:v>
                </c:pt>
                <c:pt idx="11">
                  <c:v>864</c:v>
                </c:pt>
                <c:pt idx="14">
                  <c:v>680</c:v>
                </c:pt>
              </c:numCache>
            </c:numRef>
          </c:val>
          <c:extLst>
            <c:ext xmlns:c16="http://schemas.microsoft.com/office/drawing/2014/chart" uri="{C3380CC4-5D6E-409C-BE32-E72D297353CC}">
              <c16:uniqueId val="{00000001-7BFB-4B81-9346-AAD4DFBCE4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4800</c:v>
                </c:pt>
                <c:pt idx="5">
                  <c:v>4915</c:v>
                </c:pt>
                <c:pt idx="8">
                  <c:v>5457</c:v>
                </c:pt>
                <c:pt idx="11">
                  <c:v>5992</c:v>
                </c:pt>
                <c:pt idx="14">
                  <c:v>7048</c:v>
                </c:pt>
              </c:numCache>
            </c:numRef>
          </c:val>
          <c:extLst>
            <c:ext xmlns:c16="http://schemas.microsoft.com/office/drawing/2014/chart" uri="{C3380CC4-5D6E-409C-BE32-E72D297353CC}">
              <c16:uniqueId val="{00000002-7BFB-4B81-9346-AAD4DFBCE4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FB-4B81-9346-AAD4DFBCE4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FB-4B81-9346-AAD4DFBCE4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FB-4B81-9346-AAD4DFBCE4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3004</c:v>
                </c:pt>
                <c:pt idx="3">
                  <c:v>3139</c:v>
                </c:pt>
                <c:pt idx="6">
                  <c:v>3201</c:v>
                </c:pt>
                <c:pt idx="9">
                  <c:v>3278</c:v>
                </c:pt>
                <c:pt idx="12">
                  <c:v>3227</c:v>
                </c:pt>
              </c:numCache>
            </c:numRef>
          </c:val>
          <c:extLst>
            <c:ext xmlns:c16="http://schemas.microsoft.com/office/drawing/2014/chart" uri="{C3380CC4-5D6E-409C-BE32-E72D297353CC}">
              <c16:uniqueId val="{00000006-7BFB-4B81-9346-AAD4DFBCE4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BFB-4B81-9346-AAD4DFBCE4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2430</c:v>
                </c:pt>
                <c:pt idx="3">
                  <c:v>2064</c:v>
                </c:pt>
                <c:pt idx="6">
                  <c:v>2019</c:v>
                </c:pt>
                <c:pt idx="9">
                  <c:v>1968</c:v>
                </c:pt>
                <c:pt idx="12">
                  <c:v>1862</c:v>
                </c:pt>
              </c:numCache>
            </c:numRef>
          </c:val>
          <c:extLst>
            <c:ext xmlns:c16="http://schemas.microsoft.com/office/drawing/2014/chart" uri="{C3380CC4-5D6E-409C-BE32-E72D297353CC}">
              <c16:uniqueId val="{00000008-7BFB-4B81-9346-AAD4DFBCE4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c:v>
                </c:pt>
                <c:pt idx="3">
                  <c:v>106</c:v>
                </c:pt>
                <c:pt idx="6">
                  <c:v>67</c:v>
                </c:pt>
                <c:pt idx="9">
                  <c:v>28</c:v>
                </c:pt>
                <c:pt idx="12">
                  <c:v>0</c:v>
                </c:pt>
              </c:numCache>
            </c:numRef>
          </c:val>
          <c:extLst>
            <c:ext xmlns:c16="http://schemas.microsoft.com/office/drawing/2014/chart" uri="{C3380CC4-5D6E-409C-BE32-E72D297353CC}">
              <c16:uniqueId val="{00000009-7BFB-4B81-9346-AAD4DFBCE4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16524</c:v>
                </c:pt>
                <c:pt idx="3">
                  <c:v>17101</c:v>
                </c:pt>
                <c:pt idx="6">
                  <c:v>17068</c:v>
                </c:pt>
                <c:pt idx="9">
                  <c:v>17257</c:v>
                </c:pt>
                <c:pt idx="12">
                  <c:v>16829</c:v>
                </c:pt>
              </c:numCache>
            </c:numRef>
          </c:val>
          <c:extLst>
            <c:ext xmlns:c16="http://schemas.microsoft.com/office/drawing/2014/chart" uri="{C3380CC4-5D6E-409C-BE32-E72D297353CC}">
              <c16:uniqueId val="{0000000A-7BFB-4B81-9346-AAD4DFBCE4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887</c:v>
                </c:pt>
                <c:pt idx="2">
                  <c:v>#N/A</c:v>
                </c:pt>
                <c:pt idx="3">
                  <c:v>#N/A</c:v>
                </c:pt>
                <c:pt idx="4">
                  <c:v>1480</c:v>
                </c:pt>
                <c:pt idx="5">
                  <c:v>#N/A</c:v>
                </c:pt>
                <c:pt idx="6">
                  <c:v>#N/A</c:v>
                </c:pt>
                <c:pt idx="7">
                  <c:v>1129</c:v>
                </c:pt>
                <c:pt idx="8">
                  <c:v>#N/A</c:v>
                </c:pt>
                <c:pt idx="9">
                  <c:v>#N/A</c:v>
                </c:pt>
                <c:pt idx="10">
                  <c:v>1097</c:v>
                </c:pt>
                <c:pt idx="11">
                  <c:v>#N/A</c:v>
                </c:pt>
                <c:pt idx="12">
                  <c:v>#N/A</c:v>
                </c:pt>
                <c:pt idx="13">
                  <c:v>0</c:v>
                </c:pt>
                <c:pt idx="14">
                  <c:v>#N/A</c:v>
                </c:pt>
              </c:numCache>
            </c:numRef>
          </c:val>
          <c:smooth val="0"/>
          <c:extLst>
            <c:ext xmlns:c16="http://schemas.microsoft.com/office/drawing/2014/chart" uri="{C3380CC4-5D6E-409C-BE32-E72D297353CC}">
              <c16:uniqueId val="{0000000B-7BFB-4B81-9346-AAD4DFBCE4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3643</c:v>
                </c:pt>
                <c:pt idx="1">
                  <c:v>3681</c:v>
                </c:pt>
                <c:pt idx="2">
                  <c:v>3981</c:v>
                </c:pt>
              </c:numCache>
            </c:numRef>
          </c:val>
          <c:extLst>
            <c:ext xmlns:c16="http://schemas.microsoft.com/office/drawing/2014/chart" uri="{C3380CC4-5D6E-409C-BE32-E72D297353CC}">
              <c16:uniqueId val="{00000000-CC98-4534-A1D2-403536664D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202</c:v>
                </c:pt>
                <c:pt idx="1">
                  <c:v>465</c:v>
                </c:pt>
                <c:pt idx="2">
                  <c:v>456</c:v>
                </c:pt>
              </c:numCache>
            </c:numRef>
          </c:val>
          <c:extLst>
            <c:ext xmlns:c16="http://schemas.microsoft.com/office/drawing/2014/chart" uri="{C3380CC4-5D6E-409C-BE32-E72D297353CC}">
              <c16:uniqueId val="{00000001-CC98-4534-A1D2-403536664D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1962</c:v>
                </c:pt>
                <c:pt idx="1">
                  <c:v>2208</c:v>
                </c:pt>
                <c:pt idx="2">
                  <c:v>3015</c:v>
                </c:pt>
              </c:numCache>
            </c:numRef>
          </c:val>
          <c:extLst>
            <c:ext xmlns:c16="http://schemas.microsoft.com/office/drawing/2014/chart" uri="{C3380CC4-5D6E-409C-BE32-E72D297353CC}">
              <c16:uniqueId val="{00000002-CC98-4534-A1D2-403536664D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実質公債費比率（分子）は、前年度と比較して増加となった。これは、平成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年度借入の臨時財政対策債及び一般廃棄物処理事業債、令和元年度借入の辺地対策事業債等の元金償還が開始したことによる元利償還金の額の増加によるものである。今後、令和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熱海市伊豆山土石流災害からの復旧・復興事業の財源として地方債を活用する見込みがあるため、公債費負担が重くなることが想定される。地方債の発行に際しては償還能力を考慮し、公債費の平準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）が増加したことにより、前年度と比較して大幅に減少し、負の値となった。</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）は、地方債借入額の減少等に伴う地方債現在高の減少により、前年度に比較して減少した。充当可能財源等（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）は、財政調整基金及び環境衛生施設等整備基金の増加により、前年度に比較して増加した。</a:t>
          </a:r>
        </a:p>
        <a:p>
          <a:r>
            <a:rPr kumimoji="1" lang="ja-JP" altLang="en-US" sz="1400">
              <a:latin typeface="ＭＳ ゴシック" pitchFamily="49" charset="-128"/>
              <a:ea typeface="ＭＳ ゴシック" pitchFamily="49" charset="-128"/>
            </a:rPr>
            <a:t>今後は、被災地の復旧・復興事業に加え、老朽化した公共施設の建替や大規模修繕の財源として地方債発行が見込まれるため、財政状況を考慮し、適切な基金運用と計画的な地方債発行を行い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これは、新清掃工場建設のための積立による環境衛生施設等整備基金として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百万円の積立を行ったことや、財政調整基金として決算剰余積立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百万円、下水道事業貸付金償還金積立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状況を踏まえ可能な範囲で積立を行う。特定目的基金のうち観光振興基金、職員退職手当基金は基準に従い継続的な積立に努め、環境衛生施設等整備基金は今までの継続的な積立に加え、新清掃工場建設に備え積立を進めていく。また、公共施設等総合管理計画に基づく建築物の総量削減のほか、長寿命化、予防保全の導入により基金の取崩しが増加することが予想されるが、将来負担を平準化させるために積立・取崩しのバランスを図りながら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・環境衛生施設等整備基金：ごみ及びし尿処理施設の整備、下水道施設の整備、管理及び運営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・職員退職手当基金：職員が退職した場合に支給する退職手当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・文化振興基金：文化の香り高いまちづくりに資するための文化財団の設立並びに文化施設の整備及び維持管理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・地域福祉基金：高齢者、障害者及び児童の福祉の向上を目的とする地域福祉事業の推進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・観光振興基金：観光都市としてふさわしい観光施設の整備及び観光施策の推進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・環境衛生施設等整備基金：ごみ処理手数料等の積立金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百万円に加え、新清掃工場建設のため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・職員退職手当基金：将来に備え、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・文化振興基金：取崩しを行ったが、文化施設の整備及び維持管理経費として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・地域福祉基金：地域福祉事業のための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・観光振興基金：梅園入園料の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百万円の積立を行ったが、梅園整備事業のため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・環境衛生施設等整備基金：エコ・プラント姫の沢ごみ処理施設の更新等に備えて積立を行う。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・職員退職手当基金：毎年度、給料に一定の係数を乗じた額の積立を行い将来の退職金支払いに備える。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熱海文学館設立のための金額は確保し、文化施設の整備及び維持管理経費等へ取崩しを行う。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・地域福祉基金：地域福祉事業のための取崩しを行う。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・観光振興基金：観光施設の維持・更新経費等に備えて梅園入園料の一部の積立を継続して行う。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百万円を取り崩したことにより、前年度末残高と比較し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年度以降の行財政改革プランに基づき歳入の確保と歳出の抑制に取り組んだ結果、平成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年度以降は取崩しを上回る積立ができていることが増加の要因となっている。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プランの期間に公共施設に対する維持管理費や施設更新費を削減した結果、公共施設全体の老朽化が進んでしまったこと、経済変動や災害等の不測の事態に備えるために一定程度の残高の確保が必要な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％程度の残高が確保できるよう努めてきた結果、標準財政規模の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％以上を確保できた。今後、令和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生した熱海市伊豆山土石流災害に係る復旧・復興事業を優先するため多くの取崩しが想定されるが、公共施設等総合管理計画に基づく施設の総量削減、長寿命化等への将来負担に備え、引き続き可能な範囲で積立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百万円の取崩しを行ったことにより、前年度末残高と比較し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月熱海市伊豆山土石流災害により被災した消防第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分団ポンプ自動車の廃車に伴い、当該ポンプ自動車に係る起債の繰上償還を行ったことによる。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沿って老朽化した公共施設の更新、改修、解体等を実施する場合には地方債の発行額も増加し、将来の公債費負担が増加することが想定されるため、他の基金とのバランスをとりながら地方債償還額の平準化のために取崩しを行う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34,433
33,647
61.77
23,588,550
20,409,688
2,731,522
10,360,765
16,829,404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年度の財政力指数は、前年度と比較して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となったが、これは、普通交付税算定における基準財政収入額が増加したものの、基準財政需要額がそれ以上に増加したことによる。基準財政収入額は市町村民税所得割・法人税割、法人事業税交付金等が増加し、基準財政需要額は地域の元気創造事業費、公債費、清掃費等が増加した。今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月熱海市伊豆山土石流災害からの復旧・復興事業に係る公債費等の増加が見込まれるため、本市の財政状況、後年度の公債費負担や償還能力等に充分に配慮しながら財政の健全性確保に努める。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2955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123372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2611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124278</xdr:rowOff>
    </xdr:from>
    <xdr:to>
      <xdr:col>23</xdr:col>
      <xdr:colOff>184150</xdr:colOff>
      <xdr:row>37</xdr:row>
      <xdr:rowOff>54428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45555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歳出の経常経費一般財源充当額が前年度と比較して増加となったが、歳入の経常一般財源も増加となったことから、前年度と比較して同ポイントとなった。経常経費一般財源充当額は、物件費が庁舎等に係る電気使用料の増加、公債費がごみ焼却施設改造事業等に係る長期債元金の増加となったことにより、前年度と比較して増加となった。経常一般財源は、地方税及び普通交付税の増加等により、前年度と比較して増加となった。引き続き市税等の自主財源の確保及び事務事業の見直しを行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4763</xdr:rowOff>
    </xdr:from>
    <xdr:to>
      <xdr:col>23</xdr:col>
      <xdr:colOff>133350</xdr:colOff>
      <xdr:row>61</xdr:row>
      <xdr:rowOff>4763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6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4763</xdr:rowOff>
    </xdr:from>
    <xdr:to>
      <xdr:col>19</xdr:col>
      <xdr:colOff>133350</xdr:colOff>
      <xdr:row>62</xdr:row>
      <xdr:rowOff>159068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6321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62</xdr:row>
      <xdr:rowOff>159068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99407"/>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61</xdr:row>
      <xdr:rowOff>40957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37272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125413</xdr:rowOff>
    </xdr:from>
    <xdr:to>
      <xdr:col>23</xdr:col>
      <xdr:colOff>184150</xdr:colOff>
      <xdr:row>61</xdr:row>
      <xdr:rowOff>55563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141940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125413</xdr:rowOff>
    </xdr:from>
    <xdr:to>
      <xdr:col>19</xdr:col>
      <xdr:colOff>184150</xdr:colOff>
      <xdr:row>61</xdr:row>
      <xdr:rowOff>55563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65740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人口１人当たり人件費・物件費等決算額は、前年度と比較して減少となったが、これは、令和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の対応に係る経費（宿泊施設借上料、職員の時間外手当等）が減少したことによる。これまでも、アウトソーシングや再任用制度の活用を図り、職員数の適正管理を行いながら人件費や経常的な物件費の抑制に努めてきたが、類似団体内平均値を大きく上回っており、引き続き経常的な人件費等の抑制に努めるが、令和３年７月熱海市伊豆山土石流災害からの復旧・復興事業を最優先とするため、しばらくは高い水準で推移することが見込まれ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96138</xdr:rowOff>
    </xdr:from>
    <xdr:to>
      <xdr:col>23</xdr:col>
      <xdr:colOff>133350</xdr:colOff>
      <xdr:row>82</xdr:row>
      <xdr:rowOff>120492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155038"/>
          <a:ext cx="838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3843</xdr:rowOff>
    </xdr:from>
    <xdr:to>
      <xdr:col>19</xdr:col>
      <xdr:colOff>133350</xdr:colOff>
      <xdr:row>82</xdr:row>
      <xdr:rowOff>120492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62743"/>
          <a:ext cx="889000" cy="1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152287</xdr:rowOff>
    </xdr:from>
    <xdr:to>
      <xdr:col>15</xdr:col>
      <xdr:colOff>82550</xdr:colOff>
      <xdr:row>82</xdr:row>
      <xdr:rowOff>3843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39737"/>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132060</xdr:rowOff>
    </xdr:from>
    <xdr:to>
      <xdr:col>11</xdr:col>
      <xdr:colOff>31750</xdr:colOff>
      <xdr:row>81</xdr:row>
      <xdr:rowOff>152287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19510"/>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45338</xdr:rowOff>
    </xdr:from>
    <xdr:to>
      <xdr:col>23</xdr:col>
      <xdr:colOff>184150</xdr:colOff>
      <xdr:row>82</xdr:row>
      <xdr:rowOff>146938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0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17415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69692</xdr:rowOff>
    </xdr:from>
    <xdr:to>
      <xdr:col>19</xdr:col>
      <xdr:colOff>184150</xdr:colOff>
      <xdr:row>82</xdr:row>
      <xdr:rowOff>171292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156069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14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124493</xdr:rowOff>
    </xdr:from>
    <xdr:to>
      <xdr:col>15</xdr:col>
      <xdr:colOff>133350</xdr:colOff>
      <xdr:row>82</xdr:row>
      <xdr:rowOff>54643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39420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101487</xdr:rowOff>
    </xdr:from>
    <xdr:to>
      <xdr:col>11</xdr:col>
      <xdr:colOff>82550</xdr:colOff>
      <xdr:row>82</xdr:row>
      <xdr:rowOff>31637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7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81260</xdr:rowOff>
    </xdr:from>
    <xdr:to>
      <xdr:col>7</xdr:col>
      <xdr:colOff>31750</xdr:colOff>
      <xdr:row>82</xdr:row>
      <xdr:rowOff>11410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167637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5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度と同値であり、引き続き高水準で推移している。これは、管理、監督者の若年化、本市職員の経験年数別の在職階層の変動が顕著であり、類似団体内平均、全国平均等を依然として大きく上回っている。今後とも職員配置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13405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81100"/>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156932</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13405</xdr:rowOff>
    </xdr:from>
    <xdr:to>
      <xdr:col>81</xdr:col>
      <xdr:colOff>133350</xdr:colOff>
      <xdr:row>88</xdr:row>
      <xdr:rowOff>13405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13405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0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152699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136172</xdr:rowOff>
    </xdr:from>
    <xdr:to>
      <xdr:col>81</xdr:col>
      <xdr:colOff>95250</xdr:colOff>
      <xdr:row>84</xdr:row>
      <xdr:rowOff>66322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120650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010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134055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29932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人口減少の影響により人口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ポイント増加し、全国平均、静岡県平均及び類似団体平均値を上回っている。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数値が高い要因として、観光地特有の行政需要から消防やごみ処理業務に職員を確保する必要があることや、別荘等を所有している市外納税者の対応などにより職員数が多くなっている。事務の合理化及び効率化を図り、より適切な職員の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46186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3723"/>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25273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16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7980</xdr:rowOff>
    </xdr:from>
    <xdr:to>
      <xdr:col>72</xdr:col>
      <xdr:colOff>203200</xdr:colOff>
      <xdr:row>61</xdr:row>
      <xdr:rowOff>13208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6430"/>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168169</xdr:rowOff>
    </xdr:from>
    <xdr:to>
      <xdr:col>68</xdr:col>
      <xdr:colOff>152400</xdr:colOff>
      <xdr:row>61</xdr:row>
      <xdr:rowOff>7980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516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166836</xdr:rowOff>
    </xdr:from>
    <xdr:to>
      <xdr:col>81</xdr:col>
      <xdr:colOff>95250</xdr:colOff>
      <xdr:row>61</xdr:row>
      <xdr:rowOff>96986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138913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2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60850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1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48785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128630</xdr:rowOff>
    </xdr:from>
    <xdr:to>
      <xdr:col>68</xdr:col>
      <xdr:colOff>203200</xdr:colOff>
      <xdr:row>61</xdr:row>
      <xdr:rowOff>58780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43557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117369</xdr:rowOff>
    </xdr:from>
    <xdr:to>
      <xdr:col>64</xdr:col>
      <xdr:colOff>152400</xdr:colOff>
      <xdr:row>61</xdr:row>
      <xdr:rowOff>47519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32296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実質公債費比率は、ごみ焼却施設改造事業等に係る元金償還が開始されたことに起因し、前年度に比べ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ポイント増加となった。類似団体内平均値と比較し</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が、これは、償還元金を上回らない額での地方債発行に努めていることや、投資的事業を抑制してきたことによる。今後は、令和３年７月熱海市伊豆山土石流災害からの復旧・復興事業に係る新規発行が見込まれるため、投資的事業を取捨選択し、地方債の新規発行額を計画的に行うよ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132080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5892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74168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5506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35560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5410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83820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5410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借入額の減少等に伴う地方債現在高の減少、財政調整基金及び環境衛生施設等整備基金の増加に伴う充当可能財源等の増加並びに標準財政規模の減少により、大幅に減少し負の数値となったため、算定されなかった。今後は、令和３年７月熱海市伊豆山土石流災害からの復旧・復興事業に加え、老朽化した公共施設の建替や大規模修繕の財源として起債発行が見込まれるため、健全な財政運営に努める。　</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161798</xdr:rowOff>
    </xdr:from>
    <xdr:to>
      <xdr:col>77</xdr:col>
      <xdr:colOff>44450</xdr:colOff>
      <xdr:row>15</xdr:row>
      <xdr:rowOff>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5620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0</xdr:rowOff>
    </xdr:from>
    <xdr:to>
      <xdr:col>72</xdr:col>
      <xdr:colOff>203200</xdr:colOff>
      <xdr:row>15</xdr:row>
      <xdr:rowOff>43434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5717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148285</xdr:rowOff>
    </xdr:from>
    <xdr:to>
      <xdr:col>68</xdr:col>
      <xdr:colOff>152400</xdr:colOff>
      <xdr:row>15</xdr:row>
      <xdr:rowOff>43434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54858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117009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109288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110998</xdr:rowOff>
    </xdr:from>
    <xdr:to>
      <xdr:col>77</xdr:col>
      <xdr:colOff>95250</xdr:colOff>
      <xdr:row>15</xdr:row>
      <xdr:rowOff>41148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51325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8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164084</xdr:rowOff>
    </xdr:from>
    <xdr:to>
      <xdr:col>68</xdr:col>
      <xdr:colOff>203200</xdr:colOff>
      <xdr:row>15</xdr:row>
      <xdr:rowOff>94234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104411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97485</xdr:rowOff>
    </xdr:from>
    <xdr:to>
      <xdr:col>64</xdr:col>
      <xdr:colOff>152400</xdr:colOff>
      <xdr:row>15</xdr:row>
      <xdr:rowOff>27635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37812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34,433
33,647
61.77
23,588,550
20,409,688
2,731,522
10,360,765
16,829,404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ポイント減少となった。類似団体内平均値と比較して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要因は、観光地特有の行政需要から消防やごみ処理業務に職員を確保する必要があることや市単独の運営を行っているためである。今後も、アウトソーシングや再任用制度の活用を図り、職員数の適正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2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静岡県平均、類似団体内平均値を大きく上回っている。数値が高い主な要因として、観光地という土地柄、観光プロモーションに係る民間委託が多いことや消防業務、廃棄物処理施設を単独で運営していることが挙げられる。引き続き公共施設の指定管理者制度の導入を推進し、施設の統廃合も含め事務事業の見直し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19</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35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77470</xdr:rowOff>
    </xdr:from>
    <xdr:to>
      <xdr:col>78</xdr:col>
      <xdr:colOff>69850</xdr:colOff>
      <xdr:row>20</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35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20</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74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xdr:rowOff>
    </xdr:from>
    <xdr:to>
      <xdr:col>69</xdr:col>
      <xdr:colOff>92075</xdr:colOff>
      <xdr:row>19</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74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26670</xdr:rowOff>
    </xdr:from>
    <xdr:to>
      <xdr:col>78</xdr:col>
      <xdr:colOff>120650</xdr:colOff>
      <xdr:row>19</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被保護世帯の減による生活保護費の減少や児童手当等支給事業の減少により、前年度と比較して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ポイント減少し、全国平均、静岡県平均、類似団体内平均値を下回った。本市の令和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日現在の高齢化率は</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であり、高齢者福祉に要する経費や生活保護費等の上昇が続くことが見込まれる。市民の健康増進による疾病予防の啓発等により上昇の抑制を図り、国の制度を活用し経費節減に努める。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56</xdr:row>
      <xdr:rowOff>66040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560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119380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119380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127017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148590</xdr:rowOff>
    </xdr:from>
    <xdr:to>
      <xdr:col>6</xdr:col>
      <xdr:colOff>171450</xdr:colOff>
      <xdr:row>56</xdr:row>
      <xdr:rowOff>78740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88917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上回る結果となった。主な要因は繰出金である。国民健康保険事業特別会計は被保険者数の減少に伴い繰出金が減少しているが、高齢化の進展による後期高齢者医療被保険者数の増加により後期高齢者医療事業特別会計操出金が増加したためである。市民の健康増進による疾病予防の啓発等により医療費や介護給付費の上昇の抑制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96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39915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07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39915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886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113393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大幅に下回る値で推移している。これは、一部事務組合等の組織に加入している数が少ないことが要因である。しかし、今後の大規模な公共施設の更新等に当たっては行財政の効率化の面からも広域化の検討を進める必要がある。市単独で行う補助金等については、目的、必要性や効果等を精査し、廃止も含め検討す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5874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5869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143002</xdr:rowOff>
    </xdr:from>
    <xdr:to>
      <xdr:col>69</xdr:col>
      <xdr:colOff>92075</xdr:colOff>
      <xdr:row>34</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5800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73931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147066</xdr:rowOff>
    </xdr:from>
    <xdr:to>
      <xdr:col>69</xdr:col>
      <xdr:colOff>142875</xdr:colOff>
      <xdr:row>34</xdr:row>
      <xdr:rowOff>77216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87393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ごみ焼却施設改造事業等に係る元金償還が開始されたことに起因した長期債元金の増加により、前年度と比較して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ポイント増加となった。類似団体内平均値を下回っているが、これは、元金償還額を上回らない地方債発行に努めてきたことによる。今後は令和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月熱海市伊豆山土石流災害からの復旧・復興事業の財源として地方債の活用が見込まれるため、借入れと償還のバランスを考慮し計画的な運用に努める。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9978</xdr:rowOff>
    </xdr:from>
    <xdr:to>
      <xdr:col>24</xdr:col>
      <xdr:colOff>25400</xdr:colOff>
      <xdr:row>75</xdr:row>
      <xdr:rowOff>129722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687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9978</xdr:rowOff>
    </xdr:from>
    <xdr:to>
      <xdr:col>19</xdr:col>
      <xdr:colOff>187325</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68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32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56243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78922</xdr:rowOff>
    </xdr:from>
    <xdr:to>
      <xdr:col>24</xdr:col>
      <xdr:colOff>76200</xdr:colOff>
      <xdr:row>76</xdr:row>
      <xdr:rowOff>9072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95449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5443</xdr:rowOff>
    </xdr:from>
    <xdr:to>
      <xdr:col>6</xdr:col>
      <xdr:colOff>171450</xdr:colOff>
      <xdr:row>76</xdr:row>
      <xdr:rowOff>107043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117220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ポイント減少し、類似団体内平均値を下回った。扶助費、物件費、補助費等は減少し、人件費は増加した。</a:t>
          </a:r>
        </a:p>
        <a:p>
          <a:r>
            <a:rPr kumimoji="1" lang="ja-JP" altLang="en-US" sz="1300">
              <a:latin typeface="ＭＳ Ｐゴシック" panose="020B0600070205080204" pitchFamily="50" charset="-128"/>
              <a:ea typeface="ＭＳ Ｐゴシック" panose="020B0600070205080204" pitchFamily="50" charset="-128"/>
            </a:rPr>
            <a:t>人件費は、観光地特有の行政需要から消防やごみ処理業務に職員を確保する必要があり、別荘等を所有している市外納税者の対応経費を計上していることなどが要因の一つである。今後も事務の合理化及び効率化による職員の適正管理や、業務の民間委託等を推進し、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90424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703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92711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206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77</xdr:row>
      <xdr:rowOff>92711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794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606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160284</xdr:rowOff>
    </xdr:from>
    <xdr:to>
      <xdr:col>29</xdr:col>
      <xdr:colOff>127000</xdr:colOff>
      <xdr:row>17</xdr:row>
      <xdr:rowOff>161679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2559"/>
          <a:ext cx="6477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145061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07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161679</xdr:rowOff>
    </xdr:from>
    <xdr:to>
      <xdr:col>26</xdr:col>
      <xdr:colOff>50800</xdr:colOff>
      <xdr:row>18</xdr:row>
      <xdr:rowOff>19611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3954"/>
          <a:ext cx="698500" cy="2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19611</xdr:rowOff>
    </xdr:from>
    <xdr:to>
      <xdr:col>22</xdr:col>
      <xdr:colOff>114300</xdr:colOff>
      <xdr:row>18</xdr:row>
      <xdr:rowOff>30093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3336"/>
          <a:ext cx="698500" cy="1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30093</xdr:rowOff>
    </xdr:from>
    <xdr:to>
      <xdr:col>18</xdr:col>
      <xdr:colOff>177800</xdr:colOff>
      <xdr:row>18</xdr:row>
      <xdr:rowOff>45119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3818"/>
          <a:ext cx="698500" cy="1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109484</xdr:rowOff>
    </xdr:from>
    <xdr:to>
      <xdr:col>29</xdr:col>
      <xdr:colOff>177800</xdr:colOff>
      <xdr:row>18</xdr:row>
      <xdr:rowOff>39634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126011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110879</xdr:rowOff>
    </xdr:from>
    <xdr:to>
      <xdr:col>26</xdr:col>
      <xdr:colOff>101600</xdr:colOff>
      <xdr:row>18</xdr:row>
      <xdr:rowOff>41029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140261</xdr:rowOff>
    </xdr:from>
    <xdr:to>
      <xdr:col>22</xdr:col>
      <xdr:colOff>165100</xdr:colOff>
      <xdr:row>18</xdr:row>
      <xdr:rowOff>70411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80588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7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150743</xdr:rowOff>
    </xdr:from>
    <xdr:to>
      <xdr:col>19</xdr:col>
      <xdr:colOff>38100</xdr:colOff>
      <xdr:row>18</xdr:row>
      <xdr:rowOff>80893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91070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8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165769</xdr:rowOff>
    </xdr:from>
    <xdr:to>
      <xdr:col>15</xdr:col>
      <xdr:colOff>101600</xdr:colOff>
      <xdr:row>18</xdr:row>
      <xdr:rowOff>95919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80696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198362</xdr:rowOff>
    </xdr:from>
    <xdr:to>
      <xdr:col>29</xdr:col>
      <xdr:colOff>127000</xdr:colOff>
      <xdr:row>37</xdr:row>
      <xdr:rowOff>249320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23062"/>
          <a:ext cx="647700" cy="5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246711</xdr:rowOff>
    </xdr:from>
    <xdr:to>
      <xdr:col>26</xdr:col>
      <xdr:colOff>50800</xdr:colOff>
      <xdr:row>37</xdr:row>
      <xdr:rowOff>249320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371411"/>
          <a:ext cx="698500" cy="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246711</xdr:rowOff>
    </xdr:from>
    <xdr:to>
      <xdr:col>22</xdr:col>
      <xdr:colOff>114300</xdr:colOff>
      <xdr:row>37</xdr:row>
      <xdr:rowOff>299765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371411"/>
          <a:ext cx="698500" cy="5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299765</xdr:rowOff>
    </xdr:from>
    <xdr:to>
      <xdr:col>18</xdr:col>
      <xdr:colOff>177800</xdr:colOff>
      <xdr:row>37</xdr:row>
      <xdr:rowOff>329864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424465"/>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147562</xdr:rowOff>
    </xdr:from>
    <xdr:to>
      <xdr:col>29</xdr:col>
      <xdr:colOff>177800</xdr:colOff>
      <xdr:row>37</xdr:row>
      <xdr:rowOff>249162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7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119639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4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198520</xdr:rowOff>
    </xdr:from>
    <xdr:to>
      <xdr:col>26</xdr:col>
      <xdr:colOff>101600</xdr:colOff>
      <xdr:row>37</xdr:row>
      <xdr:rowOff>300120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2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284897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195911</xdr:rowOff>
    </xdr:from>
    <xdr:to>
      <xdr:col>22</xdr:col>
      <xdr:colOff>165100</xdr:colOff>
      <xdr:row>37</xdr:row>
      <xdr:rowOff>297511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2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282288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248965</xdr:rowOff>
    </xdr:from>
    <xdr:to>
      <xdr:col>19</xdr:col>
      <xdr:colOff>38100</xdr:colOff>
      <xdr:row>38</xdr:row>
      <xdr:rowOff>7665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73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335342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279064</xdr:rowOff>
    </xdr:from>
    <xdr:to>
      <xdr:col>15</xdr:col>
      <xdr:colOff>101600</xdr:colOff>
      <xdr:row>38</xdr:row>
      <xdr:rowOff>37764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40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22541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34,433
33,647
61.77
23,588,550
20,409,688
2,731,522
10,360,765
16,829,404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115613</xdr:rowOff>
    </xdr:from>
    <xdr:to>
      <xdr:col>24</xdr:col>
      <xdr:colOff>63500</xdr:colOff>
      <xdr:row>36</xdr:row>
      <xdr:rowOff>136401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7813"/>
          <a:ext cx="8382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136401</xdr:rowOff>
    </xdr:from>
    <xdr:to>
      <xdr:col>19</xdr:col>
      <xdr:colOff>177800</xdr:colOff>
      <xdr:row>36</xdr:row>
      <xdr:rowOff>167963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8601"/>
          <a:ext cx="8890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167963</xdr:rowOff>
    </xdr:from>
    <xdr:to>
      <xdr:col>15</xdr:col>
      <xdr:colOff>50800</xdr:colOff>
      <xdr:row>37</xdr:row>
      <xdr:rowOff>28936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0163"/>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28936</xdr:rowOff>
    </xdr:from>
    <xdr:to>
      <xdr:col>10</xdr:col>
      <xdr:colOff>114300</xdr:colOff>
      <xdr:row>37</xdr:row>
      <xdr:rowOff>40507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2586"/>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64813</xdr:rowOff>
    </xdr:from>
    <xdr:to>
      <xdr:col>24</xdr:col>
      <xdr:colOff>114300</xdr:colOff>
      <xdr:row>36</xdr:row>
      <xdr:rowOff>166413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87690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85601</xdr:rowOff>
    </xdr:from>
    <xdr:to>
      <xdr:col>20</xdr:col>
      <xdr:colOff>38100</xdr:colOff>
      <xdr:row>37</xdr:row>
      <xdr:rowOff>15751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32278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3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117163</xdr:rowOff>
    </xdr:from>
    <xdr:to>
      <xdr:col>15</xdr:col>
      <xdr:colOff>101600</xdr:colOff>
      <xdr:row>37</xdr:row>
      <xdr:rowOff>47313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63840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149586</xdr:rowOff>
    </xdr:from>
    <xdr:to>
      <xdr:col>10</xdr:col>
      <xdr:colOff>165100</xdr:colOff>
      <xdr:row>37</xdr:row>
      <xdr:rowOff>79736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96263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161157</xdr:rowOff>
    </xdr:from>
    <xdr:to>
      <xdr:col>6</xdr:col>
      <xdr:colOff>38100</xdr:colOff>
      <xdr:row>37</xdr:row>
      <xdr:rowOff>91307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107834</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124695</xdr:rowOff>
    </xdr:from>
    <xdr:to>
      <xdr:col>24</xdr:col>
      <xdr:colOff>63500</xdr:colOff>
      <xdr:row>55</xdr:row>
      <xdr:rowOff>159602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554445"/>
          <a:ext cx="8382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124695</xdr:rowOff>
    </xdr:from>
    <xdr:to>
      <xdr:col>19</xdr:col>
      <xdr:colOff>177800</xdr:colOff>
      <xdr:row>56</xdr:row>
      <xdr:rowOff>72034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554445"/>
          <a:ext cx="889000" cy="1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72034</xdr:rowOff>
    </xdr:from>
    <xdr:to>
      <xdr:col>15</xdr:col>
      <xdr:colOff>50800</xdr:colOff>
      <xdr:row>56</xdr:row>
      <xdr:rowOff>75651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3234"/>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75651</xdr:rowOff>
    </xdr:from>
    <xdr:to>
      <xdr:col>10</xdr:col>
      <xdr:colOff>114300</xdr:colOff>
      <xdr:row>56</xdr:row>
      <xdr:rowOff>90149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76851"/>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108802</xdr:rowOff>
    </xdr:from>
    <xdr:to>
      <xdr:col>24</xdr:col>
      <xdr:colOff>114300</xdr:colOff>
      <xdr:row>56</xdr:row>
      <xdr:rowOff>38952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131679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8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73895</xdr:rowOff>
    </xdr:from>
    <xdr:to>
      <xdr:col>20</xdr:col>
      <xdr:colOff>38100</xdr:colOff>
      <xdr:row>56</xdr:row>
      <xdr:rowOff>4045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20572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27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21234</xdr:rowOff>
    </xdr:from>
    <xdr:to>
      <xdr:col>15</xdr:col>
      <xdr:colOff>101600</xdr:colOff>
      <xdr:row>56</xdr:row>
      <xdr:rowOff>122834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139361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24851</xdr:rowOff>
    </xdr:from>
    <xdr:to>
      <xdr:col>10</xdr:col>
      <xdr:colOff>165100</xdr:colOff>
      <xdr:row>56</xdr:row>
      <xdr:rowOff>126451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142978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39349</xdr:rowOff>
    </xdr:from>
    <xdr:to>
      <xdr:col>6</xdr:col>
      <xdr:colOff>38100</xdr:colOff>
      <xdr:row>56</xdr:row>
      <xdr:rowOff>140949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157476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59187</xdr:rowOff>
    </xdr:from>
    <xdr:to>
      <xdr:col>24</xdr:col>
      <xdr:colOff>63500</xdr:colOff>
      <xdr:row>78</xdr:row>
      <xdr:rowOff>59713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2287"/>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59713</xdr:rowOff>
    </xdr:from>
    <xdr:to>
      <xdr:col>19</xdr:col>
      <xdr:colOff>177800</xdr:colOff>
      <xdr:row>78</xdr:row>
      <xdr:rowOff>75829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2813"/>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75349</xdr:rowOff>
    </xdr:from>
    <xdr:to>
      <xdr:col>15</xdr:col>
      <xdr:colOff>50800</xdr:colOff>
      <xdr:row>78</xdr:row>
      <xdr:rowOff>75829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4844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63050</xdr:rowOff>
    </xdr:from>
    <xdr:to>
      <xdr:col>10</xdr:col>
      <xdr:colOff>114300</xdr:colOff>
      <xdr:row>78</xdr:row>
      <xdr:rowOff>75349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6150"/>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8387</xdr:rowOff>
    </xdr:from>
    <xdr:to>
      <xdr:col>24</xdr:col>
      <xdr:colOff>114300</xdr:colOff>
      <xdr:row>78</xdr:row>
      <xdr:rowOff>109987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94764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9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8913</xdr:rowOff>
    </xdr:from>
    <xdr:to>
      <xdr:col>20</xdr:col>
      <xdr:colOff>38100</xdr:colOff>
      <xdr:row>78</xdr:row>
      <xdr:rowOff>110513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101640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25029</xdr:rowOff>
    </xdr:from>
    <xdr:to>
      <xdr:col>15</xdr:col>
      <xdr:colOff>101600</xdr:colOff>
      <xdr:row>78</xdr:row>
      <xdr:rowOff>126629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117756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24549</xdr:rowOff>
    </xdr:from>
    <xdr:to>
      <xdr:col>10</xdr:col>
      <xdr:colOff>165100</xdr:colOff>
      <xdr:row>78</xdr:row>
      <xdr:rowOff>126149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117276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12250</xdr:rowOff>
    </xdr:from>
    <xdr:to>
      <xdr:col>6</xdr:col>
      <xdr:colOff>38100</xdr:colOff>
      <xdr:row>78</xdr:row>
      <xdr:rowOff>113850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104977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82435</xdr:rowOff>
    </xdr:from>
    <xdr:to>
      <xdr:col>24</xdr:col>
      <xdr:colOff>63500</xdr:colOff>
      <xdr:row>96</xdr:row>
      <xdr:rowOff>170683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41635"/>
          <a:ext cx="838200" cy="8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82435</xdr:rowOff>
    </xdr:from>
    <xdr:to>
      <xdr:col>19</xdr:col>
      <xdr:colOff>177800</xdr:colOff>
      <xdr:row>97</xdr:row>
      <xdr:rowOff>98827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41635"/>
          <a:ext cx="889000" cy="18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98827</xdr:rowOff>
    </xdr:from>
    <xdr:to>
      <xdr:col>15</xdr:col>
      <xdr:colOff>50800</xdr:colOff>
      <xdr:row>97</xdr:row>
      <xdr:rowOff>107063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29477"/>
          <a:ext cx="8890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107063</xdr:rowOff>
    </xdr:from>
    <xdr:to>
      <xdr:col>10</xdr:col>
      <xdr:colOff>114300</xdr:colOff>
      <xdr:row>97</xdr:row>
      <xdr:rowOff>136781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3771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119883</xdr:rowOff>
    </xdr:from>
    <xdr:to>
      <xdr:col>24</xdr:col>
      <xdr:colOff>114300</xdr:colOff>
      <xdr:row>97</xdr:row>
      <xdr:rowOff>50033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98310</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5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31635</xdr:rowOff>
    </xdr:from>
    <xdr:to>
      <xdr:col>20</xdr:col>
      <xdr:colOff>38100</xdr:colOff>
      <xdr:row>96</xdr:row>
      <xdr:rowOff>133235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124362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8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48027</xdr:rowOff>
    </xdr:from>
    <xdr:to>
      <xdr:col>15</xdr:col>
      <xdr:colOff>101600</xdr:colOff>
      <xdr:row>97</xdr:row>
      <xdr:rowOff>149627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140754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56263</xdr:rowOff>
    </xdr:from>
    <xdr:to>
      <xdr:col>10</xdr:col>
      <xdr:colOff>165100</xdr:colOff>
      <xdr:row>97</xdr:row>
      <xdr:rowOff>157863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148990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85981</xdr:rowOff>
    </xdr:from>
    <xdr:to>
      <xdr:col>6</xdr:col>
      <xdr:colOff>38100</xdr:colOff>
      <xdr:row>98</xdr:row>
      <xdr:rowOff>16131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77649</xdr:rowOff>
    </xdr:from>
    <xdr:to>
      <xdr:col>55</xdr:col>
      <xdr:colOff>0</xdr:colOff>
      <xdr:row>37</xdr:row>
      <xdr:rowOff>92247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421299"/>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125468</xdr:rowOff>
    </xdr:from>
    <xdr:to>
      <xdr:col>50</xdr:col>
      <xdr:colOff>114300</xdr:colOff>
      <xdr:row>37</xdr:row>
      <xdr:rowOff>77649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54768"/>
          <a:ext cx="889000" cy="4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125468</xdr:rowOff>
    </xdr:from>
    <xdr:to>
      <xdr:col>45</xdr:col>
      <xdr:colOff>177800</xdr:colOff>
      <xdr:row>37</xdr:row>
      <xdr:rowOff>135206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54768"/>
          <a:ext cx="889000" cy="52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135206</xdr:rowOff>
    </xdr:from>
    <xdr:to>
      <xdr:col>41</xdr:col>
      <xdr:colOff>50800</xdr:colOff>
      <xdr:row>37</xdr:row>
      <xdr:rowOff>135805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78856"/>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41447</xdr:rowOff>
    </xdr:from>
    <xdr:to>
      <xdr:col>55</xdr:col>
      <xdr:colOff>50800</xdr:colOff>
      <xdr:row>37</xdr:row>
      <xdr:rowOff>143047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127824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3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26849</xdr:rowOff>
    </xdr:from>
    <xdr:to>
      <xdr:col>50</xdr:col>
      <xdr:colOff>165100</xdr:colOff>
      <xdr:row>37</xdr:row>
      <xdr:rowOff>128449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119576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74668</xdr:rowOff>
    </xdr:from>
    <xdr:to>
      <xdr:col>46</xdr:col>
      <xdr:colOff>38100</xdr:colOff>
      <xdr:row>35</xdr:row>
      <xdr:rowOff>4818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167395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9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84406</xdr:rowOff>
    </xdr:from>
    <xdr:to>
      <xdr:col>41</xdr:col>
      <xdr:colOff>101600</xdr:colOff>
      <xdr:row>38</xdr:row>
      <xdr:rowOff>14556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85005</xdr:rowOff>
    </xdr:from>
    <xdr:to>
      <xdr:col>36</xdr:col>
      <xdr:colOff>165100</xdr:colOff>
      <xdr:row>38</xdr:row>
      <xdr:rowOff>15154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28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6282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167146</xdr:rowOff>
    </xdr:from>
    <xdr:to>
      <xdr:col>55</xdr:col>
      <xdr:colOff>0</xdr:colOff>
      <xdr:row>58</xdr:row>
      <xdr:rowOff>4561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939796"/>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59754</xdr:rowOff>
    </xdr:from>
    <xdr:to>
      <xdr:col>50</xdr:col>
      <xdr:colOff>114300</xdr:colOff>
      <xdr:row>58</xdr:row>
      <xdr:rowOff>4561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832404"/>
          <a:ext cx="8890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135864</xdr:rowOff>
    </xdr:from>
    <xdr:to>
      <xdr:col>45</xdr:col>
      <xdr:colOff>177800</xdr:colOff>
      <xdr:row>57</xdr:row>
      <xdr:rowOff>59754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565614"/>
          <a:ext cx="889000" cy="2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135864</xdr:rowOff>
    </xdr:from>
    <xdr:to>
      <xdr:col>41</xdr:col>
      <xdr:colOff>50800</xdr:colOff>
      <xdr:row>56</xdr:row>
      <xdr:rowOff>112744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565614"/>
          <a:ext cx="889000" cy="1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116346</xdr:rowOff>
    </xdr:from>
    <xdr:to>
      <xdr:col>55</xdr:col>
      <xdr:colOff>50800</xdr:colOff>
      <xdr:row>58</xdr:row>
      <xdr:rowOff>46496</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31273</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125211</xdr:rowOff>
    </xdr:from>
    <xdr:to>
      <xdr:col>50</xdr:col>
      <xdr:colOff>165100</xdr:colOff>
      <xdr:row>58</xdr:row>
      <xdr:rowOff>55361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46488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8954</xdr:rowOff>
    </xdr:from>
    <xdr:to>
      <xdr:col>46</xdr:col>
      <xdr:colOff>38100</xdr:colOff>
      <xdr:row>57</xdr:row>
      <xdr:rowOff>110554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101681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85064</xdr:rowOff>
    </xdr:from>
    <xdr:to>
      <xdr:col>41</xdr:col>
      <xdr:colOff>101600</xdr:colOff>
      <xdr:row>56</xdr:row>
      <xdr:rowOff>15214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31741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9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61944</xdr:rowOff>
    </xdr:from>
    <xdr:to>
      <xdr:col>36</xdr:col>
      <xdr:colOff>165100</xdr:colOff>
      <xdr:row>56</xdr:row>
      <xdr:rowOff>163544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42263</xdr:rowOff>
    </xdr:from>
    <xdr:to>
      <xdr:col>55</xdr:col>
      <xdr:colOff>0</xdr:colOff>
      <xdr:row>79</xdr:row>
      <xdr:rowOff>44183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586813"/>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16165</xdr:rowOff>
    </xdr:from>
    <xdr:to>
      <xdr:col>50</xdr:col>
      <xdr:colOff>114300</xdr:colOff>
      <xdr:row>79</xdr:row>
      <xdr:rowOff>42263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60715"/>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104031</xdr:rowOff>
    </xdr:from>
    <xdr:to>
      <xdr:col>45</xdr:col>
      <xdr:colOff>177800</xdr:colOff>
      <xdr:row>79</xdr:row>
      <xdr:rowOff>16165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05681"/>
          <a:ext cx="889000" cy="25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104031</xdr:rowOff>
    </xdr:from>
    <xdr:to>
      <xdr:col>41</xdr:col>
      <xdr:colOff>50800</xdr:colOff>
      <xdr:row>79</xdr:row>
      <xdr:rowOff>22710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05681"/>
          <a:ext cx="889000" cy="26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164833</xdr:rowOff>
    </xdr:from>
    <xdr:to>
      <xdr:col>55</xdr:col>
      <xdr:colOff>50800</xdr:colOff>
      <xdr:row>79</xdr:row>
      <xdr:rowOff>94983</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79760</xdr:rowOff>
    </xdr:from>
    <xdr:ext cx="313932"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52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162913</xdr:rowOff>
    </xdr:from>
    <xdr:to>
      <xdr:col>50</xdr:col>
      <xdr:colOff>165100</xdr:colOff>
      <xdr:row>79</xdr:row>
      <xdr:rowOff>93063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84190</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136815</xdr:rowOff>
    </xdr:from>
    <xdr:to>
      <xdr:col>46</xdr:col>
      <xdr:colOff>38100</xdr:colOff>
      <xdr:row>79</xdr:row>
      <xdr:rowOff>66965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0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58092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53231</xdr:rowOff>
    </xdr:from>
    <xdr:to>
      <xdr:col>41</xdr:col>
      <xdr:colOff>101600</xdr:colOff>
      <xdr:row>77</xdr:row>
      <xdr:rowOff>154831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171358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143360</xdr:rowOff>
    </xdr:from>
    <xdr:to>
      <xdr:col>36</xdr:col>
      <xdr:colOff>165100</xdr:colOff>
      <xdr:row>79</xdr:row>
      <xdr:rowOff>73510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64637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60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19836</xdr:rowOff>
    </xdr:from>
    <xdr:to>
      <xdr:col>55</xdr:col>
      <xdr:colOff>0</xdr:colOff>
      <xdr:row>98</xdr:row>
      <xdr:rowOff>27595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21936"/>
          <a:ext cx="8382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93542</xdr:rowOff>
    </xdr:from>
    <xdr:to>
      <xdr:col>50</xdr:col>
      <xdr:colOff>114300</xdr:colOff>
      <xdr:row>98</xdr:row>
      <xdr:rowOff>27595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24192"/>
          <a:ext cx="889000" cy="10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158939</xdr:rowOff>
    </xdr:from>
    <xdr:to>
      <xdr:col>45</xdr:col>
      <xdr:colOff>177800</xdr:colOff>
      <xdr:row>97</xdr:row>
      <xdr:rowOff>93542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618139"/>
          <a:ext cx="889000" cy="10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135576</xdr:rowOff>
    </xdr:from>
    <xdr:to>
      <xdr:col>41</xdr:col>
      <xdr:colOff>50800</xdr:colOff>
      <xdr:row>96</xdr:row>
      <xdr:rowOff>158939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594776"/>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140486</xdr:rowOff>
    </xdr:from>
    <xdr:to>
      <xdr:col>55</xdr:col>
      <xdr:colOff>50800</xdr:colOff>
      <xdr:row>98</xdr:row>
      <xdr:rowOff>70636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55413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148245</xdr:rowOff>
    </xdr:from>
    <xdr:to>
      <xdr:col>50</xdr:col>
      <xdr:colOff>165100</xdr:colOff>
      <xdr:row>98</xdr:row>
      <xdr:rowOff>78395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69522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42742</xdr:rowOff>
    </xdr:from>
    <xdr:to>
      <xdr:col>46</xdr:col>
      <xdr:colOff>38100</xdr:colOff>
      <xdr:row>97</xdr:row>
      <xdr:rowOff>144342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135469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108139</xdr:rowOff>
    </xdr:from>
    <xdr:to>
      <xdr:col>41</xdr:col>
      <xdr:colOff>101600</xdr:colOff>
      <xdr:row>97</xdr:row>
      <xdr:rowOff>38289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5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54816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84776</xdr:rowOff>
    </xdr:from>
    <xdr:to>
      <xdr:col>36</xdr:col>
      <xdr:colOff>165100</xdr:colOff>
      <xdr:row>97</xdr:row>
      <xdr:rowOff>14926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31453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94266</xdr:rowOff>
    </xdr:from>
    <xdr:to>
      <xdr:col>85</xdr:col>
      <xdr:colOff>127000</xdr:colOff>
      <xdr:row>37</xdr:row>
      <xdr:rowOff>98952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266466"/>
          <a:ext cx="838200" cy="1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98952</xdr:rowOff>
    </xdr:from>
    <xdr:to>
      <xdr:col>81</xdr:col>
      <xdr:colOff>50800</xdr:colOff>
      <xdr:row>38</xdr:row>
      <xdr:rowOff>169646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442602"/>
          <a:ext cx="889000" cy="2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158083</xdr:rowOff>
    </xdr:from>
    <xdr:to>
      <xdr:col>76</xdr:col>
      <xdr:colOff>114300</xdr:colOff>
      <xdr:row>38</xdr:row>
      <xdr:rowOff>169646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73183"/>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158083</xdr:rowOff>
    </xdr:from>
    <xdr:to>
      <xdr:col>71</xdr:col>
      <xdr:colOff>177800</xdr:colOff>
      <xdr:row>39</xdr:row>
      <xdr:rowOff>34258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7318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43466</xdr:rowOff>
    </xdr:from>
    <xdr:to>
      <xdr:col>85</xdr:col>
      <xdr:colOff>177800</xdr:colOff>
      <xdr:row>36</xdr:row>
      <xdr:rowOff>145066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2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66343</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0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48152</xdr:rowOff>
    </xdr:from>
    <xdr:to>
      <xdr:col>81</xdr:col>
      <xdr:colOff>101600</xdr:colOff>
      <xdr:row>37</xdr:row>
      <xdr:rowOff>149752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3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166279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118846</xdr:rowOff>
    </xdr:from>
    <xdr:to>
      <xdr:col>76</xdr:col>
      <xdr:colOff>165100</xdr:colOff>
      <xdr:row>39</xdr:row>
      <xdr:rowOff>48996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40123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107283</xdr:rowOff>
    </xdr:from>
    <xdr:to>
      <xdr:col>72</xdr:col>
      <xdr:colOff>38100</xdr:colOff>
      <xdr:row>39</xdr:row>
      <xdr:rowOff>37433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28560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154908</xdr:rowOff>
    </xdr:from>
    <xdr:to>
      <xdr:col>67</xdr:col>
      <xdr:colOff>101600</xdr:colOff>
      <xdr:row>39</xdr:row>
      <xdr:rowOff>85058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76185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62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82789</xdr:rowOff>
    </xdr:from>
    <xdr:to>
      <xdr:col>85</xdr:col>
      <xdr:colOff>127000</xdr:colOff>
      <xdr:row>78</xdr:row>
      <xdr:rowOff>139427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55889"/>
          <a:ext cx="8382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139427</xdr:rowOff>
    </xdr:from>
    <xdr:to>
      <xdr:col>81</xdr:col>
      <xdr:colOff>50800</xdr:colOff>
      <xdr:row>78</xdr:row>
      <xdr:rowOff>146101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12527"/>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144588</xdr:rowOff>
    </xdr:from>
    <xdr:to>
      <xdr:col>76</xdr:col>
      <xdr:colOff>114300</xdr:colOff>
      <xdr:row>78</xdr:row>
      <xdr:rowOff>146101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17688"/>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129282</xdr:rowOff>
    </xdr:from>
    <xdr:to>
      <xdr:col>71</xdr:col>
      <xdr:colOff>177800</xdr:colOff>
      <xdr:row>78</xdr:row>
      <xdr:rowOff>144588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02382"/>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31989</xdr:rowOff>
    </xdr:from>
    <xdr:to>
      <xdr:col>85</xdr:col>
      <xdr:colOff>177800</xdr:colOff>
      <xdr:row>78</xdr:row>
      <xdr:rowOff>133589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10416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8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88627</xdr:rowOff>
    </xdr:from>
    <xdr:to>
      <xdr:col>81</xdr:col>
      <xdr:colOff>101600</xdr:colOff>
      <xdr:row>79</xdr:row>
      <xdr:rowOff>18777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9904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95301</xdr:rowOff>
    </xdr:from>
    <xdr:to>
      <xdr:col>76</xdr:col>
      <xdr:colOff>165100</xdr:colOff>
      <xdr:row>79</xdr:row>
      <xdr:rowOff>25451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16578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93788</xdr:rowOff>
    </xdr:from>
    <xdr:to>
      <xdr:col>72</xdr:col>
      <xdr:colOff>38100</xdr:colOff>
      <xdr:row>79</xdr:row>
      <xdr:rowOff>23938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15065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5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78482</xdr:rowOff>
    </xdr:from>
    <xdr:to>
      <xdr:col>67</xdr:col>
      <xdr:colOff>101600</xdr:colOff>
      <xdr:row>79</xdr:row>
      <xdr:rowOff>8632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171209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84116</xdr:rowOff>
    </xdr:from>
    <xdr:to>
      <xdr:col>85</xdr:col>
      <xdr:colOff>127000</xdr:colOff>
      <xdr:row>98</xdr:row>
      <xdr:rowOff>126301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6216"/>
          <a:ext cx="838200" cy="4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126301</xdr:rowOff>
    </xdr:from>
    <xdr:to>
      <xdr:col>81</xdr:col>
      <xdr:colOff>50800</xdr:colOff>
      <xdr:row>98</xdr:row>
      <xdr:rowOff>145430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28401"/>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145430</xdr:rowOff>
    </xdr:from>
    <xdr:to>
      <xdr:col>76</xdr:col>
      <xdr:colOff>114300</xdr:colOff>
      <xdr:row>98</xdr:row>
      <xdr:rowOff>165478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47530"/>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142622</xdr:rowOff>
    </xdr:from>
    <xdr:to>
      <xdr:col>71</xdr:col>
      <xdr:colOff>177800</xdr:colOff>
      <xdr:row>98</xdr:row>
      <xdr:rowOff>165478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4722"/>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33316</xdr:rowOff>
    </xdr:from>
    <xdr:to>
      <xdr:col>85</xdr:col>
      <xdr:colOff>177800</xdr:colOff>
      <xdr:row>98</xdr:row>
      <xdr:rowOff>134916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164143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75501</xdr:rowOff>
    </xdr:from>
    <xdr:to>
      <xdr:col>81</xdr:col>
      <xdr:colOff>101600</xdr:colOff>
      <xdr:row>99</xdr:row>
      <xdr:rowOff>5651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168228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94630</xdr:rowOff>
    </xdr:from>
    <xdr:to>
      <xdr:col>76</xdr:col>
      <xdr:colOff>165100</xdr:colOff>
      <xdr:row>99</xdr:row>
      <xdr:rowOff>24780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15907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114678</xdr:rowOff>
    </xdr:from>
    <xdr:to>
      <xdr:col>72</xdr:col>
      <xdr:colOff>38100</xdr:colOff>
      <xdr:row>99</xdr:row>
      <xdr:rowOff>44828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35955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91822</xdr:rowOff>
    </xdr:from>
    <xdr:to>
      <xdr:col>67</xdr:col>
      <xdr:colOff>101600</xdr:colOff>
      <xdr:row>99</xdr:row>
      <xdr:rowOff>21972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38499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135166</xdr:rowOff>
    </xdr:from>
    <xdr:to>
      <xdr:col>116</xdr:col>
      <xdr:colOff>63500</xdr:colOff>
      <xdr:row>36</xdr:row>
      <xdr:rowOff>56566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135916"/>
          <a:ext cx="8382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56566</xdr:rowOff>
    </xdr:from>
    <xdr:to>
      <xdr:col>111</xdr:col>
      <xdr:colOff>177800</xdr:colOff>
      <xdr:row>36</xdr:row>
      <xdr:rowOff>101295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228766"/>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101295</xdr:rowOff>
    </xdr:from>
    <xdr:to>
      <xdr:col>107</xdr:col>
      <xdr:colOff>50800</xdr:colOff>
      <xdr:row>36</xdr:row>
      <xdr:rowOff>159398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273495"/>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159398</xdr:rowOff>
    </xdr:from>
    <xdr:to>
      <xdr:col>102</xdr:col>
      <xdr:colOff>114300</xdr:colOff>
      <xdr:row>37</xdr:row>
      <xdr:rowOff>18085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331598"/>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132287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146766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84366</xdr:rowOff>
    </xdr:from>
    <xdr:to>
      <xdr:col>116</xdr:col>
      <xdr:colOff>114300</xdr:colOff>
      <xdr:row>36</xdr:row>
      <xdr:rowOff>14516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0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107243</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9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5766</xdr:rowOff>
    </xdr:from>
    <xdr:to>
      <xdr:col>112</xdr:col>
      <xdr:colOff>38100</xdr:colOff>
      <xdr:row>36</xdr:row>
      <xdr:rowOff>107366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1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123893</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9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50495</xdr:rowOff>
    </xdr:from>
    <xdr:to>
      <xdr:col>107</xdr:col>
      <xdr:colOff>101600</xdr:colOff>
      <xdr:row>36</xdr:row>
      <xdr:rowOff>152095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168622</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9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108598</xdr:rowOff>
    </xdr:from>
    <xdr:to>
      <xdr:col>102</xdr:col>
      <xdr:colOff>165100</xdr:colOff>
      <xdr:row>37</xdr:row>
      <xdr:rowOff>38748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2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55275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278111" y="60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138735</xdr:rowOff>
    </xdr:from>
    <xdr:to>
      <xdr:col>98</xdr:col>
      <xdr:colOff>38100</xdr:colOff>
      <xdr:row>37</xdr:row>
      <xdr:rowOff>68885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85412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43631</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918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43631</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5918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164281</xdr:rowOff>
    </xdr:from>
    <xdr:to>
      <xdr:col>112</xdr:col>
      <xdr:colOff>38100</xdr:colOff>
      <xdr:row>59</xdr:row>
      <xdr:rowOff>94431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85558</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66333" y="10201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144602</xdr:rowOff>
    </xdr:from>
    <xdr:to>
      <xdr:col>116</xdr:col>
      <xdr:colOff>63500</xdr:colOff>
      <xdr:row>76</xdr:row>
      <xdr:rowOff>160706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74802"/>
          <a:ext cx="8382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160706</xdr:rowOff>
    </xdr:from>
    <xdr:to>
      <xdr:col>111</xdr:col>
      <xdr:colOff>177800</xdr:colOff>
      <xdr:row>77</xdr:row>
      <xdr:rowOff>29311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90906"/>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29311</xdr:rowOff>
    </xdr:from>
    <xdr:to>
      <xdr:col>107</xdr:col>
      <xdr:colOff>50800</xdr:colOff>
      <xdr:row>77</xdr:row>
      <xdr:rowOff>62852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30961"/>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62852</xdr:rowOff>
    </xdr:from>
    <xdr:to>
      <xdr:col>102</xdr:col>
      <xdr:colOff>114300</xdr:colOff>
      <xdr:row>77</xdr:row>
      <xdr:rowOff>91605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64502"/>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93802</xdr:rowOff>
    </xdr:from>
    <xdr:to>
      <xdr:col>116</xdr:col>
      <xdr:colOff>114300</xdr:colOff>
      <xdr:row>77</xdr:row>
      <xdr:rowOff>23952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116679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109906</xdr:rowOff>
    </xdr:from>
    <xdr:to>
      <xdr:col>112</xdr:col>
      <xdr:colOff>38100</xdr:colOff>
      <xdr:row>77</xdr:row>
      <xdr:rowOff>40056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56583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149961</xdr:rowOff>
    </xdr:from>
    <xdr:to>
      <xdr:col>107</xdr:col>
      <xdr:colOff>101600</xdr:colOff>
      <xdr:row>77</xdr:row>
      <xdr:rowOff>80111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96638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12052</xdr:rowOff>
    </xdr:from>
    <xdr:to>
      <xdr:col>102</xdr:col>
      <xdr:colOff>165100</xdr:colOff>
      <xdr:row>77</xdr:row>
      <xdr:rowOff>113652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104779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40805</xdr:rowOff>
    </xdr:from>
    <xdr:to>
      <xdr:col>98</xdr:col>
      <xdr:colOff>38100</xdr:colOff>
      <xdr:row>77</xdr:row>
      <xdr:rowOff>142405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133532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592,736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性質別歳出決算のうち、構成割合が大きいものは、人件費、物件費、扶助費、繰出金である。人件費は、消防業務、廃棄物処理施設を単独で運営していることが類似団体内平均値と比較して高い要因となっている。物件費も人件費と同様に、消防業務、廃棄物処理施設を単独で運営していることや観光地という土地柄、観光プロモーションに係る民間委託等が多いことにより、類似団体内平均値よりも高い要因となっている。扶助費は、被保護世帯の減による生活保護費の減少や児童手当等支給事業の減少により、前年度と比較して減少し、類似団体内平均値を下回っている。補助費等は、市民クーポン事業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災害見舞金等交付金等の減少により、前年度と比較して減少した。また、類似団体内平均値と比較し大幅に下回る値で推移しているが、これは、一部事務組合等の組織に加入している数が少ないことが要因である。普通建設事業費は、小中学校校舎等改修事業や市単独道路改良等事業の増加により、前年度と比較して増加した。災害復旧事業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堆積土砂排除事業等の増加により、前年度と比較して大きく増加した。繰出金は、高齢化の進展に伴い、後期高齢者医療事業特別会計の被保険者数が増加していること等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34,433
33,647
61.77
23,588,550
20,409,688
2,731,522
10,360,765
16,829,404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170713</xdr:rowOff>
    </xdr:from>
    <xdr:to>
      <xdr:col>24</xdr:col>
      <xdr:colOff>63500</xdr:colOff>
      <xdr:row>37</xdr:row>
      <xdr:rowOff>3683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2913"/>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xdr:rowOff>
    </xdr:from>
    <xdr:to>
      <xdr:col>19</xdr:col>
      <xdr:colOff>177800</xdr:colOff>
      <xdr:row>37</xdr:row>
      <xdr:rowOff>11760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733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11760</xdr:rowOff>
    </xdr:from>
    <xdr:to>
      <xdr:col>15</xdr:col>
      <xdr:colOff>50800</xdr:colOff>
      <xdr:row>37</xdr:row>
      <xdr:rowOff>11760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55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11760</xdr:rowOff>
    </xdr:from>
    <xdr:to>
      <xdr:col>10</xdr:col>
      <xdr:colOff>114300</xdr:colOff>
      <xdr:row>37</xdr:row>
      <xdr:rowOff>26314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55410"/>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119913</xdr:rowOff>
    </xdr:from>
    <xdr:to>
      <xdr:col>24</xdr:col>
      <xdr:colOff>114300</xdr:colOff>
      <xdr:row>37</xdr:row>
      <xdr:rowOff>50063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142790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124333</xdr:rowOff>
    </xdr:from>
    <xdr:to>
      <xdr:col>20</xdr:col>
      <xdr:colOff>38100</xdr:colOff>
      <xdr:row>37</xdr:row>
      <xdr:rowOff>54483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71010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132410</xdr:rowOff>
    </xdr:from>
    <xdr:to>
      <xdr:col>15</xdr:col>
      <xdr:colOff>101600</xdr:colOff>
      <xdr:row>37</xdr:row>
      <xdr:rowOff>62560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53687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132410</xdr:rowOff>
    </xdr:from>
    <xdr:to>
      <xdr:col>10</xdr:col>
      <xdr:colOff>165100</xdr:colOff>
      <xdr:row>37</xdr:row>
      <xdr:rowOff>62560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53687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146964</xdr:rowOff>
    </xdr:from>
    <xdr:to>
      <xdr:col>6</xdr:col>
      <xdr:colOff>38100</xdr:colOff>
      <xdr:row>37</xdr:row>
      <xdr:rowOff>77114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68241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68257</xdr:rowOff>
    </xdr:from>
    <xdr:to>
      <xdr:col>24</xdr:col>
      <xdr:colOff>63500</xdr:colOff>
      <xdr:row>58</xdr:row>
      <xdr:rowOff>80946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12357"/>
          <a:ext cx="8382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82542</xdr:rowOff>
    </xdr:from>
    <xdr:to>
      <xdr:col>19</xdr:col>
      <xdr:colOff>177800</xdr:colOff>
      <xdr:row>58</xdr:row>
      <xdr:rowOff>80946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5192"/>
          <a:ext cx="889000" cy="16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82542</xdr:rowOff>
    </xdr:from>
    <xdr:to>
      <xdr:col>15</xdr:col>
      <xdr:colOff>50800</xdr:colOff>
      <xdr:row>58</xdr:row>
      <xdr:rowOff>81621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5192"/>
          <a:ext cx="889000" cy="17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81621</xdr:rowOff>
    </xdr:from>
    <xdr:to>
      <xdr:col>10</xdr:col>
      <xdr:colOff>114300</xdr:colOff>
      <xdr:row>58</xdr:row>
      <xdr:rowOff>103316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5721"/>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17457</xdr:rowOff>
    </xdr:from>
    <xdr:to>
      <xdr:col>24</xdr:col>
      <xdr:colOff>114300</xdr:colOff>
      <xdr:row>58</xdr:row>
      <xdr:rowOff>119057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30146</xdr:rowOff>
    </xdr:from>
    <xdr:to>
      <xdr:col>20</xdr:col>
      <xdr:colOff>38100</xdr:colOff>
      <xdr:row>58</xdr:row>
      <xdr:rowOff>131746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122873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6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31742</xdr:rowOff>
    </xdr:from>
    <xdr:to>
      <xdr:col>15</xdr:col>
      <xdr:colOff>101600</xdr:colOff>
      <xdr:row>57</xdr:row>
      <xdr:rowOff>133342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124469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30821</xdr:rowOff>
    </xdr:from>
    <xdr:to>
      <xdr:col>10</xdr:col>
      <xdr:colOff>165100</xdr:colOff>
      <xdr:row>58</xdr:row>
      <xdr:rowOff>132421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123548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6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52516</xdr:rowOff>
    </xdr:from>
    <xdr:to>
      <xdr:col>6</xdr:col>
      <xdr:colOff>38100</xdr:colOff>
      <xdr:row>58</xdr:row>
      <xdr:rowOff>154116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125061</xdr:rowOff>
    </xdr:from>
    <xdr:to>
      <xdr:col>24</xdr:col>
      <xdr:colOff>63500</xdr:colOff>
      <xdr:row>76</xdr:row>
      <xdr:rowOff>67366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83811"/>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125061</xdr:rowOff>
    </xdr:from>
    <xdr:to>
      <xdr:col>19</xdr:col>
      <xdr:colOff>177800</xdr:colOff>
      <xdr:row>76</xdr:row>
      <xdr:rowOff>124064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983811"/>
          <a:ext cx="889000" cy="17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124064</xdr:rowOff>
    </xdr:from>
    <xdr:to>
      <xdr:col>15</xdr:col>
      <xdr:colOff>50800</xdr:colOff>
      <xdr:row>76</xdr:row>
      <xdr:rowOff>137497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54264"/>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137497</xdr:rowOff>
    </xdr:from>
    <xdr:to>
      <xdr:col>10</xdr:col>
      <xdr:colOff>114300</xdr:colOff>
      <xdr:row>77</xdr:row>
      <xdr:rowOff>18424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167697"/>
          <a:ext cx="889000" cy="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16566</xdr:rowOff>
    </xdr:from>
    <xdr:to>
      <xdr:col>24</xdr:col>
      <xdr:colOff>114300</xdr:colOff>
      <xdr:row>76</xdr:row>
      <xdr:rowOff>118166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166443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2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74261</xdr:rowOff>
    </xdr:from>
    <xdr:to>
      <xdr:col>20</xdr:col>
      <xdr:colOff>38100</xdr:colOff>
      <xdr:row>76</xdr:row>
      <xdr:rowOff>4411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166988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2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73264</xdr:rowOff>
    </xdr:from>
    <xdr:to>
      <xdr:col>15</xdr:col>
      <xdr:colOff>101600</xdr:colOff>
      <xdr:row>77</xdr:row>
      <xdr:rowOff>3414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165991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9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86697</xdr:rowOff>
    </xdr:from>
    <xdr:to>
      <xdr:col>10</xdr:col>
      <xdr:colOff>165100</xdr:colOff>
      <xdr:row>77</xdr:row>
      <xdr:rowOff>16847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0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139074</xdr:rowOff>
    </xdr:from>
    <xdr:to>
      <xdr:col>6</xdr:col>
      <xdr:colOff>38100</xdr:colOff>
      <xdr:row>77</xdr:row>
      <xdr:rowOff>69224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60351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6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62909</xdr:rowOff>
    </xdr:from>
    <xdr:to>
      <xdr:col>24</xdr:col>
      <xdr:colOff>63500</xdr:colOff>
      <xdr:row>96</xdr:row>
      <xdr:rowOff>128343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22109"/>
          <a:ext cx="838200" cy="6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128343</xdr:rowOff>
    </xdr:from>
    <xdr:to>
      <xdr:col>19</xdr:col>
      <xdr:colOff>177800</xdr:colOff>
      <xdr:row>97</xdr:row>
      <xdr:rowOff>55876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7543"/>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55876</xdr:rowOff>
    </xdr:from>
    <xdr:to>
      <xdr:col>15</xdr:col>
      <xdr:colOff>50800</xdr:colOff>
      <xdr:row>97</xdr:row>
      <xdr:rowOff>63753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6526"/>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56731</xdr:rowOff>
    </xdr:from>
    <xdr:to>
      <xdr:col>10</xdr:col>
      <xdr:colOff>114300</xdr:colOff>
      <xdr:row>97</xdr:row>
      <xdr:rowOff>63753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87381"/>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12109</xdr:rowOff>
    </xdr:from>
    <xdr:to>
      <xdr:col>24</xdr:col>
      <xdr:colOff>114300</xdr:colOff>
      <xdr:row>96</xdr:row>
      <xdr:rowOff>113709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34986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77543</xdr:rowOff>
    </xdr:from>
    <xdr:to>
      <xdr:col>20</xdr:col>
      <xdr:colOff>38100</xdr:colOff>
      <xdr:row>97</xdr:row>
      <xdr:rowOff>7693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24220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5076</xdr:rowOff>
    </xdr:from>
    <xdr:to>
      <xdr:col>15</xdr:col>
      <xdr:colOff>101600</xdr:colOff>
      <xdr:row>97</xdr:row>
      <xdr:rowOff>106676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97803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12953</xdr:rowOff>
    </xdr:from>
    <xdr:to>
      <xdr:col>10</xdr:col>
      <xdr:colOff>165100</xdr:colOff>
      <xdr:row>97</xdr:row>
      <xdr:rowOff>114553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131080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4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5931</xdr:rowOff>
    </xdr:from>
    <xdr:to>
      <xdr:col>6</xdr:col>
      <xdr:colOff>38100</xdr:colOff>
      <xdr:row>97</xdr:row>
      <xdr:rowOff>107531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124058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35116</xdr:rowOff>
    </xdr:from>
    <xdr:to>
      <xdr:col>55</xdr:col>
      <xdr:colOff>0</xdr:colOff>
      <xdr:row>39</xdr:row>
      <xdr:rowOff>36640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16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35878</xdr:rowOff>
    </xdr:from>
    <xdr:to>
      <xdr:col>50</xdr:col>
      <xdr:colOff>114300</xdr:colOff>
      <xdr:row>39</xdr:row>
      <xdr:rowOff>36640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24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29210</xdr:rowOff>
    </xdr:from>
    <xdr:to>
      <xdr:col>45</xdr:col>
      <xdr:colOff>177800</xdr:colOff>
      <xdr:row>39</xdr:row>
      <xdr:rowOff>35878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1576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22352</xdr:rowOff>
    </xdr:from>
    <xdr:to>
      <xdr:col>41</xdr:col>
      <xdr:colOff>50800</xdr:colOff>
      <xdr:row>39</xdr:row>
      <xdr:rowOff>29210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089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155766</xdr:rowOff>
    </xdr:from>
    <xdr:to>
      <xdr:col>55</xdr:col>
      <xdr:colOff>50800</xdr:colOff>
      <xdr:row>39</xdr:row>
      <xdr:rowOff>85916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70693</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157290</xdr:rowOff>
    </xdr:from>
    <xdr:to>
      <xdr:col>50</xdr:col>
      <xdr:colOff>165100</xdr:colOff>
      <xdr:row>39</xdr:row>
      <xdr:rowOff>87440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78567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5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156528</xdr:rowOff>
    </xdr:from>
    <xdr:to>
      <xdr:col>46</xdr:col>
      <xdr:colOff>38100</xdr:colOff>
      <xdr:row>39</xdr:row>
      <xdr:rowOff>86678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77805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149860</xdr:rowOff>
    </xdr:from>
    <xdr:to>
      <xdr:col>41</xdr:col>
      <xdr:colOff>101600</xdr:colOff>
      <xdr:row>39</xdr:row>
      <xdr:rowOff>80010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71137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143002</xdr:rowOff>
    </xdr:from>
    <xdr:to>
      <xdr:col>36</xdr:col>
      <xdr:colOff>165100</xdr:colOff>
      <xdr:row>39</xdr:row>
      <xdr:rowOff>73152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64279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142957</xdr:rowOff>
    </xdr:from>
    <xdr:to>
      <xdr:col>55</xdr:col>
      <xdr:colOff>0</xdr:colOff>
      <xdr:row>58</xdr:row>
      <xdr:rowOff>145834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87057"/>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131908</xdr:rowOff>
    </xdr:from>
    <xdr:to>
      <xdr:col>50</xdr:col>
      <xdr:colOff>114300</xdr:colOff>
      <xdr:row>58</xdr:row>
      <xdr:rowOff>142957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760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157912</xdr:rowOff>
    </xdr:from>
    <xdr:to>
      <xdr:col>45</xdr:col>
      <xdr:colOff>177800</xdr:colOff>
      <xdr:row>58</xdr:row>
      <xdr:rowOff>131908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0562"/>
          <a:ext cx="889000" cy="1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157912</xdr:rowOff>
    </xdr:from>
    <xdr:to>
      <xdr:col>41</xdr:col>
      <xdr:colOff>50800</xdr:colOff>
      <xdr:row>58</xdr:row>
      <xdr:rowOff>146101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30562"/>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95034</xdr:rowOff>
    </xdr:from>
    <xdr:to>
      <xdr:col>55</xdr:col>
      <xdr:colOff>50800</xdr:colOff>
      <xdr:row>59</xdr:row>
      <xdr:rowOff>25184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9961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92157</xdr:rowOff>
    </xdr:from>
    <xdr:to>
      <xdr:col>50</xdr:col>
      <xdr:colOff>165100</xdr:colOff>
      <xdr:row>59</xdr:row>
      <xdr:rowOff>22307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13434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2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81108</xdr:rowOff>
    </xdr:from>
    <xdr:to>
      <xdr:col>46</xdr:col>
      <xdr:colOff>38100</xdr:colOff>
      <xdr:row>59</xdr:row>
      <xdr:rowOff>11258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2385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1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107112</xdr:rowOff>
    </xdr:from>
    <xdr:to>
      <xdr:col>41</xdr:col>
      <xdr:colOff>101600</xdr:colOff>
      <xdr:row>58</xdr:row>
      <xdr:rowOff>37262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28389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95301</xdr:rowOff>
    </xdr:from>
    <xdr:to>
      <xdr:col>36</xdr:col>
      <xdr:colOff>165100</xdr:colOff>
      <xdr:row>59</xdr:row>
      <xdr:rowOff>25451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16578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3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5265</xdr:rowOff>
    </xdr:from>
    <xdr:to>
      <xdr:col>55</xdr:col>
      <xdr:colOff>0</xdr:colOff>
      <xdr:row>78</xdr:row>
      <xdr:rowOff>22574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78365"/>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152552</xdr:rowOff>
    </xdr:from>
    <xdr:to>
      <xdr:col>50</xdr:col>
      <xdr:colOff>114300</xdr:colOff>
      <xdr:row>78</xdr:row>
      <xdr:rowOff>5265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54202"/>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152552</xdr:rowOff>
    </xdr:from>
    <xdr:to>
      <xdr:col>45</xdr:col>
      <xdr:colOff>177800</xdr:colOff>
      <xdr:row>78</xdr:row>
      <xdr:rowOff>30434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4202"/>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30434</xdr:rowOff>
    </xdr:from>
    <xdr:to>
      <xdr:col>41</xdr:col>
      <xdr:colOff>50800</xdr:colOff>
      <xdr:row>78</xdr:row>
      <xdr:rowOff>43208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03534"/>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143224</xdr:rowOff>
    </xdr:from>
    <xdr:to>
      <xdr:col>55</xdr:col>
      <xdr:colOff>50800</xdr:colOff>
      <xdr:row>78</xdr:row>
      <xdr:rowOff>73374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102601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125915</xdr:rowOff>
    </xdr:from>
    <xdr:to>
      <xdr:col>50</xdr:col>
      <xdr:colOff>165100</xdr:colOff>
      <xdr:row>78</xdr:row>
      <xdr:rowOff>56065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72592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101752</xdr:rowOff>
    </xdr:from>
    <xdr:to>
      <xdr:col>46</xdr:col>
      <xdr:colOff>38100</xdr:colOff>
      <xdr:row>78</xdr:row>
      <xdr:rowOff>31902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48429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151084</xdr:rowOff>
    </xdr:from>
    <xdr:to>
      <xdr:col>41</xdr:col>
      <xdr:colOff>101600</xdr:colOff>
      <xdr:row>78</xdr:row>
      <xdr:rowOff>81234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97761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163858</xdr:rowOff>
    </xdr:from>
    <xdr:to>
      <xdr:col>36</xdr:col>
      <xdr:colOff>165100</xdr:colOff>
      <xdr:row>78</xdr:row>
      <xdr:rowOff>94008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110535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34243</xdr:rowOff>
    </xdr:from>
    <xdr:to>
      <xdr:col>55</xdr:col>
      <xdr:colOff>0</xdr:colOff>
      <xdr:row>97</xdr:row>
      <xdr:rowOff>83784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64893"/>
          <a:ext cx="8382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41591</xdr:rowOff>
    </xdr:from>
    <xdr:to>
      <xdr:col>50</xdr:col>
      <xdr:colOff>114300</xdr:colOff>
      <xdr:row>97</xdr:row>
      <xdr:rowOff>83784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72241"/>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15923</xdr:rowOff>
    </xdr:from>
    <xdr:to>
      <xdr:col>45</xdr:col>
      <xdr:colOff>177800</xdr:colOff>
      <xdr:row>97</xdr:row>
      <xdr:rowOff>41591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46573"/>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155225</xdr:rowOff>
    </xdr:from>
    <xdr:to>
      <xdr:col>41</xdr:col>
      <xdr:colOff>50800</xdr:colOff>
      <xdr:row>97</xdr:row>
      <xdr:rowOff>15923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14425"/>
          <a:ext cx="889000" cy="3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154893</xdr:rowOff>
    </xdr:from>
    <xdr:to>
      <xdr:col>55</xdr:col>
      <xdr:colOff>50800</xdr:colOff>
      <xdr:row>97</xdr:row>
      <xdr:rowOff>85043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6320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6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32984</xdr:rowOff>
    </xdr:from>
    <xdr:to>
      <xdr:col>50</xdr:col>
      <xdr:colOff>165100</xdr:colOff>
      <xdr:row>97</xdr:row>
      <xdr:rowOff>134584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151111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162241</xdr:rowOff>
    </xdr:from>
    <xdr:to>
      <xdr:col>46</xdr:col>
      <xdr:colOff>38100</xdr:colOff>
      <xdr:row>97</xdr:row>
      <xdr:rowOff>92391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83518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1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136573</xdr:rowOff>
    </xdr:from>
    <xdr:to>
      <xdr:col>41</xdr:col>
      <xdr:colOff>101600</xdr:colOff>
      <xdr:row>97</xdr:row>
      <xdr:rowOff>66723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104425</xdr:rowOff>
    </xdr:from>
    <xdr:to>
      <xdr:col>36</xdr:col>
      <xdr:colOff>165100</xdr:colOff>
      <xdr:row>97</xdr:row>
      <xdr:rowOff>34575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51102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3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48222</xdr:rowOff>
    </xdr:from>
    <xdr:to>
      <xdr:col>85</xdr:col>
      <xdr:colOff>127000</xdr:colOff>
      <xdr:row>36</xdr:row>
      <xdr:rowOff>61557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20422"/>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161741</xdr:rowOff>
    </xdr:from>
    <xdr:to>
      <xdr:col>81</xdr:col>
      <xdr:colOff>50800</xdr:colOff>
      <xdr:row>36</xdr:row>
      <xdr:rowOff>61557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62491"/>
          <a:ext cx="889000" cy="7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143891</xdr:rowOff>
    </xdr:from>
    <xdr:to>
      <xdr:col>76</xdr:col>
      <xdr:colOff>114300</xdr:colOff>
      <xdr:row>35</xdr:row>
      <xdr:rowOff>161741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144641"/>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143891</xdr:rowOff>
    </xdr:from>
    <xdr:to>
      <xdr:col>71</xdr:col>
      <xdr:colOff>177800</xdr:colOff>
      <xdr:row>36</xdr:row>
      <xdr:rowOff>83293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44641"/>
          <a:ext cx="889000" cy="1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168872</xdr:rowOff>
    </xdr:from>
    <xdr:to>
      <xdr:col>85</xdr:col>
      <xdr:colOff>177800</xdr:colOff>
      <xdr:row>36</xdr:row>
      <xdr:rowOff>99022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20299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10757</xdr:rowOff>
    </xdr:from>
    <xdr:to>
      <xdr:col>81</xdr:col>
      <xdr:colOff>101600</xdr:colOff>
      <xdr:row>36</xdr:row>
      <xdr:rowOff>112357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128884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110941</xdr:rowOff>
    </xdr:from>
    <xdr:to>
      <xdr:col>76</xdr:col>
      <xdr:colOff>165100</xdr:colOff>
      <xdr:row>36</xdr:row>
      <xdr:rowOff>41091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1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57618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93091</xdr:rowOff>
    </xdr:from>
    <xdr:to>
      <xdr:col>72</xdr:col>
      <xdr:colOff>38100</xdr:colOff>
      <xdr:row>36</xdr:row>
      <xdr:rowOff>23241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39768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6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32493</xdr:rowOff>
    </xdr:from>
    <xdr:to>
      <xdr:col>67</xdr:col>
      <xdr:colOff>101600</xdr:colOff>
      <xdr:row>36</xdr:row>
      <xdr:rowOff>134093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150620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105835</xdr:rowOff>
    </xdr:from>
    <xdr:to>
      <xdr:col>85</xdr:col>
      <xdr:colOff>127000</xdr:colOff>
      <xdr:row>57</xdr:row>
      <xdr:rowOff>121983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78485"/>
          <a:ext cx="8382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95621</xdr:rowOff>
    </xdr:from>
    <xdr:to>
      <xdr:col>81</xdr:col>
      <xdr:colOff>50800</xdr:colOff>
      <xdr:row>57</xdr:row>
      <xdr:rowOff>121983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68271"/>
          <a:ext cx="8890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23164</xdr:rowOff>
    </xdr:from>
    <xdr:to>
      <xdr:col>76</xdr:col>
      <xdr:colOff>114300</xdr:colOff>
      <xdr:row>57</xdr:row>
      <xdr:rowOff>95621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95814"/>
          <a:ext cx="889000" cy="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23164</xdr:rowOff>
    </xdr:from>
    <xdr:to>
      <xdr:col>71</xdr:col>
      <xdr:colOff>177800</xdr:colOff>
      <xdr:row>57</xdr:row>
      <xdr:rowOff>46966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95814"/>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55035</xdr:rowOff>
    </xdr:from>
    <xdr:to>
      <xdr:col>85</xdr:col>
      <xdr:colOff>177800</xdr:colOff>
      <xdr:row>57</xdr:row>
      <xdr:rowOff>156635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141412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71183</xdr:rowOff>
    </xdr:from>
    <xdr:to>
      <xdr:col>81</xdr:col>
      <xdr:colOff>101600</xdr:colOff>
      <xdr:row>58</xdr:row>
      <xdr:rowOff>1333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163910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44821</xdr:rowOff>
    </xdr:from>
    <xdr:to>
      <xdr:col>76</xdr:col>
      <xdr:colOff>165100</xdr:colOff>
      <xdr:row>57</xdr:row>
      <xdr:rowOff>146421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137548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143814</xdr:rowOff>
    </xdr:from>
    <xdr:to>
      <xdr:col>72</xdr:col>
      <xdr:colOff>38100</xdr:colOff>
      <xdr:row>57</xdr:row>
      <xdr:rowOff>73964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90491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167616</xdr:rowOff>
    </xdr:from>
    <xdr:to>
      <xdr:col>67</xdr:col>
      <xdr:colOff>101600</xdr:colOff>
      <xdr:row>57</xdr:row>
      <xdr:rowOff>97766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114293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94266</xdr:rowOff>
    </xdr:from>
    <xdr:to>
      <xdr:col>85</xdr:col>
      <xdr:colOff>127000</xdr:colOff>
      <xdr:row>77</xdr:row>
      <xdr:rowOff>98952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24466"/>
          <a:ext cx="838200" cy="1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98952</xdr:rowOff>
    </xdr:from>
    <xdr:to>
      <xdr:col>81</xdr:col>
      <xdr:colOff>50800</xdr:colOff>
      <xdr:row>78</xdr:row>
      <xdr:rowOff>169647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00602"/>
          <a:ext cx="889000" cy="24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158083</xdr:rowOff>
    </xdr:from>
    <xdr:to>
      <xdr:col>76</xdr:col>
      <xdr:colOff>114300</xdr:colOff>
      <xdr:row>78</xdr:row>
      <xdr:rowOff>169647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31183"/>
          <a:ext cx="8890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158083</xdr:rowOff>
    </xdr:from>
    <xdr:to>
      <xdr:col>71</xdr:col>
      <xdr:colOff>177800</xdr:colOff>
      <xdr:row>79</xdr:row>
      <xdr:rowOff>34258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3118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43466</xdr:rowOff>
    </xdr:from>
    <xdr:to>
      <xdr:col>85</xdr:col>
      <xdr:colOff>177800</xdr:colOff>
      <xdr:row>76</xdr:row>
      <xdr:rowOff>145066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0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66343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48152</xdr:rowOff>
    </xdr:from>
    <xdr:to>
      <xdr:col>81</xdr:col>
      <xdr:colOff>101600</xdr:colOff>
      <xdr:row>77</xdr:row>
      <xdr:rowOff>149752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166279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118847</xdr:rowOff>
    </xdr:from>
    <xdr:to>
      <xdr:col>76</xdr:col>
      <xdr:colOff>165100</xdr:colOff>
      <xdr:row>79</xdr:row>
      <xdr:rowOff>48997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40124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107283</xdr:rowOff>
    </xdr:from>
    <xdr:to>
      <xdr:col>72</xdr:col>
      <xdr:colOff>38100</xdr:colOff>
      <xdr:row>79</xdr:row>
      <xdr:rowOff>37433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28560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7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154908</xdr:rowOff>
    </xdr:from>
    <xdr:to>
      <xdr:col>67</xdr:col>
      <xdr:colOff>101600</xdr:colOff>
      <xdr:row>79</xdr:row>
      <xdr:rowOff>85058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76185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82789</xdr:rowOff>
    </xdr:from>
    <xdr:to>
      <xdr:col>85</xdr:col>
      <xdr:colOff>127000</xdr:colOff>
      <xdr:row>98</xdr:row>
      <xdr:rowOff>139427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884889"/>
          <a:ext cx="8382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139427</xdr:rowOff>
    </xdr:from>
    <xdr:to>
      <xdr:col>81</xdr:col>
      <xdr:colOff>50800</xdr:colOff>
      <xdr:row>98</xdr:row>
      <xdr:rowOff>146101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41527"/>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144588</xdr:rowOff>
    </xdr:from>
    <xdr:to>
      <xdr:col>76</xdr:col>
      <xdr:colOff>114300</xdr:colOff>
      <xdr:row>98</xdr:row>
      <xdr:rowOff>146101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946688"/>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129282</xdr:rowOff>
    </xdr:from>
    <xdr:to>
      <xdr:col>71</xdr:col>
      <xdr:colOff>177800</xdr:colOff>
      <xdr:row>98</xdr:row>
      <xdr:rowOff>144588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931382"/>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31989</xdr:rowOff>
    </xdr:from>
    <xdr:to>
      <xdr:col>85</xdr:col>
      <xdr:colOff>177800</xdr:colOff>
      <xdr:row>98</xdr:row>
      <xdr:rowOff>133589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10416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88627</xdr:rowOff>
    </xdr:from>
    <xdr:to>
      <xdr:col>81</xdr:col>
      <xdr:colOff>101600</xdr:colOff>
      <xdr:row>99</xdr:row>
      <xdr:rowOff>18777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9904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8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95301</xdr:rowOff>
    </xdr:from>
    <xdr:to>
      <xdr:col>76</xdr:col>
      <xdr:colOff>165100</xdr:colOff>
      <xdr:row>99</xdr:row>
      <xdr:rowOff>25451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16578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93788</xdr:rowOff>
    </xdr:from>
    <xdr:to>
      <xdr:col>72</xdr:col>
      <xdr:colOff>38100</xdr:colOff>
      <xdr:row>99</xdr:row>
      <xdr:rowOff>23938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89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15065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98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78482</xdr:rowOff>
    </xdr:from>
    <xdr:to>
      <xdr:col>67</xdr:col>
      <xdr:colOff>101600</xdr:colOff>
      <xdr:row>99</xdr:row>
      <xdr:rowOff>8632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171209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7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上回ったのは、議会費、衛生費、商工費、土木費、消防費及び災害復旧費である。商工費、消防費が類似団体内平均値より高い要因としては、本市は基幹産業が観光業であることから人口規模以上の行政需要があることや、消防業務を単独で運営しているためである。民生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宿泊施設借上料や生活保護法に基づく要保護世帯の扶助費の減少により、前年度と比較して大きく減少した。衛生費は、燃料価格高騰に伴う廃棄物処理施設の電気使用料等の増加により、前年度と比較して増加した。</a:t>
          </a:r>
        </a:p>
        <a:p>
          <a:r>
            <a:rPr kumimoji="1" lang="ja-JP" altLang="en-US" sz="1300">
              <a:latin typeface="ＭＳ Ｐゴシック" panose="020B0600070205080204" pitchFamily="50" charset="-128"/>
              <a:ea typeface="ＭＳ Ｐゴシック" panose="020B0600070205080204" pitchFamily="50" charset="-128"/>
            </a:rPr>
            <a:t>商工費は、市民クーポン事業等の減少により、前年度と比較して減少した。土木費は、市単独道路改良等事業、橋梁長寿命化事業、令和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被災地区の復興事業等の増加により、前年度と比較して増加した。教育費は、燃料価格高騰に伴う小中学校及び図書館の電気使用料の増加や、小中学校校舎等改修事業の増加により、前年度と比較して増加した。小中学校校舎等は依然として校舎施設の老朽化は進んでいるため、統廃合の検討や公共施設管理計画に基づく長寿命化等による適正な管理に努めていく。災害復旧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堆積土砂排除事業等の増加により、前年度と比較して大きく増加した。公債費は、ごみ焼却施設改造事業等に係る元金償還が開始されたことに起因した長期債元金の増加により、前年度と比較して増加した。災害復旧・復興の財源として地方債を活用するため、今後数年は上昇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年度は、前年度と比較して、令和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熱海市伊豆山土石流災害に対する災害寄附金や特別交付税は減少したが、地方税や普通交付税が増加したことにより、実質収支額が大幅に増加した。地方税は、コロナ禍による影響がみられた前年度を全税目において上回った。財政調整基金は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を確保できているが、今後の復旧・復興事業により取崩し額が増加することが見込まれるため、計画的な基金管理を行い、健全な財政運営に努める。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すべての会計において実質収支は黒字となった。</a:t>
          </a:r>
        </a:p>
        <a:p>
          <a:r>
            <a:rPr kumimoji="1" lang="ja-JP" altLang="en-US" sz="1400">
              <a:latin typeface="ＭＳ ゴシック" pitchFamily="49" charset="-128"/>
              <a:ea typeface="ＭＳ ゴシック" pitchFamily="49" charset="-128"/>
            </a:rPr>
            <a:t>一般会計は、地方税がコロナ禍による影響がみられた前年度を全税目において上回ったことや普通交付税が増加したこと等から黒字額が大幅に増加した。</a:t>
          </a:r>
        </a:p>
        <a:p>
          <a:r>
            <a:rPr kumimoji="1" lang="ja-JP" altLang="en-US" sz="1400">
              <a:latin typeface="ＭＳ ゴシック" pitchFamily="49" charset="-128"/>
              <a:ea typeface="ＭＳ ゴシック" pitchFamily="49" charset="-128"/>
            </a:rPr>
            <a:t>水道事業会計及び下水道事業会計は、ウィズコロナ時代への社会経済の変化により観光関連産業の水需要が回復傾向にあることから、黒字が増加した。</a:t>
          </a: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年度に前期高齢者交付金歳入により一時的に増加、平成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年度、令和元年度は平年並みの数値となったが、令和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年度に賦課方式について資産割を廃止した影響により国民健康保険税収入が減少、加入世帯の減少もあり黒字額が減少傾向にある。</a:t>
          </a:r>
        </a:p>
        <a:p>
          <a:r>
            <a:rPr kumimoji="1" lang="ja-JP" altLang="en-US" sz="1400">
              <a:latin typeface="ＭＳ ゴシック" pitchFamily="49" charset="-128"/>
              <a:ea typeface="ＭＳ ゴシック" pitchFamily="49" charset="-128"/>
            </a:rPr>
            <a:t>今後も、水道事業、下水道事業、温泉事業会計については、経営戦略等の計画に基づき、その他の事業会計についても、一般会計の繰出金に依存しないように、健全な財政運営に努める。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23588550</v>
      </c>
      <c r="BO4" s="358"/>
      <c r="BP4" s="358"/>
      <c r="BQ4" s="358"/>
      <c r="BR4" s="358"/>
      <c r="BS4" s="358"/>
      <c r="BT4" s="358"/>
      <c r="BU4" s="359"/>
      <c r="BV4" s="357">
        <v>22595893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26.4</v>
      </c>
      <c r="CU4" s="364"/>
      <c r="CV4" s="364"/>
      <c r="CW4" s="364"/>
      <c r="CX4" s="364"/>
      <c r="CY4" s="364"/>
      <c r="CZ4" s="364"/>
      <c r="DA4" s="365"/>
      <c r="DB4" s="363">
        <v>16.600000000000001</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20409688</v>
      </c>
      <c r="BO5" s="395"/>
      <c r="BP5" s="395"/>
      <c r="BQ5" s="395"/>
      <c r="BR5" s="395"/>
      <c r="BS5" s="395"/>
      <c r="BT5" s="395"/>
      <c r="BU5" s="396"/>
      <c r="BV5" s="394">
        <v>20345652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84.5</v>
      </c>
      <c r="CU5" s="392"/>
      <c r="CV5" s="392"/>
      <c r="CW5" s="392"/>
      <c r="CX5" s="392"/>
      <c r="CY5" s="392"/>
      <c r="CZ5" s="392"/>
      <c r="DA5" s="393"/>
      <c r="DB5" s="391">
        <v>84.5</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3178862</v>
      </c>
      <c r="BO6" s="395"/>
      <c r="BP6" s="395"/>
      <c r="BQ6" s="395"/>
      <c r="BR6" s="395"/>
      <c r="BS6" s="395"/>
      <c r="BT6" s="395"/>
      <c r="BU6" s="396"/>
      <c r="BV6" s="394">
        <v>2250241</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86.5</v>
      </c>
      <c r="CU6" s="432"/>
      <c r="CV6" s="432"/>
      <c r="CW6" s="432"/>
      <c r="CX6" s="432"/>
      <c r="CY6" s="432"/>
      <c r="CZ6" s="432"/>
      <c r="DA6" s="433"/>
      <c r="DB6" s="431">
        <v>92.2</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447340</v>
      </c>
      <c r="BO7" s="395"/>
      <c r="BP7" s="395"/>
      <c r="BQ7" s="395"/>
      <c r="BR7" s="395"/>
      <c r="BS7" s="395"/>
      <c r="BT7" s="395"/>
      <c r="BU7" s="396"/>
      <c r="BV7" s="394">
        <v>467912</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10360765</v>
      </c>
      <c r="CU7" s="395"/>
      <c r="CV7" s="395"/>
      <c r="CW7" s="395"/>
      <c r="CX7" s="395"/>
      <c r="CY7" s="395"/>
      <c r="CZ7" s="395"/>
      <c r="DA7" s="396"/>
      <c r="DB7" s="394">
        <v>10740841</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2731522</v>
      </c>
      <c r="BO8" s="395"/>
      <c r="BP8" s="395"/>
      <c r="BQ8" s="395"/>
      <c r="BR8" s="395"/>
      <c r="BS8" s="395"/>
      <c r="BT8" s="395"/>
      <c r="BU8" s="396"/>
      <c r="BV8" s="394">
        <v>1782329</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0.87</v>
      </c>
      <c r="CU8" s="435"/>
      <c r="CV8" s="435"/>
      <c r="CW8" s="435"/>
      <c r="CX8" s="435"/>
      <c r="CY8" s="435"/>
      <c r="CZ8" s="435"/>
      <c r="DA8" s="436"/>
      <c r="DB8" s="434">
        <v>0.9</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34208</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949193</v>
      </c>
      <c r="BO9" s="395"/>
      <c r="BP9" s="395"/>
      <c r="BQ9" s="395"/>
      <c r="BR9" s="395"/>
      <c r="BS9" s="395"/>
      <c r="BT9" s="395"/>
      <c r="BU9" s="396"/>
      <c r="BV9" s="394">
        <v>1327600</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9.4</v>
      </c>
      <c r="CU9" s="392"/>
      <c r="CV9" s="392"/>
      <c r="CW9" s="392"/>
      <c r="CX9" s="392"/>
      <c r="CY9" s="392"/>
      <c r="CZ9" s="392"/>
      <c r="DA9" s="393"/>
      <c r="DB9" s="391">
        <v>9.1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37544</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369551</v>
      </c>
      <c r="BO10" s="395"/>
      <c r="BP10" s="395"/>
      <c r="BQ10" s="395"/>
      <c r="BR10" s="395"/>
      <c r="BS10" s="395"/>
      <c r="BT10" s="395"/>
      <c r="BU10" s="396"/>
      <c r="BV10" s="394">
        <v>305100</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123</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34433</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123</v>
      </c>
      <c r="AV12" s="427"/>
      <c r="AW12" s="427"/>
      <c r="AX12" s="427"/>
      <c r="AY12" s="428" t="s">
        <v>137</v>
      </c>
      <c r="AZ12" s="429"/>
      <c r="BA12" s="429"/>
      <c r="BB12" s="429"/>
      <c r="BC12" s="429"/>
      <c r="BD12" s="429"/>
      <c r="BE12" s="429"/>
      <c r="BF12" s="429"/>
      <c r="BG12" s="429"/>
      <c r="BH12" s="429"/>
      <c r="BI12" s="429"/>
      <c r="BJ12" s="429"/>
      <c r="BK12" s="429"/>
      <c r="BL12" s="429"/>
      <c r="BM12" s="430"/>
      <c r="BN12" s="394">
        <v>968786</v>
      </c>
      <c r="BO12" s="395"/>
      <c r="BP12" s="395"/>
      <c r="BQ12" s="395"/>
      <c r="BR12" s="395"/>
      <c r="BS12" s="395"/>
      <c r="BT12" s="395"/>
      <c r="BU12" s="396"/>
      <c r="BV12" s="394">
        <v>497510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33647</v>
      </c>
      <c r="S13" s="479"/>
      <c r="T13" s="479"/>
      <c r="U13" s="479"/>
      <c r="V13" s="480"/>
      <c r="W13" s="410" t="s">
        <v>141</v>
      </c>
      <c r="X13" s="411"/>
      <c r="Y13" s="411"/>
      <c r="Z13" s="411"/>
      <c r="AA13" s="411"/>
      <c r="AB13" s="401"/>
      <c r="AC13" s="445">
        <v>228</v>
      </c>
      <c r="AD13" s="446"/>
      <c r="AE13" s="446"/>
      <c r="AF13" s="446"/>
      <c r="AG13" s="488"/>
      <c r="AH13" s="445">
        <v>265</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349958</v>
      </c>
      <c r="BO13" s="395"/>
      <c r="BP13" s="395"/>
      <c r="BQ13" s="395"/>
      <c r="BR13" s="395"/>
      <c r="BS13" s="395"/>
      <c r="BT13" s="395"/>
      <c r="BU13" s="396"/>
      <c r="BV13" s="394">
        <v>1135190</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4</v>
      </c>
      <c r="CU13" s="392"/>
      <c r="CV13" s="392"/>
      <c r="CW13" s="392"/>
      <c r="CX13" s="392"/>
      <c r="CY13" s="392"/>
      <c r="CZ13" s="392"/>
      <c r="DA13" s="393"/>
      <c r="DB13" s="391">
        <v>3.4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35167</v>
      </c>
      <c r="S14" s="479"/>
      <c r="T14" s="479"/>
      <c r="U14" s="479"/>
      <c r="V14" s="480"/>
      <c r="W14" s="384"/>
      <c r="X14" s="385"/>
      <c r="Y14" s="385"/>
      <c r="Z14" s="385"/>
      <c r="AA14" s="385"/>
      <c r="AB14" s="374"/>
      <c r="AC14" s="481">
        <v>1.6</v>
      </c>
      <c r="AD14" s="482"/>
      <c r="AE14" s="482"/>
      <c r="AF14" s="482"/>
      <c r="AG14" s="483"/>
      <c r="AH14" s="481">
        <v>1.6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v>11.5</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34515</v>
      </c>
      <c r="S15" s="479"/>
      <c r="T15" s="479"/>
      <c r="U15" s="479"/>
      <c r="V15" s="480"/>
      <c r="W15" s="410" t="s">
        <v>149</v>
      </c>
      <c r="X15" s="411"/>
      <c r="Y15" s="411"/>
      <c r="Z15" s="411"/>
      <c r="AA15" s="411"/>
      <c r="AB15" s="401"/>
      <c r="AC15" s="445">
        <v>1662</v>
      </c>
      <c r="AD15" s="446"/>
      <c r="AE15" s="446"/>
      <c r="AF15" s="446"/>
      <c r="AG15" s="488"/>
      <c r="AH15" s="445">
        <v>2045</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6784582</v>
      </c>
      <c r="BO15" s="358"/>
      <c r="BP15" s="358"/>
      <c r="BQ15" s="358"/>
      <c r="BR15" s="358"/>
      <c r="BS15" s="358"/>
      <c r="BT15" s="358"/>
      <c r="BU15" s="359"/>
      <c r="BV15" s="357">
        <v>6626434</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11.8</v>
      </c>
      <c r="AD16" s="482"/>
      <c r="AE16" s="482"/>
      <c r="AF16" s="482"/>
      <c r="AG16" s="483"/>
      <c r="AH16" s="481">
        <v>12.4</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8109636</v>
      </c>
      <c r="BO16" s="395"/>
      <c r="BP16" s="395"/>
      <c r="BQ16" s="395"/>
      <c r="BR16" s="395"/>
      <c r="BS16" s="395"/>
      <c r="BT16" s="395"/>
      <c r="BU16" s="396"/>
      <c r="BV16" s="394">
        <v>7781513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12252</v>
      </c>
      <c r="AD17" s="446"/>
      <c r="AE17" s="446"/>
      <c r="AF17" s="446"/>
      <c r="AG17" s="488"/>
      <c r="AH17" s="445">
        <v>14120</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8772092</v>
      </c>
      <c r="BO17" s="395"/>
      <c r="BP17" s="395"/>
      <c r="BQ17" s="395"/>
      <c r="BR17" s="395"/>
      <c r="BS17" s="395"/>
      <c r="BT17" s="395"/>
      <c r="BU17" s="396"/>
      <c r="BV17" s="394">
        <v>8616495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61.77</v>
      </c>
      <c r="M18" s="518"/>
      <c r="N18" s="518"/>
      <c r="O18" s="518"/>
      <c r="P18" s="518"/>
      <c r="Q18" s="518"/>
      <c r="R18" s="519"/>
      <c r="S18" s="519"/>
      <c r="T18" s="519"/>
      <c r="U18" s="519"/>
      <c r="V18" s="520"/>
      <c r="W18" s="412"/>
      <c r="X18" s="413"/>
      <c r="Y18" s="413"/>
      <c r="Z18" s="413"/>
      <c r="AA18" s="413"/>
      <c r="AB18" s="404"/>
      <c r="AC18" s="521">
        <v>86.6</v>
      </c>
      <c r="AD18" s="522"/>
      <c r="AE18" s="522"/>
      <c r="AF18" s="522"/>
      <c r="AG18" s="523"/>
      <c r="AH18" s="521">
        <v>85.9</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9746215</v>
      </c>
      <c r="BO18" s="395"/>
      <c r="BP18" s="395"/>
      <c r="BQ18" s="395"/>
      <c r="BR18" s="395"/>
      <c r="BS18" s="395"/>
      <c r="BT18" s="395"/>
      <c r="BU18" s="396"/>
      <c r="BV18" s="394">
        <v>9701334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554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17228821</v>
      </c>
      <c r="BO19" s="395"/>
      <c r="BP19" s="395"/>
      <c r="BQ19" s="395"/>
      <c r="BR19" s="395"/>
      <c r="BS19" s="395"/>
      <c r="BT19" s="395"/>
      <c r="BU19" s="396"/>
      <c r="BV19" s="394">
        <v>16158731</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18440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16829404</v>
      </c>
      <c r="BO22" s="358"/>
      <c r="BP22" s="358"/>
      <c r="BQ22" s="358"/>
      <c r="BR22" s="358"/>
      <c r="BS22" s="358"/>
      <c r="BT22" s="358"/>
      <c r="BU22" s="359"/>
      <c r="BV22" s="357">
        <v>17257186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12153920</v>
      </c>
      <c r="BO23" s="395"/>
      <c r="BP23" s="395"/>
      <c r="BQ23" s="395"/>
      <c r="BR23" s="395"/>
      <c r="BS23" s="395"/>
      <c r="BT23" s="395"/>
      <c r="BU23" s="396"/>
      <c r="BV23" s="394">
        <v>12139472</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7480</v>
      </c>
      <c r="R24" s="446"/>
      <c r="S24" s="446"/>
      <c r="T24" s="446"/>
      <c r="U24" s="446"/>
      <c r="V24" s="488"/>
      <c r="W24" s="540"/>
      <c r="X24" s="541"/>
      <c r="Y24" s="542"/>
      <c r="Z24" s="444" t="s">
        <v>174</v>
      </c>
      <c r="AA24" s="424"/>
      <c r="AB24" s="424"/>
      <c r="AC24" s="424"/>
      <c r="AD24" s="424"/>
      <c r="AE24" s="424"/>
      <c r="AF24" s="424"/>
      <c r="AG24" s="425"/>
      <c r="AH24" s="445">
        <v>424</v>
      </c>
      <c r="AI24" s="446"/>
      <c r="AJ24" s="446"/>
      <c r="AK24" s="446"/>
      <c r="AL24" s="488"/>
      <c r="AM24" s="445">
        <v>1344504</v>
      </c>
      <c r="AN24" s="446"/>
      <c r="AO24" s="446"/>
      <c r="AP24" s="446"/>
      <c r="AQ24" s="446"/>
      <c r="AR24" s="488"/>
      <c r="AS24" s="445">
        <v>3171</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9673368</v>
      </c>
      <c r="BO24" s="395"/>
      <c r="BP24" s="395"/>
      <c r="BQ24" s="395"/>
      <c r="BR24" s="395"/>
      <c r="BS24" s="395"/>
      <c r="BT24" s="395"/>
      <c r="BU24" s="396"/>
      <c r="BV24" s="394">
        <v>9759255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6290</v>
      </c>
      <c r="R25" s="446"/>
      <c r="S25" s="446"/>
      <c r="T25" s="446"/>
      <c r="U25" s="446"/>
      <c r="V25" s="488"/>
      <c r="W25" s="540"/>
      <c r="X25" s="541"/>
      <c r="Y25" s="542"/>
      <c r="Z25" s="444" t="s">
        <v>177</v>
      </c>
      <c r="AA25" s="424"/>
      <c r="AB25" s="424"/>
      <c r="AC25" s="424"/>
      <c r="AD25" s="424"/>
      <c r="AE25" s="424"/>
      <c r="AF25" s="424"/>
      <c r="AG25" s="425"/>
      <c r="AH25" s="445">
        <v>88</v>
      </c>
      <c r="AI25" s="446"/>
      <c r="AJ25" s="446"/>
      <c r="AK25" s="446"/>
      <c r="AL25" s="488"/>
      <c r="AM25" s="445">
        <v>252120</v>
      </c>
      <c r="AN25" s="446"/>
      <c r="AO25" s="446"/>
      <c r="AP25" s="446"/>
      <c r="AQ25" s="446"/>
      <c r="AR25" s="488"/>
      <c r="AS25" s="445">
        <v>2865</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2194731</v>
      </c>
      <c r="BO25" s="358"/>
      <c r="BP25" s="358"/>
      <c r="BQ25" s="358"/>
      <c r="BR25" s="358"/>
      <c r="BS25" s="358"/>
      <c r="BT25" s="358"/>
      <c r="BU25" s="359"/>
      <c r="BV25" s="357">
        <v>2817692</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5610</v>
      </c>
      <c r="R26" s="446"/>
      <c r="S26" s="446"/>
      <c r="T26" s="446"/>
      <c r="U26" s="446"/>
      <c r="V26" s="488"/>
      <c r="W26" s="540"/>
      <c r="X26" s="541"/>
      <c r="Y26" s="542"/>
      <c r="Z26" s="444" t="s">
        <v>180</v>
      </c>
      <c r="AA26" s="546"/>
      <c r="AB26" s="546"/>
      <c r="AC26" s="546"/>
      <c r="AD26" s="546"/>
      <c r="AE26" s="546"/>
      <c r="AF26" s="546"/>
      <c r="AG26" s="547"/>
      <c r="AH26" s="445">
        <v>20</v>
      </c>
      <c r="AI26" s="446"/>
      <c r="AJ26" s="446"/>
      <c r="AK26" s="446"/>
      <c r="AL26" s="488"/>
      <c r="AM26" s="445">
        <v>66860</v>
      </c>
      <c r="AN26" s="446"/>
      <c r="AO26" s="446"/>
      <c r="AP26" s="446"/>
      <c r="AQ26" s="446"/>
      <c r="AR26" s="488"/>
      <c r="AS26" s="445">
        <v>3343</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182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4650</v>
      </c>
      <c r="R27" s="446"/>
      <c r="S27" s="446"/>
      <c r="T27" s="446"/>
      <c r="U27" s="446"/>
      <c r="V27" s="488"/>
      <c r="W27" s="540"/>
      <c r="X27" s="541"/>
      <c r="Y27" s="542"/>
      <c r="Z27" s="444" t="s">
        <v>184</v>
      </c>
      <c r="AA27" s="424"/>
      <c r="AB27" s="424"/>
      <c r="AC27" s="424"/>
      <c r="AD27" s="424"/>
      <c r="AE27" s="424"/>
      <c r="AF27" s="424"/>
      <c r="AG27" s="425"/>
      <c r="AH27" s="445">
        <v>16</v>
      </c>
      <c r="AI27" s="446"/>
      <c r="AJ27" s="446"/>
      <c r="AK27" s="446"/>
      <c r="AL27" s="488"/>
      <c r="AM27" s="445">
        <v>52513</v>
      </c>
      <c r="AN27" s="446"/>
      <c r="AO27" s="446"/>
      <c r="AP27" s="446"/>
      <c r="AQ27" s="446"/>
      <c r="AR27" s="488"/>
      <c r="AS27" s="445">
        <v>3282</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t="s">
        <v>182</v>
      </c>
      <c r="BO27" s="514"/>
      <c r="BP27" s="514"/>
      <c r="BQ27" s="514"/>
      <c r="BR27" s="514"/>
      <c r="BS27" s="514"/>
      <c r="BT27" s="514"/>
      <c r="BU27" s="515"/>
      <c r="BV27" s="513" t="s">
        <v>139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4250</v>
      </c>
      <c r="R28" s="446"/>
      <c r="S28" s="446"/>
      <c r="T28" s="446"/>
      <c r="U28" s="446"/>
      <c r="V28" s="488"/>
      <c r="W28" s="540"/>
      <c r="X28" s="541"/>
      <c r="Y28" s="542"/>
      <c r="Z28" s="444" t="s">
        <v>187</v>
      </c>
      <c r="AA28" s="424"/>
      <c r="AB28" s="424"/>
      <c r="AC28" s="424"/>
      <c r="AD28" s="424"/>
      <c r="AE28" s="424"/>
      <c r="AF28" s="424"/>
      <c r="AG28" s="425"/>
      <c r="AH28" s="445" t="s">
        <v>131</v>
      </c>
      <c r="AI28" s="446"/>
      <c r="AJ28" s="446"/>
      <c r="AK28" s="446"/>
      <c r="AL28" s="488"/>
      <c r="AM28" s="445" t="s">
        <v>139</v>
      </c>
      <c r="AN28" s="446"/>
      <c r="AO28" s="446"/>
      <c r="AP28" s="446"/>
      <c r="AQ28" s="446"/>
      <c r="AR28" s="488"/>
      <c r="AS28" s="445" t="s">
        <v>139</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3981490</v>
      </c>
      <c r="BO28" s="358"/>
      <c r="BP28" s="358"/>
      <c r="BQ28" s="358"/>
      <c r="BR28" s="358"/>
      <c r="BS28" s="358"/>
      <c r="BT28" s="358"/>
      <c r="BU28" s="359"/>
      <c r="BV28" s="357">
        <v>3680725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13</v>
      </c>
      <c r="M29" s="446"/>
      <c r="N29" s="446"/>
      <c r="O29" s="446"/>
      <c r="P29" s="488"/>
      <c r="Q29" s="445">
        <v>3900</v>
      </c>
      <c r="R29" s="446"/>
      <c r="S29" s="446"/>
      <c r="T29" s="446"/>
      <c r="U29" s="446"/>
      <c r="V29" s="488"/>
      <c r="W29" s="543"/>
      <c r="X29" s="544"/>
      <c r="Y29" s="545"/>
      <c r="Z29" s="444" t="s">
        <v>190</v>
      </c>
      <c r="AA29" s="424"/>
      <c r="AB29" s="424"/>
      <c r="AC29" s="424"/>
      <c r="AD29" s="424"/>
      <c r="AE29" s="424"/>
      <c r="AF29" s="424"/>
      <c r="AG29" s="425"/>
      <c r="AH29" s="445">
        <v>440</v>
      </c>
      <c r="AI29" s="446"/>
      <c r="AJ29" s="446"/>
      <c r="AK29" s="446"/>
      <c r="AL29" s="488"/>
      <c r="AM29" s="445">
        <v>1397017</v>
      </c>
      <c r="AN29" s="446"/>
      <c r="AO29" s="446"/>
      <c r="AP29" s="446"/>
      <c r="AQ29" s="446"/>
      <c r="AR29" s="488"/>
      <c r="AS29" s="445">
        <v>3175</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456474</v>
      </c>
      <c r="BO29" s="395"/>
      <c r="BP29" s="395"/>
      <c r="BQ29" s="395"/>
      <c r="BR29" s="395"/>
      <c r="BS29" s="395"/>
      <c r="BT29" s="395"/>
      <c r="BU29" s="396"/>
      <c r="BV29" s="394">
        <v>465458</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102.7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3015347</v>
      </c>
      <c r="BO30" s="514"/>
      <c r="BP30" s="514"/>
      <c r="BQ30" s="514"/>
      <c r="BR30" s="514"/>
      <c r="BS30" s="514"/>
      <c r="BT30" s="514"/>
      <c r="BU30" s="515"/>
      <c r="BV30" s="513">
        <v>2207711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201</v>
      </c>
      <c r="X33" s="383"/>
      <c r="Y33" s="383"/>
      <c r="Z33" s="383"/>
      <c r="AA33" s="383"/>
      <c r="AB33" s="383"/>
      <c r="AC33" s="383"/>
      <c r="AD33" s="383"/>
      <c r="AE33" s="383"/>
      <c r="AF33" s="383"/>
      <c r="AG33" s="383"/>
      <c r="AH33" s="383"/>
      <c r="AI33" s="383"/>
      <c r="AJ33" s="383"/>
      <c r="AK33" s="383"/>
      <c r="AL33" s="179"/>
      <c r="AM33" s="418" t="s">
        <v>199</v>
      </c>
      <c r="AN33" s="418"/>
      <c r="AO33" s="383" t="s">
        <v>200</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205</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IF('各会計、関係団体の財政状況及び健全化判断比率'!B34="","",'各会計、関係団体の財政状況及び健全化判断比率'!B34)</f>
        <v>初島漁業集落排水処理事業特別会計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静岡県後期高齢者医療広域連合</v>
      </c>
      <c r="BZ34" s="585"/>
      <c r="CA34" s="585"/>
      <c r="CB34" s="585"/>
      <c r="CC34" s="585"/>
      <c r="CD34" s="585"/>
      <c r="CE34" s="585"/>
      <c r="CF34" s="585"/>
      <c r="CG34" s="585"/>
      <c r="CH34" s="585"/>
      <c r="CI34" s="585"/>
      <c r="CJ34" s="585"/>
      <c r="CK34" s="585"/>
      <c r="CL34" s="585"/>
      <c r="CM34" s="585"/>
      <c r="CN34" s="175"/>
      <c r="CO34" s="584">
        <f>IF(CQ34="","",MAX(C34:D43,U34:V43,AM34:AN43,BE34:BF43,BW34:BX43)+1)</f>
        <v>12</v>
      </c>
      <c r="CP34" s="584"/>
      <c r="CQ34" s="585" t="str">
        <f>IF('各会計、関係団体の財政状況及び健全化判断比率'!BS7="","",'各会計、関係団体の財政状況及び健全化判断比率'!BS7)</f>
        <v>熱海日金山霊園</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静岡県後期高齢者医療広域連合（事業会計分）</v>
      </c>
      <c r="BZ35" s="585"/>
      <c r="CA35" s="585"/>
      <c r="CB35" s="585"/>
      <c r="CC35" s="585"/>
      <c r="CD35" s="585"/>
      <c r="CE35" s="585"/>
      <c r="CF35" s="585"/>
      <c r="CG35" s="585"/>
      <c r="CH35" s="585"/>
      <c r="CI35" s="585"/>
      <c r="CJ35" s="585"/>
      <c r="CK35" s="585"/>
      <c r="CL35" s="585"/>
      <c r="CM35" s="585"/>
      <c r="CN35" s="175"/>
      <c r="CO35" s="584">
        <f t="shared" ref="CO35:CO43" si="3">IF(CQ35="","",CO34+1)</f>
        <v>13</v>
      </c>
      <c r="CP35" s="584"/>
      <c r="CQ35" s="585" t="str">
        <f>IF('各会計、関係団体の財政状況及び健全化判断比率'!BS8="","",'各会計、関係団体の財政状況及び健全化判断比率'!BS8)</f>
        <v>スパ・マリーナ熱海</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温泉事業会計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静岡地方税滞納整理機構</v>
      </c>
      <c r="BZ36" s="585"/>
      <c r="CA36" s="585"/>
      <c r="CB36" s="585"/>
      <c r="CC36" s="585"/>
      <c r="CD36" s="585"/>
      <c r="CE36" s="585"/>
      <c r="CF36" s="585"/>
      <c r="CG36" s="585"/>
      <c r="CH36" s="585"/>
      <c r="CI36" s="585"/>
      <c r="CJ36" s="585"/>
      <c r="CK36" s="585"/>
      <c r="CL36" s="585"/>
      <c r="CM36" s="585"/>
      <c r="CN36" s="175"/>
      <c r="CO36" s="584">
        <f t="shared" si="3"/>
        <v>14</v>
      </c>
      <c r="CP36" s="584"/>
      <c r="CQ36" s="585" t="str">
        <f>IF('各会計、関係団体の財政状況及び健全化判断比率'!BS9="","",'各会計、関係団体の財政状況及び健全化判断比率'!BS9)</f>
        <v>熱海市土地開発公社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4pXGnL5E7Vi/yxq4jHNhYjLVJ7/lgaFTbqIeBTubrRgH1P3b2U0Keqobi5+fjt6v4h/gS5Z9tHrdWbnuVzYFbQ==" saltValue="uYT88MFsRw629RS8MZ/L+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572</v>
      </c>
      <c r="D34" s="1136"/>
      <c r="E34" s="1137"/>
      <c r="F34" s="32">
        <v>8.19</v>
      </c>
      <c r="G34" s="33">
        <v>7.99</v>
      </c>
      <c r="H34" s="33">
        <v>4.4400000000000004</v>
      </c>
      <c r="I34" s="33">
        <v>16.59</v>
      </c>
      <c r="J34" s="34">
        <v>26.36</v>
      </c>
      <c r="K34" s="22"/>
      <c r="L34" s="22"/>
      <c r="M34" s="22"/>
      <c r="N34" s="22"/>
      <c r="O34" s="22"/>
      <c r="P34" s="22"/>
    </row>
    <row r="35" spans="1:16" ht="39" customHeight="1" x14ac:dyDescent="0.2">
      <c r="A35" s="22"/>
      <c r="B35" s="35"/>
      <c r="C35" s="1132" t="s">
        <v>573</v>
      </c>
      <c r="D35" s="1132"/>
      <c r="E35" s="1133"/>
      <c r="F35" s="36">
        <v>5.88</v>
      </c>
      <c r="G35" s="37">
        <v>7.27</v>
      </c>
      <c r="H35" s="37">
        <v>8.18</v>
      </c>
      <c r="I35" s="37">
        <v>8.9</v>
      </c>
      <c r="J35" s="38">
        <v>10.73</v>
      </c>
      <c r="K35" s="22"/>
      <c r="L35" s="22"/>
      <c r="M35" s="22"/>
      <c r="N35" s="22"/>
      <c r="O35" s="22"/>
      <c r="P35" s="22"/>
    </row>
    <row r="36" spans="1:16" ht="39" customHeight="1" x14ac:dyDescent="0.2">
      <c r="A36" s="22"/>
      <c r="B36" s="35"/>
      <c r="C36" s="1132" t="s">
        <v>574</v>
      </c>
      <c r="D36" s="1132"/>
      <c r="E36" s="1133"/>
      <c r="F36" s="36">
        <v>11.6</v>
      </c>
      <c r="G36" s="37">
        <v>12.01</v>
      </c>
      <c r="H36" s="37">
        <v>11.51</v>
      </c>
      <c r="I36" s="37">
        <v>11.65</v>
      </c>
      <c r="J36" s="38">
        <v>10.38</v>
      </c>
      <c r="K36" s="22"/>
      <c r="L36" s="22"/>
      <c r="M36" s="22"/>
      <c r="N36" s="22"/>
      <c r="O36" s="22"/>
      <c r="P36" s="22"/>
    </row>
    <row r="37" spans="1:16" ht="39" customHeight="1" x14ac:dyDescent="0.2">
      <c r="A37" s="22"/>
      <c r="B37" s="35"/>
      <c r="C37" s="1132" t="s">
        <v>575</v>
      </c>
      <c r="D37" s="1132"/>
      <c r="E37" s="1133"/>
      <c r="F37" s="36">
        <v>5.99</v>
      </c>
      <c r="G37" s="37">
        <v>5.98</v>
      </c>
      <c r="H37" s="37">
        <v>5.35</v>
      </c>
      <c r="I37" s="37">
        <v>4.9800000000000004</v>
      </c>
      <c r="J37" s="38">
        <v>4.8099999999999996</v>
      </c>
      <c r="K37" s="22"/>
      <c r="L37" s="22"/>
      <c r="M37" s="22"/>
      <c r="N37" s="22"/>
      <c r="O37" s="22"/>
      <c r="P37" s="22"/>
    </row>
    <row r="38" spans="1:16" ht="39" customHeight="1" x14ac:dyDescent="0.2">
      <c r="A38" s="22"/>
      <c r="B38" s="35"/>
      <c r="C38" s="1132" t="s">
        <v>576</v>
      </c>
      <c r="D38" s="1132"/>
      <c r="E38" s="1133"/>
      <c r="F38" s="36">
        <v>2.06</v>
      </c>
      <c r="G38" s="37">
        <v>1.51</v>
      </c>
      <c r="H38" s="37">
        <v>1.87</v>
      </c>
      <c r="I38" s="37">
        <v>1.62</v>
      </c>
      <c r="J38" s="38">
        <v>1.94</v>
      </c>
      <c r="K38" s="22"/>
      <c r="L38" s="22"/>
      <c r="M38" s="22"/>
      <c r="N38" s="22"/>
      <c r="O38" s="22"/>
      <c r="P38" s="22"/>
    </row>
    <row r="39" spans="1:16" ht="39" customHeight="1" x14ac:dyDescent="0.2">
      <c r="A39" s="22"/>
      <c r="B39" s="35"/>
      <c r="C39" s="1132" t="s">
        <v>577</v>
      </c>
      <c r="D39" s="1132"/>
      <c r="E39" s="1133"/>
      <c r="F39" s="36">
        <v>1.49</v>
      </c>
      <c r="G39" s="37">
        <v>1.74</v>
      </c>
      <c r="H39" s="37">
        <v>1.0900000000000001</v>
      </c>
      <c r="I39" s="37">
        <v>0.77</v>
      </c>
      <c r="J39" s="38">
        <v>0.42</v>
      </c>
      <c r="K39" s="22"/>
      <c r="L39" s="22"/>
      <c r="M39" s="22"/>
      <c r="N39" s="22"/>
      <c r="O39" s="22"/>
      <c r="P39" s="22"/>
    </row>
    <row r="40" spans="1:16" ht="39" customHeight="1" x14ac:dyDescent="0.2">
      <c r="A40" s="22"/>
      <c r="B40" s="35"/>
      <c r="C40" s="1132" t="s">
        <v>578</v>
      </c>
      <c r="D40" s="1132"/>
      <c r="E40" s="1133"/>
      <c r="F40" s="36">
        <v>0.06</v>
      </c>
      <c r="G40" s="37">
        <v>0.04</v>
      </c>
      <c r="H40" s="37">
        <v>0.02</v>
      </c>
      <c r="I40" s="37">
        <v>0.04</v>
      </c>
      <c r="J40" s="38">
        <v>0.05</v>
      </c>
      <c r="K40" s="22"/>
      <c r="L40" s="22"/>
      <c r="M40" s="22"/>
      <c r="N40" s="22"/>
      <c r="O40" s="22"/>
      <c r="P40" s="22"/>
    </row>
    <row r="41" spans="1:16" ht="39" customHeight="1" x14ac:dyDescent="0.2">
      <c r="A41" s="22"/>
      <c r="B41" s="35"/>
      <c r="C41" s="1132" t="s">
        <v>579</v>
      </c>
      <c r="D41" s="1132"/>
      <c r="E41" s="1133"/>
      <c r="F41" s="36">
        <v>0</v>
      </c>
      <c r="G41" s="37">
        <v>0</v>
      </c>
      <c r="H41" s="37">
        <v>0</v>
      </c>
      <c r="I41" s="37">
        <v>0</v>
      </c>
      <c r="J41" s="38">
        <v>0</v>
      </c>
      <c r="K41" s="22"/>
      <c r="L41" s="22"/>
      <c r="M41" s="22"/>
      <c r="N41" s="22"/>
      <c r="O41" s="22"/>
      <c r="P41" s="22"/>
    </row>
    <row r="42" spans="1:16" ht="39" customHeight="1" x14ac:dyDescent="0.2">
      <c r="A42" s="22"/>
      <c r="B42" s="39"/>
      <c r="C42" s="1132" t="s">
        <v>580</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581</v>
      </c>
      <c r="D43" s="1134"/>
      <c r="E43" s="1135"/>
      <c r="F43" s="41">
        <v>0</v>
      </c>
      <c r="G43" s="42">
        <v>0.19</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0A6zPbDGtKgkOhJHhnnrQXKsK1yoguJI8mv1pNJFgawZXE0Tr1/VKuym4PtVTCvMg8IRYJydWBsUyuhky5DxA==" saltValue="zzbbpjU4TVC+8wIZJra9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1591</v>
      </c>
      <c r="L45" s="58">
        <v>1521</v>
      </c>
      <c r="M45" s="58">
        <v>1492</v>
      </c>
      <c r="N45" s="58">
        <v>1478</v>
      </c>
      <c r="O45" s="59">
        <v>1617</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2">
      <c r="A48" s="46"/>
      <c r="B48" s="1140"/>
      <c r="C48" s="1141"/>
      <c r="D48" s="60"/>
      <c r="E48" s="1146" t="s">
        <v>15</v>
      </c>
      <c r="F48" s="1146"/>
      <c r="G48" s="1146"/>
      <c r="H48" s="1146"/>
      <c r="I48" s="1146"/>
      <c r="J48" s="1147"/>
      <c r="K48" s="61">
        <v>231</v>
      </c>
      <c r="L48" s="62">
        <v>216</v>
      </c>
      <c r="M48" s="62">
        <v>232</v>
      </c>
      <c r="N48" s="62">
        <v>229</v>
      </c>
      <c r="O48" s="63">
        <v>227</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522</v>
      </c>
      <c r="L49" s="62" t="s">
        <v>522</v>
      </c>
      <c r="M49" s="62" t="s">
        <v>522</v>
      </c>
      <c r="N49" s="62" t="s">
        <v>522</v>
      </c>
      <c r="O49" s="63" t="s">
        <v>522</v>
      </c>
      <c r="P49" s="46"/>
      <c r="Q49" s="46"/>
      <c r="R49" s="46"/>
      <c r="S49" s="46"/>
      <c r="T49" s="46"/>
      <c r="U49" s="46"/>
    </row>
    <row r="50" spans="1:21" ht="30.75" customHeight="1" x14ac:dyDescent="0.2">
      <c r="A50" s="46"/>
      <c r="B50" s="1140"/>
      <c r="C50" s="1141"/>
      <c r="D50" s="60"/>
      <c r="E50" s="1146" t="s">
        <v>17</v>
      </c>
      <c r="F50" s="1146"/>
      <c r="G50" s="1146"/>
      <c r="H50" s="1146"/>
      <c r="I50" s="1146"/>
      <c r="J50" s="1147"/>
      <c r="K50" s="61">
        <v>45</v>
      </c>
      <c r="L50" s="62">
        <v>43</v>
      </c>
      <c r="M50" s="62">
        <v>41</v>
      </c>
      <c r="N50" s="62">
        <v>40</v>
      </c>
      <c r="O50" s="63">
        <v>29</v>
      </c>
      <c r="P50" s="46"/>
      <c r="Q50" s="46"/>
      <c r="R50" s="46"/>
      <c r="S50" s="46"/>
      <c r="T50" s="46"/>
      <c r="U50" s="46"/>
    </row>
    <row r="51" spans="1:21" ht="30.75" customHeight="1" x14ac:dyDescent="0.2">
      <c r="A51" s="46"/>
      <c r="B51" s="1142"/>
      <c r="C51" s="1143"/>
      <c r="D51" s="64"/>
      <c r="E51" s="1146" t="s">
        <v>18</v>
      </c>
      <c r="F51" s="1146"/>
      <c r="G51" s="1146"/>
      <c r="H51" s="1146"/>
      <c r="I51" s="1146"/>
      <c r="J51" s="1147"/>
      <c r="K51" s="61">
        <v>0</v>
      </c>
      <c r="L51" s="62">
        <v>0</v>
      </c>
      <c r="M51" s="62">
        <v>0</v>
      </c>
      <c r="N51" s="62">
        <v>0</v>
      </c>
      <c r="O51" s="63">
        <v>1</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1669</v>
      </c>
      <c r="L52" s="62">
        <v>1524</v>
      </c>
      <c r="M52" s="62">
        <v>1414</v>
      </c>
      <c r="N52" s="62">
        <v>1409</v>
      </c>
      <c r="O52" s="63">
        <v>1452</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198</v>
      </c>
      <c r="L53" s="67">
        <v>256</v>
      </c>
      <c r="M53" s="67">
        <v>351</v>
      </c>
      <c r="N53" s="67">
        <v>338</v>
      </c>
      <c r="O53" s="68">
        <v>422</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3">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6UdgbiVUnpD4iYJazCdssL6JmRhLBCNQS0Qo4N5Au6MTlPeTbkj1ouPYKQUnLWRQoYgGWfIcakv0bHuzSd6RnQ==" saltValue="j3Y6lH6GCxBw7tghTwl8T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564</v>
      </c>
      <c r="J40" s="101" t="s">
        <v>565</v>
      </c>
      <c r="K40" s="101" t="s">
        <v>566</v>
      </c>
      <c r="L40" s="101" t="s">
        <v>567</v>
      </c>
      <c r="M40" s="102" t="s">
        <v>568</v>
      </c>
    </row>
    <row r="41" spans="2:13" ht="27.75" customHeight="1" x14ac:dyDescent="0.2">
      <c r="B41" s="1169" t="s">
        <v>32</v>
      </c>
      <c r="C41" s="1170"/>
      <c r="D41" s="103"/>
      <c r="E41" s="1175" t="s">
        <v>33</v>
      </c>
      <c r="F41" s="1175"/>
      <c r="G41" s="1175"/>
      <c r="H41" s="1176"/>
      <c r="I41" s="342">
        <v>16524</v>
      </c>
      <c r="J41" s="343">
        <v>17101</v>
      </c>
      <c r="K41" s="343">
        <v>17068</v>
      </c>
      <c r="L41" s="343">
        <v>17257</v>
      </c>
      <c r="M41" s="344">
        <v>16829</v>
      </c>
    </row>
    <row r="42" spans="2:13" ht="27.75" customHeight="1" x14ac:dyDescent="0.2">
      <c r="B42" s="1171"/>
      <c r="C42" s="1172"/>
      <c r="D42" s="104"/>
      <c r="E42" s="1177" t="s">
        <v>34</v>
      </c>
      <c r="F42" s="1177"/>
      <c r="G42" s="1177"/>
      <c r="H42" s="1178"/>
      <c r="I42" s="345">
        <v>144</v>
      </c>
      <c r="J42" s="346">
        <v>106</v>
      </c>
      <c r="K42" s="346">
        <v>67</v>
      </c>
      <c r="L42" s="346">
        <v>28</v>
      </c>
      <c r="M42" s="347" t="s">
        <v>522</v>
      </c>
    </row>
    <row r="43" spans="2:13" ht="27.75" customHeight="1" x14ac:dyDescent="0.2">
      <c r="B43" s="1171"/>
      <c r="C43" s="1172"/>
      <c r="D43" s="104"/>
      <c r="E43" s="1177" t="s">
        <v>35</v>
      </c>
      <c r="F43" s="1177"/>
      <c r="G43" s="1177"/>
      <c r="H43" s="1178"/>
      <c r="I43" s="345">
        <v>2430</v>
      </c>
      <c r="J43" s="346">
        <v>2064</v>
      </c>
      <c r="K43" s="346">
        <v>2019</v>
      </c>
      <c r="L43" s="346">
        <v>1968</v>
      </c>
      <c r="M43" s="347">
        <v>1862</v>
      </c>
    </row>
    <row r="44" spans="2:13" ht="27.75" customHeight="1" x14ac:dyDescent="0.2">
      <c r="B44" s="1171"/>
      <c r="C44" s="1172"/>
      <c r="D44" s="104"/>
      <c r="E44" s="1177" t="s">
        <v>36</v>
      </c>
      <c r="F44" s="1177"/>
      <c r="G44" s="1177"/>
      <c r="H44" s="1178"/>
      <c r="I44" s="345" t="s">
        <v>522</v>
      </c>
      <c r="J44" s="346" t="s">
        <v>522</v>
      </c>
      <c r="K44" s="346" t="s">
        <v>522</v>
      </c>
      <c r="L44" s="346" t="s">
        <v>522</v>
      </c>
      <c r="M44" s="347" t="s">
        <v>522</v>
      </c>
    </row>
    <row r="45" spans="2:13" ht="27.75" customHeight="1" x14ac:dyDescent="0.2">
      <c r="B45" s="1171"/>
      <c r="C45" s="1172"/>
      <c r="D45" s="104"/>
      <c r="E45" s="1177" t="s">
        <v>37</v>
      </c>
      <c r="F45" s="1177"/>
      <c r="G45" s="1177"/>
      <c r="H45" s="1178"/>
      <c r="I45" s="345">
        <v>3004</v>
      </c>
      <c r="J45" s="346">
        <v>3139</v>
      </c>
      <c r="K45" s="346">
        <v>3201</v>
      </c>
      <c r="L45" s="346">
        <v>3278</v>
      </c>
      <c r="M45" s="347">
        <v>3227</v>
      </c>
    </row>
    <row r="46" spans="2:13" ht="27.75" customHeight="1" x14ac:dyDescent="0.2">
      <c r="B46" s="1171"/>
      <c r="C46" s="1172"/>
      <c r="D46" s="105"/>
      <c r="E46" s="1177" t="s">
        <v>38</v>
      </c>
      <c r="F46" s="1177"/>
      <c r="G46" s="1177"/>
      <c r="H46" s="1178"/>
      <c r="I46" s="345" t="s">
        <v>522</v>
      </c>
      <c r="J46" s="346" t="s">
        <v>522</v>
      </c>
      <c r="K46" s="346" t="s">
        <v>522</v>
      </c>
      <c r="L46" s="346" t="s">
        <v>522</v>
      </c>
      <c r="M46" s="347" t="s">
        <v>522</v>
      </c>
    </row>
    <row r="47" spans="2:13" ht="27.75" customHeight="1" x14ac:dyDescent="0.2">
      <c r="B47" s="1171"/>
      <c r="C47" s="1172"/>
      <c r="D47" s="106"/>
      <c r="E47" s="1179" t="s">
        <v>39</v>
      </c>
      <c r="F47" s="1180"/>
      <c r="G47" s="1180"/>
      <c r="H47" s="1181"/>
      <c r="I47" s="345" t="s">
        <v>522</v>
      </c>
      <c r="J47" s="346" t="s">
        <v>522</v>
      </c>
      <c r="K47" s="346" t="s">
        <v>522</v>
      </c>
      <c r="L47" s="346" t="s">
        <v>522</v>
      </c>
      <c r="M47" s="347" t="s">
        <v>522</v>
      </c>
    </row>
    <row r="48" spans="2:13" ht="27.75" customHeight="1" x14ac:dyDescent="0.2">
      <c r="B48" s="1171"/>
      <c r="C48" s="1172"/>
      <c r="D48" s="104"/>
      <c r="E48" s="1177" t="s">
        <v>40</v>
      </c>
      <c r="F48" s="1177"/>
      <c r="G48" s="1177"/>
      <c r="H48" s="1178"/>
      <c r="I48" s="345" t="s">
        <v>522</v>
      </c>
      <c r="J48" s="346" t="s">
        <v>522</v>
      </c>
      <c r="K48" s="346" t="s">
        <v>522</v>
      </c>
      <c r="L48" s="346" t="s">
        <v>522</v>
      </c>
      <c r="M48" s="347" t="s">
        <v>522</v>
      </c>
    </row>
    <row r="49" spans="2:13" ht="27.75" customHeight="1" x14ac:dyDescent="0.2">
      <c r="B49" s="1173"/>
      <c r="C49" s="1174"/>
      <c r="D49" s="104"/>
      <c r="E49" s="1177" t="s">
        <v>41</v>
      </c>
      <c r="F49" s="1177"/>
      <c r="G49" s="1177"/>
      <c r="H49" s="1178"/>
      <c r="I49" s="345" t="s">
        <v>522</v>
      </c>
      <c r="J49" s="346" t="s">
        <v>522</v>
      </c>
      <c r="K49" s="346" t="s">
        <v>522</v>
      </c>
      <c r="L49" s="346" t="s">
        <v>522</v>
      </c>
      <c r="M49" s="347" t="s">
        <v>522</v>
      </c>
    </row>
    <row r="50" spans="2:13" ht="27.75" customHeight="1" x14ac:dyDescent="0.2">
      <c r="B50" s="1182" t="s">
        <v>42</v>
      </c>
      <c r="C50" s="1183"/>
      <c r="D50" s="107"/>
      <c r="E50" s="1177" t="s">
        <v>43</v>
      </c>
      <c r="F50" s="1177"/>
      <c r="G50" s="1177"/>
      <c r="H50" s="1178"/>
      <c r="I50" s="345">
        <v>4800</v>
      </c>
      <c r="J50" s="346">
        <v>4915</v>
      </c>
      <c r="K50" s="346">
        <v>5457</v>
      </c>
      <c r="L50" s="346">
        <v>5992</v>
      </c>
      <c r="M50" s="347">
        <v>7048</v>
      </c>
    </row>
    <row r="51" spans="2:13" ht="27.75" customHeight="1" x14ac:dyDescent="0.2">
      <c r="B51" s="1171"/>
      <c r="C51" s="1172"/>
      <c r="D51" s="104"/>
      <c r="E51" s="1177" t="s">
        <v>44</v>
      </c>
      <c r="F51" s="1177"/>
      <c r="G51" s="1177"/>
      <c r="H51" s="1178"/>
      <c r="I51" s="345">
        <v>1762</v>
      </c>
      <c r="J51" s="346">
        <v>1200</v>
      </c>
      <c r="K51" s="346">
        <v>931</v>
      </c>
      <c r="L51" s="346">
        <v>864</v>
      </c>
      <c r="M51" s="347">
        <v>680</v>
      </c>
    </row>
    <row r="52" spans="2:13" ht="27.75" customHeight="1" x14ac:dyDescent="0.2">
      <c r="B52" s="1173"/>
      <c r="C52" s="1174"/>
      <c r="D52" s="104"/>
      <c r="E52" s="1177" t="s">
        <v>45</v>
      </c>
      <c r="F52" s="1177"/>
      <c r="G52" s="1177"/>
      <c r="H52" s="1178"/>
      <c r="I52" s="345">
        <v>14654</v>
      </c>
      <c r="J52" s="346">
        <v>14814</v>
      </c>
      <c r="K52" s="346">
        <v>14836</v>
      </c>
      <c r="L52" s="346">
        <v>14578</v>
      </c>
      <c r="M52" s="347">
        <v>14637</v>
      </c>
    </row>
    <row r="53" spans="2:13" ht="27.75" customHeight="1" thickBot="1" x14ac:dyDescent="0.25">
      <c r="B53" s="1184" t="s">
        <v>46</v>
      </c>
      <c r="C53" s="1185"/>
      <c r="D53" s="108"/>
      <c r="E53" s="1186" t="s">
        <v>47</v>
      </c>
      <c r="F53" s="1186"/>
      <c r="G53" s="1186"/>
      <c r="H53" s="1187"/>
      <c r="I53" s="348">
        <v>887</v>
      </c>
      <c r="J53" s="349">
        <v>1480</v>
      </c>
      <c r="K53" s="349">
        <v>1129</v>
      </c>
      <c r="L53" s="349">
        <v>1097</v>
      </c>
      <c r="M53" s="350">
        <v>-446</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5hY1ZE5yyooWtErlKn9q0Pwid24VHAcGEC+M6JmURFlQrwlITPqU+fhLrj2rLDx7r1+1fbll9rnH/BsU6jTjtA==" saltValue="EvxqyR0Vz01zpq4z9mr2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566</v>
      </c>
      <c r="G54" s="117" t="s">
        <v>567</v>
      </c>
      <c r="H54" s="118" t="s">
        <v>568</v>
      </c>
    </row>
    <row r="55" spans="2:8" ht="52.5" customHeight="1" x14ac:dyDescent="0.2">
      <c r="B55" s="119"/>
      <c r="C55" s="1196" t="s">
        <v>50</v>
      </c>
      <c r="D55" s="1196"/>
      <c r="E55" s="1197"/>
      <c r="F55" s="120">
        <v>3643</v>
      </c>
      <c r="G55" s="120">
        <v>3681</v>
      </c>
      <c r="H55" s="121">
        <v>3981</v>
      </c>
    </row>
    <row r="56" spans="2:8" ht="52.5" customHeight="1" x14ac:dyDescent="0.2">
      <c r="B56" s="122"/>
      <c r="C56" s="1198" t="s">
        <v>51</v>
      </c>
      <c r="D56" s="1198"/>
      <c r="E56" s="1199"/>
      <c r="F56" s="123">
        <v>202</v>
      </c>
      <c r="G56" s="123">
        <v>465</v>
      </c>
      <c r="H56" s="124">
        <v>456</v>
      </c>
    </row>
    <row r="57" spans="2:8" ht="53.25" customHeight="1" x14ac:dyDescent="0.2">
      <c r="B57" s="122"/>
      <c r="C57" s="1200" t="s">
        <v>52</v>
      </c>
      <c r="D57" s="1200"/>
      <c r="E57" s="1201"/>
      <c r="F57" s="125">
        <v>1962</v>
      </c>
      <c r="G57" s="125">
        <v>2208</v>
      </c>
      <c r="H57" s="126">
        <v>3015</v>
      </c>
    </row>
    <row r="58" spans="2:8" ht="45.75" customHeight="1" x14ac:dyDescent="0.2">
      <c r="B58" s="127"/>
      <c r="C58" s="1188" t="s">
        <v>594</v>
      </c>
      <c r="D58" s="1189"/>
      <c r="E58" s="1190"/>
      <c r="F58" s="128">
        <v>1036</v>
      </c>
      <c r="G58" s="128">
        <v>1191</v>
      </c>
      <c r="H58" s="129">
        <v>1848</v>
      </c>
    </row>
    <row r="59" spans="2:8" ht="45.75" customHeight="1" x14ac:dyDescent="0.2">
      <c r="B59" s="127"/>
      <c r="C59" s="1188" t="s">
        <v>595</v>
      </c>
      <c r="D59" s="1189"/>
      <c r="E59" s="1190"/>
      <c r="F59" s="128">
        <v>475</v>
      </c>
      <c r="G59" s="128">
        <v>559</v>
      </c>
      <c r="H59" s="129">
        <v>644</v>
      </c>
    </row>
    <row r="60" spans="2:8" ht="45.75" customHeight="1" x14ac:dyDescent="0.2">
      <c r="B60" s="127"/>
      <c r="C60" s="1188" t="s">
        <v>596</v>
      </c>
      <c r="D60" s="1189"/>
      <c r="E60" s="1190"/>
      <c r="F60" s="128">
        <v>272</v>
      </c>
      <c r="G60" s="128">
        <v>276</v>
      </c>
      <c r="H60" s="129">
        <v>302</v>
      </c>
    </row>
    <row r="61" spans="2:8" ht="45.75" customHeight="1" x14ac:dyDescent="0.2">
      <c r="B61" s="127"/>
      <c r="C61" s="1188" t="s">
        <v>597</v>
      </c>
      <c r="D61" s="1189"/>
      <c r="E61" s="1190"/>
      <c r="F61" s="128">
        <v>30</v>
      </c>
      <c r="G61" s="128">
        <v>30</v>
      </c>
      <c r="H61" s="129">
        <v>55</v>
      </c>
    </row>
    <row r="62" spans="2:8" ht="45.75" customHeight="1" thickBot="1" x14ac:dyDescent="0.25">
      <c r="B62" s="130"/>
      <c r="C62" s="1191" t="s">
        <v>598</v>
      </c>
      <c r="D62" s="1192"/>
      <c r="E62" s="1193"/>
      <c r="F62" s="131">
        <v>46</v>
      </c>
      <c r="G62" s="131">
        <v>40</v>
      </c>
      <c r="H62" s="132">
        <v>37</v>
      </c>
    </row>
    <row r="63" spans="2:8" ht="52.5" customHeight="1" thickBot="1" x14ac:dyDescent="0.25">
      <c r="B63" s="133"/>
      <c r="C63" s="1194" t="s">
        <v>53</v>
      </c>
      <c r="D63" s="1194"/>
      <c r="E63" s="1195"/>
      <c r="F63" s="134">
        <v>5807</v>
      </c>
      <c r="G63" s="134">
        <v>6354</v>
      </c>
      <c r="H63" s="135">
        <v>7453</v>
      </c>
    </row>
    <row r="64" spans="2:8" ht="13" x14ac:dyDescent="0.2"/>
  </sheetData>
  <sheetProtection algorithmName="SHA-512" hashValue="8wQZghXPXo61KZLtoW0tIeTnPaw0EbuefBabKBaHz7nKVPaaJHf53edlgAnLzw1SCmOLvuR9THhzLj1cnzg7qw==" saltValue="6GxomLl90VRfBQsjGtSE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80896</v>
      </c>
      <c r="E3" s="154"/>
      <c r="F3" s="155">
        <v>65080</v>
      </c>
      <c r="G3" s="156"/>
      <c r="H3" s="157"/>
    </row>
    <row r="4" spans="1:8" x14ac:dyDescent="0.2">
      <c r="A4" s="158"/>
      <c r="B4" s="159"/>
      <c r="C4" s="160"/>
      <c r="D4" s="161">
        <v>70072</v>
      </c>
      <c r="E4" s="162"/>
      <c r="F4" s="163">
        <v>38201</v>
      </c>
      <c r="G4" s="164"/>
      <c r="H4" s="165"/>
    </row>
    <row r="5" spans="1:8" x14ac:dyDescent="0.2">
      <c r="A5" s="146" t="s">
        <v>556</v>
      </c>
      <c r="B5" s="151"/>
      <c r="C5" s="152"/>
      <c r="D5" s="153">
        <v>113339</v>
      </c>
      <c r="E5" s="154"/>
      <c r="F5" s="155">
        <v>79288</v>
      </c>
      <c r="G5" s="156"/>
      <c r="H5" s="157"/>
    </row>
    <row r="6" spans="1:8" x14ac:dyDescent="0.2">
      <c r="A6" s="158"/>
      <c r="B6" s="159"/>
      <c r="C6" s="160"/>
      <c r="D6" s="161">
        <v>82854</v>
      </c>
      <c r="E6" s="162"/>
      <c r="F6" s="163">
        <v>41870</v>
      </c>
      <c r="G6" s="164"/>
      <c r="H6" s="165"/>
    </row>
    <row r="7" spans="1:8" x14ac:dyDescent="0.2">
      <c r="A7" s="146" t="s">
        <v>557</v>
      </c>
      <c r="B7" s="151"/>
      <c r="C7" s="152"/>
      <c r="D7" s="153">
        <v>54986</v>
      </c>
      <c r="E7" s="154"/>
      <c r="F7" s="155">
        <v>84962</v>
      </c>
      <c r="G7" s="156"/>
      <c r="H7" s="157"/>
    </row>
    <row r="8" spans="1:8" x14ac:dyDescent="0.2">
      <c r="A8" s="158"/>
      <c r="B8" s="159"/>
      <c r="C8" s="160"/>
      <c r="D8" s="161">
        <v>31701</v>
      </c>
      <c r="E8" s="162"/>
      <c r="F8" s="163">
        <v>42793</v>
      </c>
      <c r="G8" s="164"/>
      <c r="H8" s="165"/>
    </row>
    <row r="9" spans="1:8" x14ac:dyDescent="0.2">
      <c r="A9" s="146" t="s">
        <v>558</v>
      </c>
      <c r="B9" s="151"/>
      <c r="C9" s="152"/>
      <c r="D9" s="153">
        <v>29558</v>
      </c>
      <c r="E9" s="154"/>
      <c r="F9" s="155">
        <v>71279</v>
      </c>
      <c r="G9" s="156"/>
      <c r="H9" s="157"/>
    </row>
    <row r="10" spans="1:8" x14ac:dyDescent="0.2">
      <c r="A10" s="158"/>
      <c r="B10" s="159"/>
      <c r="C10" s="160"/>
      <c r="D10" s="161">
        <v>21285</v>
      </c>
      <c r="E10" s="162"/>
      <c r="F10" s="163">
        <v>36731</v>
      </c>
      <c r="G10" s="164"/>
      <c r="H10" s="165"/>
    </row>
    <row r="11" spans="1:8" x14ac:dyDescent="0.2">
      <c r="A11" s="146" t="s">
        <v>559</v>
      </c>
      <c r="B11" s="151"/>
      <c r="C11" s="152"/>
      <c r="D11" s="153">
        <v>31497</v>
      </c>
      <c r="E11" s="154"/>
      <c r="F11" s="155">
        <v>74994</v>
      </c>
      <c r="G11" s="156"/>
      <c r="H11" s="157"/>
    </row>
    <row r="12" spans="1:8" x14ac:dyDescent="0.2">
      <c r="A12" s="158"/>
      <c r="B12" s="159"/>
      <c r="C12" s="166"/>
      <c r="D12" s="161">
        <v>23132</v>
      </c>
      <c r="E12" s="162"/>
      <c r="F12" s="163">
        <v>36188</v>
      </c>
      <c r="G12" s="164"/>
      <c r="H12" s="165"/>
    </row>
    <row r="13" spans="1:8" x14ac:dyDescent="0.2">
      <c r="A13" s="146"/>
      <c r="B13" s="151"/>
      <c r="C13" s="152"/>
      <c r="D13" s="153">
        <v>62055</v>
      </c>
      <c r="E13" s="154"/>
      <c r="F13" s="155">
        <v>75121</v>
      </c>
      <c r="G13" s="167"/>
      <c r="H13" s="157"/>
    </row>
    <row r="14" spans="1:8" x14ac:dyDescent="0.2">
      <c r="A14" s="158"/>
      <c r="B14" s="159"/>
      <c r="C14" s="160"/>
      <c r="D14" s="161">
        <v>45809</v>
      </c>
      <c r="E14" s="162"/>
      <c r="F14" s="163">
        <v>39157</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8.19</v>
      </c>
      <c r="C19" s="168">
        <f>ROUND(VALUE(SUBSTITUTE(実質収支比率等に係る経年分析!G$48,"▲","-")),2)</f>
        <v>8</v>
      </c>
      <c r="D19" s="168">
        <f>ROUND(VALUE(SUBSTITUTE(実質収支比率等に係る経年分析!H$48,"▲","-")),2)</f>
        <v>4.45</v>
      </c>
      <c r="E19" s="168">
        <f>ROUND(VALUE(SUBSTITUTE(実質収支比率等に係る経年分析!I$48,"▲","-")),2)</f>
        <v>16.59</v>
      </c>
      <c r="F19" s="168">
        <f>ROUND(VALUE(SUBSTITUTE(実質収支比率等に係る経年分析!J$48,"▲","-")),2)</f>
        <v>26.36</v>
      </c>
    </row>
    <row r="20" spans="1:11" x14ac:dyDescent="0.2">
      <c r="A20" s="168" t="s">
        <v>57</v>
      </c>
      <c r="B20" s="168">
        <f>ROUND(VALUE(SUBSTITUTE(実質収支比率等に係る経年分析!F$47,"▲","-")),2)</f>
        <v>30.95</v>
      </c>
      <c r="C20" s="168">
        <f>ROUND(VALUE(SUBSTITUTE(実質収支比率等に係る経年分析!G$47,"▲","-")),2)</f>
        <v>33.590000000000003</v>
      </c>
      <c r="D20" s="168">
        <f>ROUND(VALUE(SUBSTITUTE(実質収支比率等に係る経年分析!H$47,"▲","-")),2)</f>
        <v>35.630000000000003</v>
      </c>
      <c r="E20" s="168">
        <f>ROUND(VALUE(SUBSTITUTE(実質収支比率等に係る経年分析!I$47,"▲","-")),2)</f>
        <v>34.270000000000003</v>
      </c>
      <c r="F20" s="168">
        <f>ROUND(VALUE(SUBSTITUTE(実質収支比率等に係る経年分析!J$47,"▲","-")),2)</f>
        <v>38.43</v>
      </c>
    </row>
    <row r="21" spans="1:11" x14ac:dyDescent="0.2">
      <c r="A21" s="168" t="s">
        <v>58</v>
      </c>
      <c r="B21" s="168">
        <f>IF(ISNUMBER(VALUE(SUBSTITUTE(実質収支比率等に係る経年分析!F$49,"▲","-"))),ROUND(VALUE(SUBSTITUTE(実質収支比率等に係る経年分析!F$49,"▲","-")),2),NA())</f>
        <v>-2.23</v>
      </c>
      <c r="C21" s="168">
        <f>IF(ISNUMBER(VALUE(SUBSTITUTE(実質収支比率等に係る経年分析!G$49,"▲","-"))),ROUND(VALUE(SUBSTITUTE(実質収支比率等に係る経年分析!G$49,"▲","-")),2),NA())</f>
        <v>-2.21</v>
      </c>
      <c r="D21" s="168">
        <f>IF(ISNUMBER(VALUE(SUBSTITUTE(実質収支比率等に係る経年分析!H$49,"▲","-"))),ROUND(VALUE(SUBSTITUTE(実質収支比率等に係る経年分析!H$49,"▲","-")),2),NA())</f>
        <v>-4.24</v>
      </c>
      <c r="E21" s="168">
        <f>IF(ISNUMBER(VALUE(SUBSTITUTE(実質収支比率等に係る経年分析!I$49,"▲","-"))),ROUND(VALUE(SUBSTITUTE(実質収支比率等に係る経年分析!I$49,"▲","-")),2),NA())</f>
        <v>10.57</v>
      </c>
      <c r="F21" s="168">
        <f>IF(ISNUMBER(VALUE(SUBSTITUTE(実質収支比率等に係る経年分析!J$49,"▲","-"))),ROUND(VALUE(SUBSTITUTE(実質収支比率等に係る経年分析!J$49,"▲","-")),2),NA())</f>
        <v>3.38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0.19</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初島漁業集落排水処理事業特別会計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1.49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1.74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1.0900000000000001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0.42</v>
      </c>
    </row>
    <row r="32" spans="1:11" x14ac:dyDescent="0.2">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2.06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1.51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1.87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1.62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1.94</v>
      </c>
    </row>
    <row r="33" spans="1:16" x14ac:dyDescent="0.2">
      <c r="A33" s="169" t="str">
        <f>IF(連結実質赤字比率に係る赤字・黒字の構成分析!C$37="",NA(),連結実質赤字比率に係る赤字・黒字の構成分析!C$37)</f>
        <v>温泉事業会計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5.99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5.98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5.35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4.9800000000000004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4.8099999999999996</v>
      </c>
    </row>
    <row r="34" spans="1:16" x14ac:dyDescent="0.2">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12.01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11.51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11.65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10.38</v>
      </c>
    </row>
    <row r="35" spans="1:16" x14ac:dyDescent="0.2">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5.88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7.27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8.18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10.73</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8.19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7.99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4.4400000000000004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16.59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26.36</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1669</v>
      </c>
      <c r="E42" s="170"/>
      <c r="F42" s="170"/>
      <c r="G42" s="170">
        <f>'実質公債費比率（分子）の構造'!L$52</f>
        <v>1524</v>
      </c>
      <c r="H42" s="170"/>
      <c r="I42" s="170"/>
      <c r="J42" s="170">
        <f>'実質公債費比率（分子）の構造'!M$52</f>
        <v>1414</v>
      </c>
      <c r="K42" s="170"/>
      <c r="L42" s="170"/>
      <c r="M42" s="170">
        <f>'実質公債費比率（分子）の構造'!N$52</f>
        <v>1409</v>
      </c>
      <c r="N42" s="170"/>
      <c r="O42" s="170"/>
      <c r="P42" s="170">
        <f>'実質公債費比率（分子）の構造'!O$52</f>
        <v>1452</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1</v>
      </c>
      <c r="O43" s="170"/>
      <c r="P43" s="170"/>
    </row>
    <row r="44" spans="1:16" x14ac:dyDescent="0.2">
      <c r="A44" s="170" t="s">
        <v>67</v>
      </c>
      <c r="B44" s="170">
        <f>'実質公債費比率（分子）の構造'!K$50</f>
        <v>45</v>
      </c>
      <c r="C44" s="170"/>
      <c r="D44" s="170"/>
      <c r="E44" s="170">
        <f>'実質公債費比率（分子）の構造'!L$50</f>
        <v>43</v>
      </c>
      <c r="F44" s="170"/>
      <c r="G44" s="170"/>
      <c r="H44" s="170">
        <f>'実質公債費比率（分子）の構造'!M$50</f>
        <v>41</v>
      </c>
      <c r="I44" s="170"/>
      <c r="J44" s="170"/>
      <c r="K44" s="170">
        <f>'実質公債費比率（分子）の構造'!N$50</f>
        <v>40</v>
      </c>
      <c r="L44" s="170"/>
      <c r="M44" s="170"/>
      <c r="N44" s="170">
        <f>'実質公債費比率（分子）の構造'!O$50</f>
        <v>29</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231</v>
      </c>
      <c r="C46" s="170"/>
      <c r="D46" s="170"/>
      <c r="E46" s="170">
        <f>'実質公債費比率（分子）の構造'!L$48</f>
        <v>216</v>
      </c>
      <c r="F46" s="170"/>
      <c r="G46" s="170"/>
      <c r="H46" s="170">
        <f>'実質公債費比率（分子）の構造'!M$48</f>
        <v>232</v>
      </c>
      <c r="I46" s="170"/>
      <c r="J46" s="170"/>
      <c r="K46" s="170">
        <f>'実質公債費比率（分子）の構造'!N$48</f>
        <v>229</v>
      </c>
      <c r="L46" s="170"/>
      <c r="M46" s="170"/>
      <c r="N46" s="170">
        <f>'実質公債費比率（分子）の構造'!O$48</f>
        <v>227</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1591</v>
      </c>
      <c r="C49" s="170"/>
      <c r="D49" s="170"/>
      <c r="E49" s="170">
        <f>'実質公債費比率（分子）の構造'!L$45</f>
        <v>1521</v>
      </c>
      <c r="F49" s="170"/>
      <c r="G49" s="170"/>
      <c r="H49" s="170">
        <f>'実質公債費比率（分子）の構造'!M$45</f>
        <v>1492</v>
      </c>
      <c r="I49" s="170"/>
      <c r="J49" s="170"/>
      <c r="K49" s="170">
        <f>'実質公債費比率（分子）の構造'!N$45</f>
        <v>1478</v>
      </c>
      <c r="L49" s="170"/>
      <c r="M49" s="170"/>
      <c r="N49" s="170">
        <f>'実質公債費比率（分子）の構造'!O$45</f>
        <v>1617</v>
      </c>
      <c r="O49" s="170"/>
      <c r="P49" s="170"/>
    </row>
    <row r="50" spans="1:16" x14ac:dyDescent="0.2">
      <c r="A50" s="170" t="s">
        <v>73</v>
      </c>
      <c r="B50" s="170" t="e">
        <f>NA()</f>
        <v>#N/A</v>
      </c>
      <c r="C50" s="170">
        <f>IF(ISNUMBER('実質公債費比率（分子）の構造'!K$53),'実質公債費比率（分子）の構造'!K$53,NA())</f>
        <v>198</v>
      </c>
      <c r="D50" s="170" t="e">
        <f>NA()</f>
        <v>#N/A</v>
      </c>
      <c r="E50" s="170" t="e">
        <f>NA()</f>
        <v>#N/A</v>
      </c>
      <c r="F50" s="170">
        <f>IF(ISNUMBER('実質公債費比率（分子）の構造'!L$53),'実質公債費比率（分子）の構造'!L$53,NA())</f>
        <v>256</v>
      </c>
      <c r="G50" s="170" t="e">
        <f>NA()</f>
        <v>#N/A</v>
      </c>
      <c r="H50" s="170" t="e">
        <f>NA()</f>
        <v>#N/A</v>
      </c>
      <c r="I50" s="170">
        <f>IF(ISNUMBER('実質公債費比率（分子）の構造'!M$53),'実質公債費比率（分子）の構造'!M$53,NA())</f>
        <v>351</v>
      </c>
      <c r="J50" s="170" t="e">
        <f>NA()</f>
        <v>#N/A</v>
      </c>
      <c r="K50" s="170" t="e">
        <f>NA()</f>
        <v>#N/A</v>
      </c>
      <c r="L50" s="170">
        <f>IF(ISNUMBER('実質公債費比率（分子）の構造'!N$53),'実質公債費比率（分子）の構造'!N$53,NA())</f>
        <v>338</v>
      </c>
      <c r="M50" s="170" t="e">
        <f>NA()</f>
        <v>#N/A</v>
      </c>
      <c r="N50" s="170" t="e">
        <f>NA()</f>
        <v>#N/A</v>
      </c>
      <c r="O50" s="170">
        <f>IF(ISNUMBER('実質公債費比率（分子）の構造'!O$53),'実質公債費比率（分子）の構造'!O$53,NA())</f>
        <v>422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14654</v>
      </c>
      <c r="E56" s="169"/>
      <c r="F56" s="169"/>
      <c r="G56" s="169">
        <f>'将来負担比率（分子）の構造'!J$52</f>
        <v>14814</v>
      </c>
      <c r="H56" s="169"/>
      <c r="I56" s="169"/>
      <c r="J56" s="169">
        <f>'将来負担比率（分子）の構造'!K$52</f>
        <v>14836</v>
      </c>
      <c r="K56" s="169"/>
      <c r="L56" s="169"/>
      <c r="M56" s="169">
        <f>'将来負担比率（分子）の構造'!L$52</f>
        <v>14578</v>
      </c>
      <c r="N56" s="169"/>
      <c r="O56" s="169"/>
      <c r="P56" s="169">
        <f>'将来負担比率（分子）の構造'!M$52</f>
        <v>14637</v>
      </c>
    </row>
    <row r="57" spans="1:16" x14ac:dyDescent="0.2">
      <c r="A57" s="169" t="s">
        <v>44</v>
      </c>
      <c r="B57" s="169"/>
      <c r="C57" s="169"/>
      <c r="D57" s="169">
        <f>'将来負担比率（分子）の構造'!I$51</f>
        <v>1762</v>
      </c>
      <c r="E57" s="169"/>
      <c r="F57" s="169"/>
      <c r="G57" s="169">
        <f>'将来負担比率（分子）の構造'!J$51</f>
        <v>1200</v>
      </c>
      <c r="H57" s="169"/>
      <c r="I57" s="169"/>
      <c r="J57" s="169">
        <f>'将来負担比率（分子）の構造'!K$51</f>
        <v>931</v>
      </c>
      <c r="K57" s="169"/>
      <c r="L57" s="169"/>
      <c r="M57" s="169">
        <f>'将来負担比率（分子）の構造'!L$51</f>
        <v>864</v>
      </c>
      <c r="N57" s="169"/>
      <c r="O57" s="169"/>
      <c r="P57" s="169">
        <f>'将来負担比率（分子）の構造'!M$51</f>
        <v>680</v>
      </c>
    </row>
    <row r="58" spans="1:16" x14ac:dyDescent="0.2">
      <c r="A58" s="169" t="s">
        <v>43</v>
      </c>
      <c r="B58" s="169"/>
      <c r="C58" s="169"/>
      <c r="D58" s="169">
        <f>'将来負担比率（分子）の構造'!I$50</f>
        <v>4800</v>
      </c>
      <c r="E58" s="169"/>
      <c r="F58" s="169"/>
      <c r="G58" s="169">
        <f>'将来負担比率（分子）の構造'!J$50</f>
        <v>4915</v>
      </c>
      <c r="H58" s="169"/>
      <c r="I58" s="169"/>
      <c r="J58" s="169">
        <f>'将来負担比率（分子）の構造'!K$50</f>
        <v>5457</v>
      </c>
      <c r="K58" s="169"/>
      <c r="L58" s="169"/>
      <c r="M58" s="169">
        <f>'将来負担比率（分子）の構造'!L$50</f>
        <v>5992</v>
      </c>
      <c r="N58" s="169"/>
      <c r="O58" s="169"/>
      <c r="P58" s="169">
        <f>'将来負担比率（分子）の構造'!M$50</f>
        <v>7048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3004</v>
      </c>
      <c r="C62" s="169"/>
      <c r="D62" s="169"/>
      <c r="E62" s="169">
        <f>'将来負担比率（分子）の構造'!J$45</f>
        <v>3139</v>
      </c>
      <c r="F62" s="169"/>
      <c r="G62" s="169"/>
      <c r="H62" s="169">
        <f>'将来負担比率（分子）の構造'!K$45</f>
        <v>3201</v>
      </c>
      <c r="I62" s="169"/>
      <c r="J62" s="169"/>
      <c r="K62" s="169">
        <f>'将来負担比率（分子）の構造'!L$45</f>
        <v>3278</v>
      </c>
      <c r="L62" s="169"/>
      <c r="M62" s="169"/>
      <c r="N62" s="169">
        <f>'将来負担比率（分子）の構造'!M$45</f>
        <v>3227</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2430</v>
      </c>
      <c r="C64" s="169"/>
      <c r="D64" s="169"/>
      <c r="E64" s="169">
        <f>'将来負担比率（分子）の構造'!J$43</f>
        <v>2064</v>
      </c>
      <c r="F64" s="169"/>
      <c r="G64" s="169"/>
      <c r="H64" s="169">
        <f>'将来負担比率（分子）の構造'!K$43</f>
        <v>2019</v>
      </c>
      <c r="I64" s="169"/>
      <c r="J64" s="169"/>
      <c r="K64" s="169">
        <f>'将来負担比率（分子）の構造'!L$43</f>
        <v>1968</v>
      </c>
      <c r="L64" s="169"/>
      <c r="M64" s="169"/>
      <c r="N64" s="169">
        <f>'将来負担比率（分子）の構造'!M$43</f>
        <v>1862</v>
      </c>
      <c r="O64" s="169"/>
      <c r="P64" s="169"/>
    </row>
    <row r="65" spans="1:16" x14ac:dyDescent="0.2">
      <c r="A65" s="169" t="s">
        <v>34</v>
      </c>
      <c r="B65" s="169">
        <f>'将来負担比率（分子）の構造'!I$42</f>
        <v>144</v>
      </c>
      <c r="C65" s="169"/>
      <c r="D65" s="169"/>
      <c r="E65" s="169">
        <f>'将来負担比率（分子）の構造'!J$42</f>
        <v>106</v>
      </c>
      <c r="F65" s="169"/>
      <c r="G65" s="169"/>
      <c r="H65" s="169">
        <f>'将来負担比率（分子）の構造'!K$42</f>
        <v>67</v>
      </c>
      <c r="I65" s="169"/>
      <c r="J65" s="169"/>
      <c r="K65" s="169">
        <f>'将来負担比率（分子）の構造'!L$42</f>
        <v>28</v>
      </c>
      <c r="L65" s="169"/>
      <c r="M65" s="169"/>
      <c r="N65" s="169" t="str">
        <f>'将来負担比率（分子）の構造'!M$42</f>
        <v>-</v>
      </c>
      <c r="O65" s="169"/>
      <c r="P65" s="169"/>
    </row>
    <row r="66" spans="1:16" x14ac:dyDescent="0.2">
      <c r="A66" s="169" t="s">
        <v>33</v>
      </c>
      <c r="B66" s="169">
        <f>'将来負担比率（分子）の構造'!I$41</f>
        <v>16524</v>
      </c>
      <c r="C66" s="169"/>
      <c r="D66" s="169"/>
      <c r="E66" s="169">
        <f>'将来負担比率（分子）の構造'!J$41</f>
        <v>17101</v>
      </c>
      <c r="F66" s="169"/>
      <c r="G66" s="169"/>
      <c r="H66" s="169">
        <f>'将来負担比率（分子）の構造'!K$41</f>
        <v>17068</v>
      </c>
      <c r="I66" s="169"/>
      <c r="J66" s="169"/>
      <c r="K66" s="169">
        <f>'将来負担比率（分子）の構造'!L$41</f>
        <v>17257</v>
      </c>
      <c r="L66" s="169"/>
      <c r="M66" s="169"/>
      <c r="N66" s="169">
        <f>'将来負担比率（分子）の構造'!M$41</f>
        <v>16829</v>
      </c>
      <c r="O66" s="169"/>
      <c r="P66" s="169"/>
    </row>
    <row r="67" spans="1:16" x14ac:dyDescent="0.2">
      <c r="A67" s="169" t="s">
        <v>77</v>
      </c>
      <c r="B67" s="169" t="e">
        <f>NA()</f>
        <v>#N/A</v>
      </c>
      <c r="C67" s="169">
        <f>IF(ISNUMBER('将来負担比率（分子）の構造'!I$53), IF('将来負担比率（分子）の構造'!I$53 &lt; 0, 0, '将来負担比率（分子）の構造'!I$53), NA())</f>
        <v>887</v>
      </c>
      <c r="D67" s="169" t="e">
        <f>NA()</f>
        <v>#N/A</v>
      </c>
      <c r="E67" s="169" t="e">
        <f>NA()</f>
        <v>#N/A</v>
      </c>
      <c r="F67" s="169">
        <f>IF(ISNUMBER('将来負担比率（分子）の構造'!J$53), IF('将来負担比率（分子）の構造'!J$53 &lt; 0, 0, '将来負担比率（分子）の構造'!J$53), NA())</f>
        <v>1480</v>
      </c>
      <c r="G67" s="169" t="e">
        <f>NA()</f>
        <v>#N/A</v>
      </c>
      <c r="H67" s="169" t="e">
        <f>NA()</f>
        <v>#N/A</v>
      </c>
      <c r="I67" s="169">
        <f>IF(ISNUMBER('将来負担比率（分子）の構造'!K$53), IF('将来負担比率（分子）の構造'!K$53 &lt; 0, 0, '将来負担比率（分子）の構造'!K$53), NA())</f>
        <v>1129</v>
      </c>
      <c r="J67" s="169" t="e">
        <f>NA()</f>
        <v>#N/A</v>
      </c>
      <c r="K67" s="169" t="e">
        <f>NA()</f>
        <v>#N/A</v>
      </c>
      <c r="L67" s="169">
        <f>IF(ISNUMBER('将来負担比率（分子）の構造'!L$53), IF('将来負担比率（分子）の構造'!L$53 &lt; 0, 0, '将来負担比率（分子）の構造'!L$53), NA())</f>
        <v>1097</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3643</v>
      </c>
      <c r="C72" s="173">
        <f>基金残高に係る経年分析!G55</f>
        <v>3681</v>
      </c>
      <c r="D72" s="173">
        <f>基金残高に係る経年分析!H55</f>
        <v>3981</v>
      </c>
    </row>
    <row r="73" spans="1:16" x14ac:dyDescent="0.2">
      <c r="A73" s="172" t="s">
        <v>80</v>
      </c>
      <c r="B73" s="173">
        <f>基金残高に係る経年分析!F56</f>
        <v>202</v>
      </c>
      <c r="C73" s="173">
        <f>基金残高に係る経年分析!G56</f>
        <v>465</v>
      </c>
      <c r="D73" s="173">
        <f>基金残高に係る経年分析!H56</f>
        <v>456</v>
      </c>
    </row>
    <row r="74" spans="1:16" x14ac:dyDescent="0.2">
      <c r="A74" s="172" t="s">
        <v>81</v>
      </c>
      <c r="B74" s="173">
        <f>基金残高に係る経年分析!F57</f>
        <v>1962</v>
      </c>
      <c r="C74" s="173">
        <f>基金残高に係る経年分析!G57</f>
        <v>2208</v>
      </c>
      <c r="D74" s="173">
        <f>基金残高に係る経年分析!H57</f>
        <v>3015</v>
      </c>
    </row>
  </sheetData>
  <sheetProtection algorithmName="SHA-512" hashValue="5Gi4REC37Cp1QrLtybUHe3I6bdgsHssYS0XnunO7hYxOPCJwbF7BS6Etmrs5srWhPLDSSPO0U775b8EKJbm2Gg==" saltValue="z9aEyVNm66cTBoUquDK8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230</v>
      </c>
      <c r="C5" s="597"/>
      <c r="D5" s="597"/>
      <c r="E5" s="597"/>
      <c r="F5" s="597"/>
      <c r="G5" s="597"/>
      <c r="H5" s="597"/>
      <c r="I5" s="597"/>
      <c r="J5" s="597"/>
      <c r="K5" s="597"/>
      <c r="L5" s="597"/>
      <c r="M5" s="597"/>
      <c r="N5" s="597"/>
      <c r="O5" s="597"/>
      <c r="P5" s="597"/>
      <c r="Q5" s="598"/>
      <c r="R5" s="599">
        <v>9930662</v>
      </c>
      <c r="S5" s="600"/>
      <c r="T5" s="600"/>
      <c r="U5" s="600"/>
      <c r="V5" s="600"/>
      <c r="W5" s="600"/>
      <c r="X5" s="600"/>
      <c r="Y5" s="601"/>
      <c r="Z5" s="602">
        <v>42.1</v>
      </c>
      <c r="AA5" s="602"/>
      <c r="AB5" s="602"/>
      <c r="AC5" s="602"/>
      <c r="AD5" s="603">
        <v>8474902</v>
      </c>
      <c r="AE5" s="603"/>
      <c r="AF5" s="603"/>
      <c r="AG5" s="603"/>
      <c r="AH5" s="603"/>
      <c r="AI5" s="603"/>
      <c r="AJ5" s="603"/>
      <c r="AK5" s="603"/>
      <c r="AL5" s="604">
        <v>75.2</v>
      </c>
      <c r="AM5" s="605"/>
      <c r="AN5" s="605"/>
      <c r="AO5" s="606"/>
      <c r="AP5" s="596" t="s">
        <v>231</v>
      </c>
      <c r="AQ5" s="597"/>
      <c r="AR5" s="597"/>
      <c r="AS5" s="597"/>
      <c r="AT5" s="597"/>
      <c r="AU5" s="597"/>
      <c r="AV5" s="597"/>
      <c r="AW5" s="597"/>
      <c r="AX5" s="597"/>
      <c r="AY5" s="597"/>
      <c r="AZ5" s="597"/>
      <c r="BA5" s="597"/>
      <c r="BB5" s="597"/>
      <c r="BC5" s="597"/>
      <c r="BD5" s="597"/>
      <c r="BE5" s="597"/>
      <c r="BF5" s="598"/>
      <c r="BG5" s="610">
        <v>8645727</v>
      </c>
      <c r="BH5" s="611"/>
      <c r="BI5" s="611"/>
      <c r="BJ5" s="611"/>
      <c r="BK5" s="611"/>
      <c r="BL5" s="611"/>
      <c r="BM5" s="611"/>
      <c r="BN5" s="612"/>
      <c r="BO5" s="613">
        <v>87.1</v>
      </c>
      <c r="BP5" s="613"/>
      <c r="BQ5" s="613"/>
      <c r="BR5" s="613"/>
      <c r="BS5" s="614" t="s">
        <v>131</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2">
      <c r="B6" s="607" t="s">
        <v>235</v>
      </c>
      <c r="C6" s="608"/>
      <c r="D6" s="608"/>
      <c r="E6" s="608"/>
      <c r="F6" s="608"/>
      <c r="G6" s="608"/>
      <c r="H6" s="608"/>
      <c r="I6" s="608"/>
      <c r="J6" s="608"/>
      <c r="K6" s="608"/>
      <c r="L6" s="608"/>
      <c r="M6" s="608"/>
      <c r="N6" s="608"/>
      <c r="O6" s="608"/>
      <c r="P6" s="608"/>
      <c r="Q6" s="609"/>
      <c r="R6" s="610">
        <v>93603</v>
      </c>
      <c r="S6" s="611"/>
      <c r="T6" s="611"/>
      <c r="U6" s="611"/>
      <c r="V6" s="611"/>
      <c r="W6" s="611"/>
      <c r="X6" s="611"/>
      <c r="Y6" s="612"/>
      <c r="Z6" s="613">
        <v>0.4</v>
      </c>
      <c r="AA6" s="613"/>
      <c r="AB6" s="613"/>
      <c r="AC6" s="613"/>
      <c r="AD6" s="614">
        <v>93603</v>
      </c>
      <c r="AE6" s="614"/>
      <c r="AF6" s="614"/>
      <c r="AG6" s="614"/>
      <c r="AH6" s="614"/>
      <c r="AI6" s="614"/>
      <c r="AJ6" s="614"/>
      <c r="AK6" s="614"/>
      <c r="AL6" s="615">
        <v>0.8</v>
      </c>
      <c r="AM6" s="616"/>
      <c r="AN6" s="616"/>
      <c r="AO6" s="617"/>
      <c r="AP6" s="607" t="s">
        <v>236</v>
      </c>
      <c r="AQ6" s="608"/>
      <c r="AR6" s="608"/>
      <c r="AS6" s="608"/>
      <c r="AT6" s="608"/>
      <c r="AU6" s="608"/>
      <c r="AV6" s="608"/>
      <c r="AW6" s="608"/>
      <c r="AX6" s="608"/>
      <c r="AY6" s="608"/>
      <c r="AZ6" s="608"/>
      <c r="BA6" s="608"/>
      <c r="BB6" s="608"/>
      <c r="BC6" s="608"/>
      <c r="BD6" s="608"/>
      <c r="BE6" s="608"/>
      <c r="BF6" s="609"/>
      <c r="BG6" s="610">
        <v>8116280</v>
      </c>
      <c r="BH6" s="611"/>
      <c r="BI6" s="611"/>
      <c r="BJ6" s="611"/>
      <c r="BK6" s="611"/>
      <c r="BL6" s="611"/>
      <c r="BM6" s="611"/>
      <c r="BN6" s="612"/>
      <c r="BO6" s="613">
        <v>81.7</v>
      </c>
      <c r="BP6" s="613"/>
      <c r="BQ6" s="613"/>
      <c r="BR6" s="613"/>
      <c r="BS6" s="614" t="s">
        <v>131</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175384</v>
      </c>
      <c r="CS6" s="611"/>
      <c r="CT6" s="611"/>
      <c r="CU6" s="611"/>
      <c r="CV6" s="611"/>
      <c r="CW6" s="611"/>
      <c r="CX6" s="611"/>
      <c r="CY6" s="612"/>
      <c r="CZ6" s="604">
        <v>0.9</v>
      </c>
      <c r="DA6" s="605"/>
      <c r="DB6" s="605"/>
      <c r="DC6" s="621"/>
      <c r="DD6" s="619" t="s">
        <v>131</v>
      </c>
      <c r="DE6" s="611"/>
      <c r="DF6" s="611"/>
      <c r="DG6" s="611"/>
      <c r="DH6" s="611"/>
      <c r="DI6" s="611"/>
      <c r="DJ6" s="611"/>
      <c r="DK6" s="611"/>
      <c r="DL6" s="611"/>
      <c r="DM6" s="611"/>
      <c r="DN6" s="611"/>
      <c r="DO6" s="611"/>
      <c r="DP6" s="612"/>
      <c r="DQ6" s="619">
        <v>175384</v>
      </c>
      <c r="DR6" s="611"/>
      <c r="DS6" s="611"/>
      <c r="DT6" s="611"/>
      <c r="DU6" s="611"/>
      <c r="DV6" s="611"/>
      <c r="DW6" s="611"/>
      <c r="DX6" s="611"/>
      <c r="DY6" s="611"/>
      <c r="DZ6" s="611"/>
      <c r="EA6" s="611"/>
      <c r="EB6" s="611"/>
      <c r="EC6" s="620"/>
    </row>
    <row r="7" spans="2:143" ht="11.25" customHeight="1" x14ac:dyDescent="0.2">
      <c r="B7" s="607" t="s">
        <v>238</v>
      </c>
      <c r="C7" s="608"/>
      <c r="D7" s="608"/>
      <c r="E7" s="608"/>
      <c r="F7" s="608"/>
      <c r="G7" s="608"/>
      <c r="H7" s="608"/>
      <c r="I7" s="608"/>
      <c r="J7" s="608"/>
      <c r="K7" s="608"/>
      <c r="L7" s="608"/>
      <c r="M7" s="608"/>
      <c r="N7" s="608"/>
      <c r="O7" s="608"/>
      <c r="P7" s="608"/>
      <c r="Q7" s="609"/>
      <c r="R7" s="610">
        <v>2739</v>
      </c>
      <c r="S7" s="611"/>
      <c r="T7" s="611"/>
      <c r="U7" s="611"/>
      <c r="V7" s="611"/>
      <c r="W7" s="611"/>
      <c r="X7" s="611"/>
      <c r="Y7" s="612"/>
      <c r="Z7" s="613">
        <v>0</v>
      </c>
      <c r="AA7" s="613"/>
      <c r="AB7" s="613"/>
      <c r="AC7" s="613"/>
      <c r="AD7" s="614">
        <v>2739</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2806297</v>
      </c>
      <c r="BH7" s="611"/>
      <c r="BI7" s="611"/>
      <c r="BJ7" s="611"/>
      <c r="BK7" s="611"/>
      <c r="BL7" s="611"/>
      <c r="BM7" s="611"/>
      <c r="BN7" s="612"/>
      <c r="BO7" s="613">
        <v>28.3</v>
      </c>
      <c r="BP7" s="613"/>
      <c r="BQ7" s="613"/>
      <c r="BR7" s="613"/>
      <c r="BS7" s="614" t="s">
        <v>131</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2668657</v>
      </c>
      <c r="CS7" s="611"/>
      <c r="CT7" s="611"/>
      <c r="CU7" s="611"/>
      <c r="CV7" s="611"/>
      <c r="CW7" s="611"/>
      <c r="CX7" s="611"/>
      <c r="CY7" s="612"/>
      <c r="CZ7" s="613">
        <v>13.1</v>
      </c>
      <c r="DA7" s="613"/>
      <c r="DB7" s="613"/>
      <c r="DC7" s="613"/>
      <c r="DD7" s="619">
        <v>100905</v>
      </c>
      <c r="DE7" s="611"/>
      <c r="DF7" s="611"/>
      <c r="DG7" s="611"/>
      <c r="DH7" s="611"/>
      <c r="DI7" s="611"/>
      <c r="DJ7" s="611"/>
      <c r="DK7" s="611"/>
      <c r="DL7" s="611"/>
      <c r="DM7" s="611"/>
      <c r="DN7" s="611"/>
      <c r="DO7" s="611"/>
      <c r="DP7" s="612"/>
      <c r="DQ7" s="619">
        <v>2113519</v>
      </c>
      <c r="DR7" s="611"/>
      <c r="DS7" s="611"/>
      <c r="DT7" s="611"/>
      <c r="DU7" s="611"/>
      <c r="DV7" s="611"/>
      <c r="DW7" s="611"/>
      <c r="DX7" s="611"/>
      <c r="DY7" s="611"/>
      <c r="DZ7" s="611"/>
      <c r="EA7" s="611"/>
      <c r="EB7" s="611"/>
      <c r="EC7" s="620"/>
    </row>
    <row r="8" spans="2:143" ht="11.25" customHeight="1" x14ac:dyDescent="0.2">
      <c r="B8" s="607" t="s">
        <v>241</v>
      </c>
      <c r="C8" s="608"/>
      <c r="D8" s="608"/>
      <c r="E8" s="608"/>
      <c r="F8" s="608"/>
      <c r="G8" s="608"/>
      <c r="H8" s="608"/>
      <c r="I8" s="608"/>
      <c r="J8" s="608"/>
      <c r="K8" s="608"/>
      <c r="L8" s="608"/>
      <c r="M8" s="608"/>
      <c r="N8" s="608"/>
      <c r="O8" s="608"/>
      <c r="P8" s="608"/>
      <c r="Q8" s="609"/>
      <c r="R8" s="610">
        <v>30390</v>
      </c>
      <c r="S8" s="611"/>
      <c r="T8" s="611"/>
      <c r="U8" s="611"/>
      <c r="V8" s="611"/>
      <c r="W8" s="611"/>
      <c r="X8" s="611"/>
      <c r="Y8" s="612"/>
      <c r="Z8" s="613">
        <v>0.1</v>
      </c>
      <c r="AA8" s="613"/>
      <c r="AB8" s="613"/>
      <c r="AC8" s="613"/>
      <c r="AD8" s="614">
        <v>30390</v>
      </c>
      <c r="AE8" s="614"/>
      <c r="AF8" s="614"/>
      <c r="AG8" s="614"/>
      <c r="AH8" s="614"/>
      <c r="AI8" s="614"/>
      <c r="AJ8" s="614"/>
      <c r="AK8" s="614"/>
      <c r="AL8" s="615">
        <v>0.3</v>
      </c>
      <c r="AM8" s="616"/>
      <c r="AN8" s="616"/>
      <c r="AO8" s="617"/>
      <c r="AP8" s="607" t="s">
        <v>242</v>
      </c>
      <c r="AQ8" s="608"/>
      <c r="AR8" s="608"/>
      <c r="AS8" s="608"/>
      <c r="AT8" s="608"/>
      <c r="AU8" s="608"/>
      <c r="AV8" s="608"/>
      <c r="AW8" s="608"/>
      <c r="AX8" s="608"/>
      <c r="AY8" s="608"/>
      <c r="AZ8" s="608"/>
      <c r="BA8" s="608"/>
      <c r="BB8" s="608"/>
      <c r="BC8" s="608"/>
      <c r="BD8" s="608"/>
      <c r="BE8" s="608"/>
      <c r="BF8" s="609"/>
      <c r="BG8" s="610">
        <v>83544</v>
      </c>
      <c r="BH8" s="611"/>
      <c r="BI8" s="611"/>
      <c r="BJ8" s="611"/>
      <c r="BK8" s="611"/>
      <c r="BL8" s="611"/>
      <c r="BM8" s="611"/>
      <c r="BN8" s="612"/>
      <c r="BO8" s="613">
        <v>0.8</v>
      </c>
      <c r="BP8" s="613"/>
      <c r="BQ8" s="613"/>
      <c r="BR8" s="613"/>
      <c r="BS8" s="614" t="s">
        <v>243</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6570535</v>
      </c>
      <c r="CS8" s="611"/>
      <c r="CT8" s="611"/>
      <c r="CU8" s="611"/>
      <c r="CV8" s="611"/>
      <c r="CW8" s="611"/>
      <c r="CX8" s="611"/>
      <c r="CY8" s="612"/>
      <c r="CZ8" s="613">
        <v>32.200000000000003</v>
      </c>
      <c r="DA8" s="613"/>
      <c r="DB8" s="613"/>
      <c r="DC8" s="613"/>
      <c r="DD8" s="619">
        <v>21318</v>
      </c>
      <c r="DE8" s="611"/>
      <c r="DF8" s="611"/>
      <c r="DG8" s="611"/>
      <c r="DH8" s="611"/>
      <c r="DI8" s="611"/>
      <c r="DJ8" s="611"/>
      <c r="DK8" s="611"/>
      <c r="DL8" s="611"/>
      <c r="DM8" s="611"/>
      <c r="DN8" s="611"/>
      <c r="DO8" s="611"/>
      <c r="DP8" s="612"/>
      <c r="DQ8" s="619">
        <v>3322895</v>
      </c>
      <c r="DR8" s="611"/>
      <c r="DS8" s="611"/>
      <c r="DT8" s="611"/>
      <c r="DU8" s="611"/>
      <c r="DV8" s="611"/>
      <c r="DW8" s="611"/>
      <c r="DX8" s="611"/>
      <c r="DY8" s="611"/>
      <c r="DZ8" s="611"/>
      <c r="EA8" s="611"/>
      <c r="EB8" s="611"/>
      <c r="EC8" s="620"/>
    </row>
    <row r="9" spans="2:143" ht="11.25" customHeight="1" x14ac:dyDescent="0.2">
      <c r="B9" s="607" t="s">
        <v>245</v>
      </c>
      <c r="C9" s="608"/>
      <c r="D9" s="608"/>
      <c r="E9" s="608"/>
      <c r="F9" s="608"/>
      <c r="G9" s="608"/>
      <c r="H9" s="608"/>
      <c r="I9" s="608"/>
      <c r="J9" s="608"/>
      <c r="K9" s="608"/>
      <c r="L9" s="608"/>
      <c r="M9" s="608"/>
      <c r="N9" s="608"/>
      <c r="O9" s="608"/>
      <c r="P9" s="608"/>
      <c r="Q9" s="609"/>
      <c r="R9" s="610">
        <v>30688</v>
      </c>
      <c r="S9" s="611"/>
      <c r="T9" s="611"/>
      <c r="U9" s="611"/>
      <c r="V9" s="611"/>
      <c r="W9" s="611"/>
      <c r="X9" s="611"/>
      <c r="Y9" s="612"/>
      <c r="Z9" s="613">
        <v>0.1</v>
      </c>
      <c r="AA9" s="613"/>
      <c r="AB9" s="613"/>
      <c r="AC9" s="613"/>
      <c r="AD9" s="614">
        <v>30688</v>
      </c>
      <c r="AE9" s="614"/>
      <c r="AF9" s="614"/>
      <c r="AG9" s="614"/>
      <c r="AH9" s="614"/>
      <c r="AI9" s="614"/>
      <c r="AJ9" s="614"/>
      <c r="AK9" s="614"/>
      <c r="AL9" s="615">
        <v>0.3</v>
      </c>
      <c r="AM9" s="616"/>
      <c r="AN9" s="616"/>
      <c r="AO9" s="617"/>
      <c r="AP9" s="607" t="s">
        <v>246</v>
      </c>
      <c r="AQ9" s="608"/>
      <c r="AR9" s="608"/>
      <c r="AS9" s="608"/>
      <c r="AT9" s="608"/>
      <c r="AU9" s="608"/>
      <c r="AV9" s="608"/>
      <c r="AW9" s="608"/>
      <c r="AX9" s="608"/>
      <c r="AY9" s="608"/>
      <c r="AZ9" s="608"/>
      <c r="BA9" s="608"/>
      <c r="BB9" s="608"/>
      <c r="BC9" s="608"/>
      <c r="BD9" s="608"/>
      <c r="BE9" s="608"/>
      <c r="BF9" s="609"/>
      <c r="BG9" s="610">
        <v>2357108</v>
      </c>
      <c r="BH9" s="611"/>
      <c r="BI9" s="611"/>
      <c r="BJ9" s="611"/>
      <c r="BK9" s="611"/>
      <c r="BL9" s="611"/>
      <c r="BM9" s="611"/>
      <c r="BN9" s="612"/>
      <c r="BO9" s="613">
        <v>23.7</v>
      </c>
      <c r="BP9" s="613"/>
      <c r="BQ9" s="613"/>
      <c r="BR9" s="613"/>
      <c r="BS9" s="614" t="s">
        <v>131</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2901208</v>
      </c>
      <c r="CS9" s="611"/>
      <c r="CT9" s="611"/>
      <c r="CU9" s="611"/>
      <c r="CV9" s="611"/>
      <c r="CW9" s="611"/>
      <c r="CX9" s="611"/>
      <c r="CY9" s="612"/>
      <c r="CZ9" s="613">
        <v>14.2</v>
      </c>
      <c r="DA9" s="613"/>
      <c r="DB9" s="613"/>
      <c r="DC9" s="613"/>
      <c r="DD9" s="619">
        <v>20722</v>
      </c>
      <c r="DE9" s="611"/>
      <c r="DF9" s="611"/>
      <c r="DG9" s="611"/>
      <c r="DH9" s="611"/>
      <c r="DI9" s="611"/>
      <c r="DJ9" s="611"/>
      <c r="DK9" s="611"/>
      <c r="DL9" s="611"/>
      <c r="DM9" s="611"/>
      <c r="DN9" s="611"/>
      <c r="DO9" s="611"/>
      <c r="DP9" s="612"/>
      <c r="DQ9" s="619">
        <v>2005373</v>
      </c>
      <c r="DR9" s="611"/>
      <c r="DS9" s="611"/>
      <c r="DT9" s="611"/>
      <c r="DU9" s="611"/>
      <c r="DV9" s="611"/>
      <c r="DW9" s="611"/>
      <c r="DX9" s="611"/>
      <c r="DY9" s="611"/>
      <c r="DZ9" s="611"/>
      <c r="EA9" s="611"/>
      <c r="EB9" s="611"/>
      <c r="EC9" s="620"/>
    </row>
    <row r="10" spans="2:143" ht="11.25" customHeight="1" x14ac:dyDescent="0.2">
      <c r="B10" s="607" t="s">
        <v>248</v>
      </c>
      <c r="C10" s="608"/>
      <c r="D10" s="608"/>
      <c r="E10" s="608"/>
      <c r="F10" s="608"/>
      <c r="G10" s="608"/>
      <c r="H10" s="608"/>
      <c r="I10" s="608"/>
      <c r="J10" s="608"/>
      <c r="K10" s="608"/>
      <c r="L10" s="608"/>
      <c r="M10" s="608"/>
      <c r="N10" s="608"/>
      <c r="O10" s="608"/>
      <c r="P10" s="608"/>
      <c r="Q10" s="609"/>
      <c r="R10" s="610" t="s">
        <v>243</v>
      </c>
      <c r="S10" s="611"/>
      <c r="T10" s="611"/>
      <c r="U10" s="611"/>
      <c r="V10" s="611"/>
      <c r="W10" s="611"/>
      <c r="X10" s="611"/>
      <c r="Y10" s="612"/>
      <c r="Z10" s="613" t="s">
        <v>243</v>
      </c>
      <c r="AA10" s="613"/>
      <c r="AB10" s="613"/>
      <c r="AC10" s="613"/>
      <c r="AD10" s="614" t="s">
        <v>139</v>
      </c>
      <c r="AE10" s="614"/>
      <c r="AF10" s="614"/>
      <c r="AG10" s="614"/>
      <c r="AH10" s="614"/>
      <c r="AI10" s="614"/>
      <c r="AJ10" s="614"/>
      <c r="AK10" s="614"/>
      <c r="AL10" s="615" t="s">
        <v>243</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237833</v>
      </c>
      <c r="BH10" s="611"/>
      <c r="BI10" s="611"/>
      <c r="BJ10" s="611"/>
      <c r="BK10" s="611"/>
      <c r="BL10" s="611"/>
      <c r="BM10" s="611"/>
      <c r="BN10" s="612"/>
      <c r="BO10" s="613">
        <v>2.4</v>
      </c>
      <c r="BP10" s="613"/>
      <c r="BQ10" s="613"/>
      <c r="BR10" s="613"/>
      <c r="BS10" s="614" t="s">
        <v>243</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1685</v>
      </c>
      <c r="CS10" s="611"/>
      <c r="CT10" s="611"/>
      <c r="CU10" s="611"/>
      <c r="CV10" s="611"/>
      <c r="CW10" s="611"/>
      <c r="CX10" s="611"/>
      <c r="CY10" s="612"/>
      <c r="CZ10" s="613">
        <v>0</v>
      </c>
      <c r="DA10" s="613"/>
      <c r="DB10" s="613"/>
      <c r="DC10" s="613"/>
      <c r="DD10" s="619" t="s">
        <v>251</v>
      </c>
      <c r="DE10" s="611"/>
      <c r="DF10" s="611"/>
      <c r="DG10" s="611"/>
      <c r="DH10" s="611"/>
      <c r="DI10" s="611"/>
      <c r="DJ10" s="611"/>
      <c r="DK10" s="611"/>
      <c r="DL10" s="611"/>
      <c r="DM10" s="611"/>
      <c r="DN10" s="611"/>
      <c r="DO10" s="611"/>
      <c r="DP10" s="612"/>
      <c r="DQ10" s="619">
        <v>1685</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930860</v>
      </c>
      <c r="S11" s="611"/>
      <c r="T11" s="611"/>
      <c r="U11" s="611"/>
      <c r="V11" s="611"/>
      <c r="W11" s="611"/>
      <c r="X11" s="611"/>
      <c r="Y11" s="612"/>
      <c r="Z11" s="615">
        <v>3.9</v>
      </c>
      <c r="AA11" s="616"/>
      <c r="AB11" s="616"/>
      <c r="AC11" s="622"/>
      <c r="AD11" s="619">
        <v>930860</v>
      </c>
      <c r="AE11" s="611"/>
      <c r="AF11" s="611"/>
      <c r="AG11" s="611"/>
      <c r="AH11" s="611"/>
      <c r="AI11" s="611"/>
      <c r="AJ11" s="611"/>
      <c r="AK11" s="612"/>
      <c r="AL11" s="615">
        <v>8.3000000000000007</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127812</v>
      </c>
      <c r="BH11" s="611"/>
      <c r="BI11" s="611"/>
      <c r="BJ11" s="611"/>
      <c r="BK11" s="611"/>
      <c r="BL11" s="611"/>
      <c r="BM11" s="611"/>
      <c r="BN11" s="612"/>
      <c r="BO11" s="613">
        <v>1.3</v>
      </c>
      <c r="BP11" s="613"/>
      <c r="BQ11" s="613"/>
      <c r="BR11" s="613"/>
      <c r="BS11" s="614" t="s">
        <v>243</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126640</v>
      </c>
      <c r="CS11" s="611"/>
      <c r="CT11" s="611"/>
      <c r="CU11" s="611"/>
      <c r="CV11" s="611"/>
      <c r="CW11" s="611"/>
      <c r="CX11" s="611"/>
      <c r="CY11" s="612"/>
      <c r="CZ11" s="613">
        <v>0.6</v>
      </c>
      <c r="DA11" s="613"/>
      <c r="DB11" s="613"/>
      <c r="DC11" s="613"/>
      <c r="DD11" s="619">
        <v>31349</v>
      </c>
      <c r="DE11" s="611"/>
      <c r="DF11" s="611"/>
      <c r="DG11" s="611"/>
      <c r="DH11" s="611"/>
      <c r="DI11" s="611"/>
      <c r="DJ11" s="611"/>
      <c r="DK11" s="611"/>
      <c r="DL11" s="611"/>
      <c r="DM11" s="611"/>
      <c r="DN11" s="611"/>
      <c r="DO11" s="611"/>
      <c r="DP11" s="612"/>
      <c r="DQ11" s="619">
        <v>102848</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v>15317</v>
      </c>
      <c r="S12" s="611"/>
      <c r="T12" s="611"/>
      <c r="U12" s="611"/>
      <c r="V12" s="611"/>
      <c r="W12" s="611"/>
      <c r="X12" s="611"/>
      <c r="Y12" s="612"/>
      <c r="Z12" s="613">
        <v>0.1</v>
      </c>
      <c r="AA12" s="613"/>
      <c r="AB12" s="613"/>
      <c r="AC12" s="613"/>
      <c r="AD12" s="614">
        <v>15317</v>
      </c>
      <c r="AE12" s="614"/>
      <c r="AF12" s="614"/>
      <c r="AG12" s="614"/>
      <c r="AH12" s="614"/>
      <c r="AI12" s="614"/>
      <c r="AJ12" s="614"/>
      <c r="AK12" s="614"/>
      <c r="AL12" s="615">
        <v>0.1</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4831815</v>
      </c>
      <c r="BH12" s="611"/>
      <c r="BI12" s="611"/>
      <c r="BJ12" s="611"/>
      <c r="BK12" s="611"/>
      <c r="BL12" s="611"/>
      <c r="BM12" s="611"/>
      <c r="BN12" s="612"/>
      <c r="BO12" s="613">
        <v>48.7</v>
      </c>
      <c r="BP12" s="613"/>
      <c r="BQ12" s="613"/>
      <c r="BR12" s="613"/>
      <c r="BS12" s="614" t="s">
        <v>139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882100</v>
      </c>
      <c r="CS12" s="611"/>
      <c r="CT12" s="611"/>
      <c r="CU12" s="611"/>
      <c r="CV12" s="611"/>
      <c r="CW12" s="611"/>
      <c r="CX12" s="611"/>
      <c r="CY12" s="612"/>
      <c r="CZ12" s="613">
        <v>4.3</v>
      </c>
      <c r="DA12" s="613"/>
      <c r="DB12" s="613"/>
      <c r="DC12" s="613"/>
      <c r="DD12" s="619">
        <v>38393</v>
      </c>
      <c r="DE12" s="611"/>
      <c r="DF12" s="611"/>
      <c r="DG12" s="611"/>
      <c r="DH12" s="611"/>
      <c r="DI12" s="611"/>
      <c r="DJ12" s="611"/>
      <c r="DK12" s="611"/>
      <c r="DL12" s="611"/>
      <c r="DM12" s="611"/>
      <c r="DN12" s="611"/>
      <c r="DO12" s="611"/>
      <c r="DP12" s="612"/>
      <c r="DQ12" s="619">
        <v>781148</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251</v>
      </c>
      <c r="S13" s="611"/>
      <c r="T13" s="611"/>
      <c r="U13" s="611"/>
      <c r="V13" s="611"/>
      <c r="W13" s="611"/>
      <c r="X13" s="611"/>
      <c r="Y13" s="612"/>
      <c r="Z13" s="613" t="s">
        <v>139</v>
      </c>
      <c r="AA13" s="613"/>
      <c r="AB13" s="613"/>
      <c r="AC13" s="613"/>
      <c r="AD13" s="614" t="s">
        <v>139</v>
      </c>
      <c r="AE13" s="614"/>
      <c r="AF13" s="614"/>
      <c r="AG13" s="614"/>
      <c r="AH13" s="614"/>
      <c r="AI13" s="614"/>
      <c r="AJ13" s="614"/>
      <c r="AK13" s="614"/>
      <c r="AL13" s="615" t="s">
        <v>139</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4819378</v>
      </c>
      <c r="BH13" s="611"/>
      <c r="BI13" s="611"/>
      <c r="BJ13" s="611"/>
      <c r="BK13" s="611"/>
      <c r="BL13" s="611"/>
      <c r="BM13" s="611"/>
      <c r="BN13" s="612"/>
      <c r="BO13" s="613">
        <v>48.5</v>
      </c>
      <c r="BP13" s="613"/>
      <c r="BQ13" s="613"/>
      <c r="BR13" s="613"/>
      <c r="BS13" s="614" t="s">
        <v>139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2148472</v>
      </c>
      <c r="CS13" s="611"/>
      <c r="CT13" s="611"/>
      <c r="CU13" s="611"/>
      <c r="CV13" s="611"/>
      <c r="CW13" s="611"/>
      <c r="CX13" s="611"/>
      <c r="CY13" s="612"/>
      <c r="CZ13" s="613">
        <v>10.5</v>
      </c>
      <c r="DA13" s="613"/>
      <c r="DB13" s="613"/>
      <c r="DC13" s="613"/>
      <c r="DD13" s="619">
        <v>619348</v>
      </c>
      <c r="DE13" s="611"/>
      <c r="DF13" s="611"/>
      <c r="DG13" s="611"/>
      <c r="DH13" s="611"/>
      <c r="DI13" s="611"/>
      <c r="DJ13" s="611"/>
      <c r="DK13" s="611"/>
      <c r="DL13" s="611"/>
      <c r="DM13" s="611"/>
      <c r="DN13" s="611"/>
      <c r="DO13" s="611"/>
      <c r="DP13" s="612"/>
      <c r="DQ13" s="619">
        <v>1735309</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t="s">
        <v>251</v>
      </c>
      <c r="S14" s="611"/>
      <c r="T14" s="611"/>
      <c r="U14" s="611"/>
      <c r="V14" s="611"/>
      <c r="W14" s="611"/>
      <c r="X14" s="611"/>
      <c r="Y14" s="612"/>
      <c r="Z14" s="613" t="s">
        <v>251</v>
      </c>
      <c r="AA14" s="613"/>
      <c r="AB14" s="613"/>
      <c r="AC14" s="613"/>
      <c r="AD14" s="614" t="s">
        <v>131</v>
      </c>
      <c r="AE14" s="614"/>
      <c r="AF14" s="614"/>
      <c r="AG14" s="614"/>
      <c r="AH14" s="614"/>
      <c r="AI14" s="614"/>
      <c r="AJ14" s="614"/>
      <c r="AK14" s="614"/>
      <c r="AL14" s="615" t="s">
        <v>131</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87179</v>
      </c>
      <c r="BH14" s="611"/>
      <c r="BI14" s="611"/>
      <c r="BJ14" s="611"/>
      <c r="BK14" s="611"/>
      <c r="BL14" s="611"/>
      <c r="BM14" s="611"/>
      <c r="BN14" s="612"/>
      <c r="BO14" s="613">
        <v>0.9</v>
      </c>
      <c r="BP14" s="613"/>
      <c r="BQ14" s="613"/>
      <c r="BR14" s="613"/>
      <c r="BS14" s="614" t="s">
        <v>243</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922862</v>
      </c>
      <c r="CS14" s="611"/>
      <c r="CT14" s="611"/>
      <c r="CU14" s="611"/>
      <c r="CV14" s="611"/>
      <c r="CW14" s="611"/>
      <c r="CX14" s="611"/>
      <c r="CY14" s="612"/>
      <c r="CZ14" s="613">
        <v>4.5</v>
      </c>
      <c r="DA14" s="613"/>
      <c r="DB14" s="613"/>
      <c r="DC14" s="613"/>
      <c r="DD14" s="619">
        <v>35700</v>
      </c>
      <c r="DE14" s="611"/>
      <c r="DF14" s="611"/>
      <c r="DG14" s="611"/>
      <c r="DH14" s="611"/>
      <c r="DI14" s="611"/>
      <c r="DJ14" s="611"/>
      <c r="DK14" s="611"/>
      <c r="DL14" s="611"/>
      <c r="DM14" s="611"/>
      <c r="DN14" s="611"/>
      <c r="DO14" s="611"/>
      <c r="DP14" s="612"/>
      <c r="DQ14" s="619">
        <v>861372</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251</v>
      </c>
      <c r="AA15" s="613"/>
      <c r="AB15" s="613"/>
      <c r="AC15" s="613"/>
      <c r="AD15" s="614" t="s">
        <v>131</v>
      </c>
      <c r="AE15" s="614"/>
      <c r="AF15" s="614"/>
      <c r="AG15" s="614"/>
      <c r="AH15" s="614"/>
      <c r="AI15" s="614"/>
      <c r="AJ15" s="614"/>
      <c r="AK15" s="614"/>
      <c r="AL15" s="615" t="s">
        <v>131</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390989</v>
      </c>
      <c r="BH15" s="611"/>
      <c r="BI15" s="611"/>
      <c r="BJ15" s="611"/>
      <c r="BK15" s="611"/>
      <c r="BL15" s="611"/>
      <c r="BM15" s="611"/>
      <c r="BN15" s="612"/>
      <c r="BO15" s="613">
        <v>3.9</v>
      </c>
      <c r="BP15" s="613"/>
      <c r="BQ15" s="613"/>
      <c r="BR15" s="613"/>
      <c r="BS15" s="614" t="s">
        <v>131</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1546288</v>
      </c>
      <c r="CS15" s="611"/>
      <c r="CT15" s="611"/>
      <c r="CU15" s="611"/>
      <c r="CV15" s="611"/>
      <c r="CW15" s="611"/>
      <c r="CX15" s="611"/>
      <c r="CY15" s="612"/>
      <c r="CZ15" s="613">
        <v>7.6</v>
      </c>
      <c r="DA15" s="613"/>
      <c r="DB15" s="613"/>
      <c r="DC15" s="613"/>
      <c r="DD15" s="619">
        <v>216801</v>
      </c>
      <c r="DE15" s="611"/>
      <c r="DF15" s="611"/>
      <c r="DG15" s="611"/>
      <c r="DH15" s="611"/>
      <c r="DI15" s="611"/>
      <c r="DJ15" s="611"/>
      <c r="DK15" s="611"/>
      <c r="DL15" s="611"/>
      <c r="DM15" s="611"/>
      <c r="DN15" s="611"/>
      <c r="DO15" s="611"/>
      <c r="DP15" s="612"/>
      <c r="DQ15" s="619">
        <v>1308028</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12189</v>
      </c>
      <c r="S16" s="611"/>
      <c r="T16" s="611"/>
      <c r="U16" s="611"/>
      <c r="V16" s="611"/>
      <c r="W16" s="611"/>
      <c r="X16" s="611"/>
      <c r="Y16" s="612"/>
      <c r="Z16" s="613">
        <v>0.1</v>
      </c>
      <c r="AA16" s="613"/>
      <c r="AB16" s="613"/>
      <c r="AC16" s="613"/>
      <c r="AD16" s="614">
        <v>12189</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243</v>
      </c>
      <c r="BP16" s="613"/>
      <c r="BQ16" s="613"/>
      <c r="BR16" s="613"/>
      <c r="BS16" s="614" t="s">
        <v>251</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839649</v>
      </c>
      <c r="CS16" s="611"/>
      <c r="CT16" s="611"/>
      <c r="CU16" s="611"/>
      <c r="CV16" s="611"/>
      <c r="CW16" s="611"/>
      <c r="CX16" s="611"/>
      <c r="CY16" s="612"/>
      <c r="CZ16" s="613">
        <v>4.0999999999999996</v>
      </c>
      <c r="DA16" s="613"/>
      <c r="DB16" s="613"/>
      <c r="DC16" s="613"/>
      <c r="DD16" s="619" t="s">
        <v>131</v>
      </c>
      <c r="DE16" s="611"/>
      <c r="DF16" s="611"/>
      <c r="DG16" s="611"/>
      <c r="DH16" s="611"/>
      <c r="DI16" s="611"/>
      <c r="DJ16" s="611"/>
      <c r="DK16" s="611"/>
      <c r="DL16" s="611"/>
      <c r="DM16" s="611"/>
      <c r="DN16" s="611"/>
      <c r="DO16" s="611"/>
      <c r="DP16" s="612"/>
      <c r="DQ16" s="619">
        <v>29267</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90288</v>
      </c>
      <c r="S17" s="611"/>
      <c r="T17" s="611"/>
      <c r="U17" s="611"/>
      <c r="V17" s="611"/>
      <c r="W17" s="611"/>
      <c r="X17" s="611"/>
      <c r="Y17" s="612"/>
      <c r="Z17" s="613">
        <v>0.4</v>
      </c>
      <c r="AA17" s="613"/>
      <c r="AB17" s="613"/>
      <c r="AC17" s="613"/>
      <c r="AD17" s="614">
        <v>90288</v>
      </c>
      <c r="AE17" s="614"/>
      <c r="AF17" s="614"/>
      <c r="AG17" s="614"/>
      <c r="AH17" s="614"/>
      <c r="AI17" s="614"/>
      <c r="AJ17" s="614"/>
      <c r="AK17" s="614"/>
      <c r="AL17" s="615">
        <v>0.8</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251</v>
      </c>
      <c r="BH17" s="611"/>
      <c r="BI17" s="611"/>
      <c r="BJ17" s="611"/>
      <c r="BK17" s="611"/>
      <c r="BL17" s="611"/>
      <c r="BM17" s="611"/>
      <c r="BN17" s="612"/>
      <c r="BO17" s="613" t="s">
        <v>131</v>
      </c>
      <c r="BP17" s="613"/>
      <c r="BQ17" s="613"/>
      <c r="BR17" s="613"/>
      <c r="BS17" s="614" t="s">
        <v>139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1626208</v>
      </c>
      <c r="CS17" s="611"/>
      <c r="CT17" s="611"/>
      <c r="CU17" s="611"/>
      <c r="CV17" s="611"/>
      <c r="CW17" s="611"/>
      <c r="CX17" s="611"/>
      <c r="CY17" s="612"/>
      <c r="CZ17" s="613">
        <v>8</v>
      </c>
      <c r="DA17" s="613"/>
      <c r="DB17" s="613"/>
      <c r="DC17" s="613"/>
      <c r="DD17" s="619" t="s">
        <v>139</v>
      </c>
      <c r="DE17" s="611"/>
      <c r="DF17" s="611"/>
      <c r="DG17" s="611"/>
      <c r="DH17" s="611"/>
      <c r="DI17" s="611"/>
      <c r="DJ17" s="611"/>
      <c r="DK17" s="611"/>
      <c r="DL17" s="611"/>
      <c r="DM17" s="611"/>
      <c r="DN17" s="611"/>
      <c r="DO17" s="611"/>
      <c r="DP17" s="612"/>
      <c r="DQ17" s="619">
        <v>1613131</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10683</v>
      </c>
      <c r="S18" s="611"/>
      <c r="T18" s="611"/>
      <c r="U18" s="611"/>
      <c r="V18" s="611"/>
      <c r="W18" s="611"/>
      <c r="X18" s="611"/>
      <c r="Y18" s="612"/>
      <c r="Z18" s="613">
        <v>0</v>
      </c>
      <c r="AA18" s="613"/>
      <c r="AB18" s="613"/>
      <c r="AC18" s="613"/>
      <c r="AD18" s="614">
        <v>10683</v>
      </c>
      <c r="AE18" s="614"/>
      <c r="AF18" s="614"/>
      <c r="AG18" s="614"/>
      <c r="AH18" s="614"/>
      <c r="AI18" s="614"/>
      <c r="AJ18" s="614"/>
      <c r="AK18" s="614"/>
      <c r="AL18" s="615">
        <v>0.1</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v>529447</v>
      </c>
      <c r="BH18" s="611"/>
      <c r="BI18" s="611"/>
      <c r="BJ18" s="611"/>
      <c r="BK18" s="611"/>
      <c r="BL18" s="611"/>
      <c r="BM18" s="611"/>
      <c r="BN18" s="612"/>
      <c r="BO18" s="613">
        <v>5.3</v>
      </c>
      <c r="BP18" s="613"/>
      <c r="BQ18" s="613"/>
      <c r="BR18" s="613"/>
      <c r="BS18" s="614" t="s">
        <v>251</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243</v>
      </c>
      <c r="CS18" s="611"/>
      <c r="CT18" s="611"/>
      <c r="CU18" s="611"/>
      <c r="CV18" s="611"/>
      <c r="CW18" s="611"/>
      <c r="CX18" s="611"/>
      <c r="CY18" s="612"/>
      <c r="CZ18" s="613" t="s">
        <v>131</v>
      </c>
      <c r="DA18" s="613"/>
      <c r="DB18" s="613"/>
      <c r="DC18" s="613"/>
      <c r="DD18" s="619" t="s">
        <v>139</v>
      </c>
      <c r="DE18" s="611"/>
      <c r="DF18" s="611"/>
      <c r="DG18" s="611"/>
      <c r="DH18" s="611"/>
      <c r="DI18" s="611"/>
      <c r="DJ18" s="611"/>
      <c r="DK18" s="611"/>
      <c r="DL18" s="611"/>
      <c r="DM18" s="611"/>
      <c r="DN18" s="611"/>
      <c r="DO18" s="611"/>
      <c r="DP18" s="612"/>
      <c r="DQ18" s="619" t="s">
        <v>139</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10683</v>
      </c>
      <c r="S19" s="611"/>
      <c r="T19" s="611"/>
      <c r="U19" s="611"/>
      <c r="V19" s="611"/>
      <c r="W19" s="611"/>
      <c r="X19" s="611"/>
      <c r="Y19" s="612"/>
      <c r="Z19" s="613">
        <v>0</v>
      </c>
      <c r="AA19" s="613"/>
      <c r="AB19" s="613"/>
      <c r="AC19" s="613"/>
      <c r="AD19" s="614">
        <v>10683</v>
      </c>
      <c r="AE19" s="614"/>
      <c r="AF19" s="614"/>
      <c r="AG19" s="614"/>
      <c r="AH19" s="614"/>
      <c r="AI19" s="614"/>
      <c r="AJ19" s="614"/>
      <c r="AK19" s="614"/>
      <c r="AL19" s="615">
        <v>0.1</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1284935</v>
      </c>
      <c r="BH19" s="611"/>
      <c r="BI19" s="611"/>
      <c r="BJ19" s="611"/>
      <c r="BK19" s="611"/>
      <c r="BL19" s="611"/>
      <c r="BM19" s="611"/>
      <c r="BN19" s="612"/>
      <c r="BO19" s="613">
        <v>12.9</v>
      </c>
      <c r="BP19" s="613"/>
      <c r="BQ19" s="613"/>
      <c r="BR19" s="613"/>
      <c r="BS19" s="614" t="s">
        <v>139</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243</v>
      </c>
      <c r="CS19" s="611"/>
      <c r="CT19" s="611"/>
      <c r="CU19" s="611"/>
      <c r="CV19" s="611"/>
      <c r="CW19" s="611"/>
      <c r="CX19" s="611"/>
      <c r="CY19" s="612"/>
      <c r="CZ19" s="613" t="s">
        <v>251</v>
      </c>
      <c r="DA19" s="613"/>
      <c r="DB19" s="613"/>
      <c r="DC19" s="613"/>
      <c r="DD19" s="619" t="s">
        <v>131</v>
      </c>
      <c r="DE19" s="611"/>
      <c r="DF19" s="611"/>
      <c r="DG19" s="611"/>
      <c r="DH19" s="611"/>
      <c r="DI19" s="611"/>
      <c r="DJ19" s="611"/>
      <c r="DK19" s="611"/>
      <c r="DL19" s="611"/>
      <c r="DM19" s="611"/>
      <c r="DN19" s="611"/>
      <c r="DO19" s="611"/>
      <c r="DP19" s="612"/>
      <c r="DQ19" s="619" t="s">
        <v>251</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t="s">
        <v>131</v>
      </c>
      <c r="S20" s="611"/>
      <c r="T20" s="611"/>
      <c r="U20" s="611"/>
      <c r="V20" s="611"/>
      <c r="W20" s="611"/>
      <c r="X20" s="611"/>
      <c r="Y20" s="612"/>
      <c r="Z20" s="613" t="s">
        <v>139</v>
      </c>
      <c r="AA20" s="613"/>
      <c r="AB20" s="613"/>
      <c r="AC20" s="613"/>
      <c r="AD20" s="614" t="s">
        <v>251</v>
      </c>
      <c r="AE20" s="614"/>
      <c r="AF20" s="614"/>
      <c r="AG20" s="614"/>
      <c r="AH20" s="614"/>
      <c r="AI20" s="614"/>
      <c r="AJ20" s="614"/>
      <c r="AK20" s="614"/>
      <c r="AL20" s="615" t="s">
        <v>139</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1284935</v>
      </c>
      <c r="BH20" s="611"/>
      <c r="BI20" s="611"/>
      <c r="BJ20" s="611"/>
      <c r="BK20" s="611"/>
      <c r="BL20" s="611"/>
      <c r="BM20" s="611"/>
      <c r="BN20" s="612"/>
      <c r="BO20" s="613">
        <v>12.9</v>
      </c>
      <c r="BP20" s="613"/>
      <c r="BQ20" s="613"/>
      <c r="BR20" s="613"/>
      <c r="BS20" s="614" t="s">
        <v>131</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20409688</v>
      </c>
      <c r="CS20" s="611"/>
      <c r="CT20" s="611"/>
      <c r="CU20" s="611"/>
      <c r="CV20" s="611"/>
      <c r="CW20" s="611"/>
      <c r="CX20" s="611"/>
      <c r="CY20" s="612"/>
      <c r="CZ20" s="613">
        <v>100</v>
      </c>
      <c r="DA20" s="613"/>
      <c r="DB20" s="613"/>
      <c r="DC20" s="613"/>
      <c r="DD20" s="619">
        <v>1084536</v>
      </c>
      <c r="DE20" s="611"/>
      <c r="DF20" s="611"/>
      <c r="DG20" s="611"/>
      <c r="DH20" s="611"/>
      <c r="DI20" s="611"/>
      <c r="DJ20" s="611"/>
      <c r="DK20" s="611"/>
      <c r="DL20" s="611"/>
      <c r="DM20" s="611"/>
      <c r="DN20" s="611"/>
      <c r="DO20" s="611"/>
      <c r="DP20" s="612"/>
      <c r="DQ20" s="619">
        <v>14049959</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1914867</v>
      </c>
      <c r="S21" s="611"/>
      <c r="T21" s="611"/>
      <c r="U21" s="611"/>
      <c r="V21" s="611"/>
      <c r="W21" s="611"/>
      <c r="X21" s="611"/>
      <c r="Y21" s="612"/>
      <c r="Z21" s="613">
        <v>8.1</v>
      </c>
      <c r="AA21" s="613"/>
      <c r="AB21" s="613"/>
      <c r="AC21" s="613"/>
      <c r="AD21" s="614">
        <v>1325054</v>
      </c>
      <c r="AE21" s="614"/>
      <c r="AF21" s="614"/>
      <c r="AG21" s="614"/>
      <c r="AH21" s="614"/>
      <c r="AI21" s="614"/>
      <c r="AJ21" s="614"/>
      <c r="AK21" s="614"/>
      <c r="AL21" s="615">
        <v>11.8</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358622</v>
      </c>
      <c r="BH21" s="611"/>
      <c r="BI21" s="611"/>
      <c r="BJ21" s="611"/>
      <c r="BK21" s="611"/>
      <c r="BL21" s="611"/>
      <c r="BM21" s="611"/>
      <c r="BN21" s="612"/>
      <c r="BO21" s="613">
        <v>3.6</v>
      </c>
      <c r="BP21" s="613"/>
      <c r="BQ21" s="613"/>
      <c r="BR21" s="613"/>
      <c r="BS21" s="614" t="s">
        <v>251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1325054</v>
      </c>
      <c r="S22" s="611"/>
      <c r="T22" s="611"/>
      <c r="U22" s="611"/>
      <c r="V22" s="611"/>
      <c r="W22" s="611"/>
      <c r="X22" s="611"/>
      <c r="Y22" s="612"/>
      <c r="Z22" s="613">
        <v>5.6</v>
      </c>
      <c r="AA22" s="613"/>
      <c r="AB22" s="613"/>
      <c r="AC22" s="613"/>
      <c r="AD22" s="614">
        <v>1325054</v>
      </c>
      <c r="AE22" s="614"/>
      <c r="AF22" s="614"/>
      <c r="AG22" s="614"/>
      <c r="AH22" s="614"/>
      <c r="AI22" s="614"/>
      <c r="AJ22" s="614"/>
      <c r="AK22" s="614"/>
      <c r="AL22" s="615">
        <v>11.8</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243</v>
      </c>
      <c r="BH22" s="611"/>
      <c r="BI22" s="611"/>
      <c r="BJ22" s="611"/>
      <c r="BK22" s="611"/>
      <c r="BL22" s="611"/>
      <c r="BM22" s="611"/>
      <c r="BN22" s="612"/>
      <c r="BO22" s="613" t="s">
        <v>139</v>
      </c>
      <c r="BP22" s="613"/>
      <c r="BQ22" s="613"/>
      <c r="BR22" s="613"/>
      <c r="BS22" s="614" t="s">
        <v>251</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589769</v>
      </c>
      <c r="S23" s="611"/>
      <c r="T23" s="611"/>
      <c r="U23" s="611"/>
      <c r="V23" s="611"/>
      <c r="W23" s="611"/>
      <c r="X23" s="611"/>
      <c r="Y23" s="612"/>
      <c r="Z23" s="613">
        <v>2.5</v>
      </c>
      <c r="AA23" s="613"/>
      <c r="AB23" s="613"/>
      <c r="AC23" s="613"/>
      <c r="AD23" s="614" t="s">
        <v>131</v>
      </c>
      <c r="AE23" s="614"/>
      <c r="AF23" s="614"/>
      <c r="AG23" s="614"/>
      <c r="AH23" s="614"/>
      <c r="AI23" s="614"/>
      <c r="AJ23" s="614"/>
      <c r="AK23" s="614"/>
      <c r="AL23" s="615" t="s">
        <v>139</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926313</v>
      </c>
      <c r="BH23" s="611"/>
      <c r="BI23" s="611"/>
      <c r="BJ23" s="611"/>
      <c r="BK23" s="611"/>
      <c r="BL23" s="611"/>
      <c r="BM23" s="611"/>
      <c r="BN23" s="612"/>
      <c r="BO23" s="613">
        <v>9.3000000000000007</v>
      </c>
      <c r="BP23" s="613"/>
      <c r="BQ23" s="613"/>
      <c r="BR23" s="613"/>
      <c r="BS23" s="614" t="s">
        <v>243</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v>44</v>
      </c>
      <c r="S24" s="611"/>
      <c r="T24" s="611"/>
      <c r="U24" s="611"/>
      <c r="V24" s="611"/>
      <c r="W24" s="611"/>
      <c r="X24" s="611"/>
      <c r="Y24" s="612"/>
      <c r="Z24" s="613">
        <v>0</v>
      </c>
      <c r="AA24" s="613"/>
      <c r="AB24" s="613"/>
      <c r="AC24" s="613"/>
      <c r="AD24" s="614" t="s">
        <v>131</v>
      </c>
      <c r="AE24" s="614"/>
      <c r="AF24" s="614"/>
      <c r="AG24" s="614"/>
      <c r="AH24" s="614"/>
      <c r="AI24" s="614"/>
      <c r="AJ24" s="614"/>
      <c r="AK24" s="614"/>
      <c r="AL24" s="615" t="s">
        <v>131</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139</v>
      </c>
      <c r="BP24" s="613"/>
      <c r="BQ24" s="613"/>
      <c r="BR24" s="613"/>
      <c r="BS24" s="614" t="s">
        <v>243</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9106988</v>
      </c>
      <c r="CS24" s="600"/>
      <c r="CT24" s="600"/>
      <c r="CU24" s="600"/>
      <c r="CV24" s="600"/>
      <c r="CW24" s="600"/>
      <c r="CX24" s="600"/>
      <c r="CY24" s="601"/>
      <c r="CZ24" s="604">
        <v>44.6</v>
      </c>
      <c r="DA24" s="605"/>
      <c r="DB24" s="605"/>
      <c r="DC24" s="621"/>
      <c r="DD24" s="642">
        <v>6186750</v>
      </c>
      <c r="DE24" s="600"/>
      <c r="DF24" s="600"/>
      <c r="DG24" s="600"/>
      <c r="DH24" s="600"/>
      <c r="DI24" s="600"/>
      <c r="DJ24" s="600"/>
      <c r="DK24" s="601"/>
      <c r="DL24" s="642">
        <v>5390790</v>
      </c>
      <c r="DM24" s="600"/>
      <c r="DN24" s="600"/>
      <c r="DO24" s="600"/>
      <c r="DP24" s="600"/>
      <c r="DQ24" s="600"/>
      <c r="DR24" s="600"/>
      <c r="DS24" s="600"/>
      <c r="DT24" s="600"/>
      <c r="DU24" s="600"/>
      <c r="DV24" s="601"/>
      <c r="DW24" s="604">
        <v>46.7</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13062286</v>
      </c>
      <c r="S25" s="611"/>
      <c r="T25" s="611"/>
      <c r="U25" s="611"/>
      <c r="V25" s="611"/>
      <c r="W25" s="611"/>
      <c r="X25" s="611"/>
      <c r="Y25" s="612"/>
      <c r="Z25" s="613">
        <v>55.4</v>
      </c>
      <c r="AA25" s="613"/>
      <c r="AB25" s="613"/>
      <c r="AC25" s="613"/>
      <c r="AD25" s="614">
        <v>11016713</v>
      </c>
      <c r="AE25" s="614"/>
      <c r="AF25" s="614"/>
      <c r="AG25" s="614"/>
      <c r="AH25" s="614"/>
      <c r="AI25" s="614"/>
      <c r="AJ25" s="614"/>
      <c r="AK25" s="614"/>
      <c r="AL25" s="615">
        <v>97.8</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251</v>
      </c>
      <c r="BH25" s="611"/>
      <c r="BI25" s="611"/>
      <c r="BJ25" s="611"/>
      <c r="BK25" s="611"/>
      <c r="BL25" s="611"/>
      <c r="BM25" s="611"/>
      <c r="BN25" s="612"/>
      <c r="BO25" s="613" t="s">
        <v>131</v>
      </c>
      <c r="BP25" s="613"/>
      <c r="BQ25" s="613"/>
      <c r="BR25" s="613"/>
      <c r="BS25" s="614" t="s">
        <v>139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4005315</v>
      </c>
      <c r="CS25" s="643"/>
      <c r="CT25" s="643"/>
      <c r="CU25" s="643"/>
      <c r="CV25" s="643"/>
      <c r="CW25" s="643"/>
      <c r="CX25" s="643"/>
      <c r="CY25" s="644"/>
      <c r="CZ25" s="615">
        <v>19.600000000000001</v>
      </c>
      <c r="DA25" s="640"/>
      <c r="DB25" s="640"/>
      <c r="DC25" s="645"/>
      <c r="DD25" s="619">
        <v>3762717</v>
      </c>
      <c r="DE25" s="643"/>
      <c r="DF25" s="643"/>
      <c r="DG25" s="643"/>
      <c r="DH25" s="643"/>
      <c r="DI25" s="643"/>
      <c r="DJ25" s="643"/>
      <c r="DK25" s="644"/>
      <c r="DL25" s="619">
        <v>3058643</v>
      </c>
      <c r="DM25" s="643"/>
      <c r="DN25" s="643"/>
      <c r="DO25" s="643"/>
      <c r="DP25" s="643"/>
      <c r="DQ25" s="643"/>
      <c r="DR25" s="643"/>
      <c r="DS25" s="643"/>
      <c r="DT25" s="643"/>
      <c r="DU25" s="643"/>
      <c r="DV25" s="644"/>
      <c r="DW25" s="615">
        <v>26.5</v>
      </c>
      <c r="DX25" s="640"/>
      <c r="DY25" s="640"/>
      <c r="DZ25" s="640"/>
      <c r="EA25" s="640"/>
      <c r="EB25" s="640"/>
      <c r="EC25" s="641"/>
    </row>
    <row r="26" spans="2:133" ht="11.25" customHeight="1" x14ac:dyDescent="0.2">
      <c r="B26" s="607" t="s">
        <v>300</v>
      </c>
      <c r="C26" s="608"/>
      <c r="D26" s="608"/>
      <c r="E26" s="608"/>
      <c r="F26" s="608"/>
      <c r="G26" s="608"/>
      <c r="H26" s="608"/>
      <c r="I26" s="608"/>
      <c r="J26" s="608"/>
      <c r="K26" s="608"/>
      <c r="L26" s="608"/>
      <c r="M26" s="608"/>
      <c r="N26" s="608"/>
      <c r="O26" s="608"/>
      <c r="P26" s="608"/>
      <c r="Q26" s="609"/>
      <c r="R26" s="610">
        <v>5419</v>
      </c>
      <c r="S26" s="611"/>
      <c r="T26" s="611"/>
      <c r="U26" s="611"/>
      <c r="V26" s="611"/>
      <c r="W26" s="611"/>
      <c r="X26" s="611"/>
      <c r="Y26" s="612"/>
      <c r="Z26" s="613">
        <v>0</v>
      </c>
      <c r="AA26" s="613"/>
      <c r="AB26" s="613"/>
      <c r="AC26" s="613"/>
      <c r="AD26" s="614">
        <v>5419</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243</v>
      </c>
      <c r="BH26" s="611"/>
      <c r="BI26" s="611"/>
      <c r="BJ26" s="611"/>
      <c r="BK26" s="611"/>
      <c r="BL26" s="611"/>
      <c r="BM26" s="611"/>
      <c r="BN26" s="612"/>
      <c r="BO26" s="613" t="s">
        <v>243</v>
      </c>
      <c r="BP26" s="613"/>
      <c r="BQ26" s="613"/>
      <c r="BR26" s="613"/>
      <c r="BS26" s="614" t="s">
        <v>251</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2637880</v>
      </c>
      <c r="CS26" s="611"/>
      <c r="CT26" s="611"/>
      <c r="CU26" s="611"/>
      <c r="CV26" s="611"/>
      <c r="CW26" s="611"/>
      <c r="CX26" s="611"/>
      <c r="CY26" s="612"/>
      <c r="CZ26" s="615">
        <v>12.9</v>
      </c>
      <c r="DA26" s="640"/>
      <c r="DB26" s="640"/>
      <c r="DC26" s="645"/>
      <c r="DD26" s="619">
        <v>2432005</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2">
      <c r="B27" s="607" t="s">
        <v>303</v>
      </c>
      <c r="C27" s="608"/>
      <c r="D27" s="608"/>
      <c r="E27" s="608"/>
      <c r="F27" s="608"/>
      <c r="G27" s="608"/>
      <c r="H27" s="608"/>
      <c r="I27" s="608"/>
      <c r="J27" s="608"/>
      <c r="K27" s="608"/>
      <c r="L27" s="608"/>
      <c r="M27" s="608"/>
      <c r="N27" s="608"/>
      <c r="O27" s="608"/>
      <c r="P27" s="608"/>
      <c r="Q27" s="609"/>
      <c r="R27" s="610">
        <v>98845</v>
      </c>
      <c r="S27" s="611"/>
      <c r="T27" s="611"/>
      <c r="U27" s="611"/>
      <c r="V27" s="611"/>
      <c r="W27" s="611"/>
      <c r="X27" s="611"/>
      <c r="Y27" s="612"/>
      <c r="Z27" s="613">
        <v>0.4</v>
      </c>
      <c r="AA27" s="613"/>
      <c r="AB27" s="613"/>
      <c r="AC27" s="613"/>
      <c r="AD27" s="614" t="s">
        <v>131</v>
      </c>
      <c r="AE27" s="614"/>
      <c r="AF27" s="614"/>
      <c r="AG27" s="614"/>
      <c r="AH27" s="614"/>
      <c r="AI27" s="614"/>
      <c r="AJ27" s="614"/>
      <c r="AK27" s="614"/>
      <c r="AL27" s="615" t="s">
        <v>131</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9930662</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3475465</v>
      </c>
      <c r="CS27" s="643"/>
      <c r="CT27" s="643"/>
      <c r="CU27" s="643"/>
      <c r="CV27" s="643"/>
      <c r="CW27" s="643"/>
      <c r="CX27" s="643"/>
      <c r="CY27" s="644"/>
      <c r="CZ27" s="615">
        <v>17</v>
      </c>
      <c r="DA27" s="640"/>
      <c r="DB27" s="640"/>
      <c r="DC27" s="645"/>
      <c r="DD27" s="619">
        <v>810902</v>
      </c>
      <c r="DE27" s="643"/>
      <c r="DF27" s="643"/>
      <c r="DG27" s="643"/>
      <c r="DH27" s="643"/>
      <c r="DI27" s="643"/>
      <c r="DJ27" s="643"/>
      <c r="DK27" s="644"/>
      <c r="DL27" s="619">
        <v>728108</v>
      </c>
      <c r="DM27" s="643"/>
      <c r="DN27" s="643"/>
      <c r="DO27" s="643"/>
      <c r="DP27" s="643"/>
      <c r="DQ27" s="643"/>
      <c r="DR27" s="643"/>
      <c r="DS27" s="643"/>
      <c r="DT27" s="643"/>
      <c r="DU27" s="643"/>
      <c r="DV27" s="644"/>
      <c r="DW27" s="615">
        <v>6.3</v>
      </c>
      <c r="DX27" s="640"/>
      <c r="DY27" s="640"/>
      <c r="DZ27" s="640"/>
      <c r="EA27" s="640"/>
      <c r="EB27" s="640"/>
      <c r="EC27" s="641"/>
    </row>
    <row r="28" spans="2:133" ht="11.25" customHeight="1" x14ac:dyDescent="0.2">
      <c r="B28" s="607" t="s">
        <v>306</v>
      </c>
      <c r="C28" s="608"/>
      <c r="D28" s="608"/>
      <c r="E28" s="608"/>
      <c r="F28" s="608"/>
      <c r="G28" s="608"/>
      <c r="H28" s="608"/>
      <c r="I28" s="608"/>
      <c r="J28" s="608"/>
      <c r="K28" s="608"/>
      <c r="L28" s="608"/>
      <c r="M28" s="608"/>
      <c r="N28" s="608"/>
      <c r="O28" s="608"/>
      <c r="P28" s="608"/>
      <c r="Q28" s="609"/>
      <c r="R28" s="610">
        <v>332873</v>
      </c>
      <c r="S28" s="611"/>
      <c r="T28" s="611"/>
      <c r="U28" s="611"/>
      <c r="V28" s="611"/>
      <c r="W28" s="611"/>
      <c r="X28" s="611"/>
      <c r="Y28" s="612"/>
      <c r="Z28" s="613">
        <v>1.4</v>
      </c>
      <c r="AA28" s="613"/>
      <c r="AB28" s="613"/>
      <c r="AC28" s="613"/>
      <c r="AD28" s="614">
        <v>86771</v>
      </c>
      <c r="AE28" s="614"/>
      <c r="AF28" s="614"/>
      <c r="AG28" s="614"/>
      <c r="AH28" s="614"/>
      <c r="AI28" s="614"/>
      <c r="AJ28" s="614"/>
      <c r="AK28" s="614"/>
      <c r="AL28" s="615">
        <v>0.8</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1626208</v>
      </c>
      <c r="CS28" s="611"/>
      <c r="CT28" s="611"/>
      <c r="CU28" s="611"/>
      <c r="CV28" s="611"/>
      <c r="CW28" s="611"/>
      <c r="CX28" s="611"/>
      <c r="CY28" s="612"/>
      <c r="CZ28" s="615">
        <v>8</v>
      </c>
      <c r="DA28" s="640"/>
      <c r="DB28" s="640"/>
      <c r="DC28" s="645"/>
      <c r="DD28" s="619">
        <v>1613131</v>
      </c>
      <c r="DE28" s="611"/>
      <c r="DF28" s="611"/>
      <c r="DG28" s="611"/>
      <c r="DH28" s="611"/>
      <c r="DI28" s="611"/>
      <c r="DJ28" s="611"/>
      <c r="DK28" s="612"/>
      <c r="DL28" s="619">
        <v>1604039</v>
      </c>
      <c r="DM28" s="611"/>
      <c r="DN28" s="611"/>
      <c r="DO28" s="611"/>
      <c r="DP28" s="611"/>
      <c r="DQ28" s="611"/>
      <c r="DR28" s="611"/>
      <c r="DS28" s="611"/>
      <c r="DT28" s="611"/>
      <c r="DU28" s="611"/>
      <c r="DV28" s="612"/>
      <c r="DW28" s="615">
        <v>13.9</v>
      </c>
      <c r="DX28" s="640"/>
      <c r="DY28" s="640"/>
      <c r="DZ28" s="640"/>
      <c r="EA28" s="640"/>
      <c r="EB28" s="640"/>
      <c r="EC28" s="641"/>
    </row>
    <row r="29" spans="2:133" ht="11.25" customHeight="1" x14ac:dyDescent="0.2">
      <c r="B29" s="607" t="s">
        <v>308</v>
      </c>
      <c r="C29" s="608"/>
      <c r="D29" s="608"/>
      <c r="E29" s="608"/>
      <c r="F29" s="608"/>
      <c r="G29" s="608"/>
      <c r="H29" s="608"/>
      <c r="I29" s="608"/>
      <c r="J29" s="608"/>
      <c r="K29" s="608"/>
      <c r="L29" s="608"/>
      <c r="M29" s="608"/>
      <c r="N29" s="608"/>
      <c r="O29" s="608"/>
      <c r="P29" s="608"/>
      <c r="Q29" s="609"/>
      <c r="R29" s="610">
        <v>198791</v>
      </c>
      <c r="S29" s="611"/>
      <c r="T29" s="611"/>
      <c r="U29" s="611"/>
      <c r="V29" s="611"/>
      <c r="W29" s="611"/>
      <c r="X29" s="611"/>
      <c r="Y29" s="612"/>
      <c r="Z29" s="613">
        <v>0.8</v>
      </c>
      <c r="AA29" s="613"/>
      <c r="AB29" s="613"/>
      <c r="AC29" s="613"/>
      <c r="AD29" s="614" t="s">
        <v>251</v>
      </c>
      <c r="AE29" s="614"/>
      <c r="AF29" s="614"/>
      <c r="AG29" s="614"/>
      <c r="AH29" s="614"/>
      <c r="AI29" s="614"/>
      <c r="AJ29" s="614"/>
      <c r="AK29" s="614"/>
      <c r="AL29" s="615" t="s">
        <v>131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1626208</v>
      </c>
      <c r="CS29" s="643"/>
      <c r="CT29" s="643"/>
      <c r="CU29" s="643"/>
      <c r="CV29" s="643"/>
      <c r="CW29" s="643"/>
      <c r="CX29" s="643"/>
      <c r="CY29" s="644"/>
      <c r="CZ29" s="615">
        <v>8</v>
      </c>
      <c r="DA29" s="640"/>
      <c r="DB29" s="640"/>
      <c r="DC29" s="645"/>
      <c r="DD29" s="619">
        <v>1613131</v>
      </c>
      <c r="DE29" s="643"/>
      <c r="DF29" s="643"/>
      <c r="DG29" s="643"/>
      <c r="DH29" s="643"/>
      <c r="DI29" s="643"/>
      <c r="DJ29" s="643"/>
      <c r="DK29" s="644"/>
      <c r="DL29" s="619">
        <v>1604039</v>
      </c>
      <c r="DM29" s="643"/>
      <c r="DN29" s="643"/>
      <c r="DO29" s="643"/>
      <c r="DP29" s="643"/>
      <c r="DQ29" s="643"/>
      <c r="DR29" s="643"/>
      <c r="DS29" s="643"/>
      <c r="DT29" s="643"/>
      <c r="DU29" s="643"/>
      <c r="DV29" s="644"/>
      <c r="DW29" s="615">
        <v>13.9</v>
      </c>
      <c r="DX29" s="640"/>
      <c r="DY29" s="640"/>
      <c r="DZ29" s="640"/>
      <c r="EA29" s="640"/>
      <c r="EB29" s="640"/>
      <c r="EC29" s="641"/>
    </row>
    <row r="30" spans="2:133" ht="11.25" customHeight="1" x14ac:dyDescent="0.2">
      <c r="B30" s="607" t="s">
        <v>311</v>
      </c>
      <c r="C30" s="608"/>
      <c r="D30" s="608"/>
      <c r="E30" s="608"/>
      <c r="F30" s="608"/>
      <c r="G30" s="608"/>
      <c r="H30" s="608"/>
      <c r="I30" s="608"/>
      <c r="J30" s="608"/>
      <c r="K30" s="608"/>
      <c r="L30" s="608"/>
      <c r="M30" s="608"/>
      <c r="N30" s="608"/>
      <c r="O30" s="608"/>
      <c r="P30" s="608"/>
      <c r="Q30" s="609"/>
      <c r="R30" s="610">
        <v>3726442</v>
      </c>
      <c r="S30" s="611"/>
      <c r="T30" s="611"/>
      <c r="U30" s="611"/>
      <c r="V30" s="611"/>
      <c r="W30" s="611"/>
      <c r="X30" s="611"/>
      <c r="Y30" s="612"/>
      <c r="Z30" s="613">
        <v>15.8</v>
      </c>
      <c r="AA30" s="613"/>
      <c r="AB30" s="613"/>
      <c r="AC30" s="613"/>
      <c r="AD30" s="614" t="s">
        <v>243</v>
      </c>
      <c r="AE30" s="614"/>
      <c r="AF30" s="614"/>
      <c r="AG30" s="614"/>
      <c r="AH30" s="614"/>
      <c r="AI30" s="614"/>
      <c r="AJ30" s="614"/>
      <c r="AK30" s="614"/>
      <c r="AL30" s="615" t="s">
        <v>139</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1570501</v>
      </c>
      <c r="CS30" s="611"/>
      <c r="CT30" s="611"/>
      <c r="CU30" s="611"/>
      <c r="CV30" s="611"/>
      <c r="CW30" s="611"/>
      <c r="CX30" s="611"/>
      <c r="CY30" s="612"/>
      <c r="CZ30" s="615">
        <v>7.7</v>
      </c>
      <c r="DA30" s="640"/>
      <c r="DB30" s="640"/>
      <c r="DC30" s="645"/>
      <c r="DD30" s="619">
        <v>1558148</v>
      </c>
      <c r="DE30" s="611"/>
      <c r="DF30" s="611"/>
      <c r="DG30" s="611"/>
      <c r="DH30" s="611"/>
      <c r="DI30" s="611"/>
      <c r="DJ30" s="611"/>
      <c r="DK30" s="612"/>
      <c r="DL30" s="619">
        <v>1549056</v>
      </c>
      <c r="DM30" s="611"/>
      <c r="DN30" s="611"/>
      <c r="DO30" s="611"/>
      <c r="DP30" s="611"/>
      <c r="DQ30" s="611"/>
      <c r="DR30" s="611"/>
      <c r="DS30" s="611"/>
      <c r="DT30" s="611"/>
      <c r="DU30" s="611"/>
      <c r="DV30" s="612"/>
      <c r="DW30" s="615">
        <v>13.4</v>
      </c>
      <c r="DX30" s="640"/>
      <c r="DY30" s="640"/>
      <c r="DZ30" s="640"/>
      <c r="EA30" s="640"/>
      <c r="EB30" s="640"/>
      <c r="EC30" s="641"/>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243</v>
      </c>
      <c r="AA31" s="613"/>
      <c r="AB31" s="613"/>
      <c r="AC31" s="613"/>
      <c r="AD31" s="614" t="s">
        <v>131</v>
      </c>
      <c r="AE31" s="614"/>
      <c r="AF31" s="614"/>
      <c r="AG31" s="614"/>
      <c r="AH31" s="614"/>
      <c r="AI31" s="614"/>
      <c r="AJ31" s="614"/>
      <c r="AK31" s="614"/>
      <c r="AL31" s="615" t="s">
        <v>243</v>
      </c>
      <c r="AM31" s="616"/>
      <c r="AN31" s="616"/>
      <c r="AO31" s="617"/>
      <c r="AP31" s="658" t="s">
        <v>316</v>
      </c>
      <c r="AQ31" s="659"/>
      <c r="AR31" s="659"/>
      <c r="AS31" s="659"/>
      <c r="AT31" s="664" t="s">
        <v>317</v>
      </c>
      <c r="AU31" s="212"/>
      <c r="AV31" s="212"/>
      <c r="AW31" s="212"/>
      <c r="AX31" s="596" t="s">
        <v>190</v>
      </c>
      <c r="AY31" s="597"/>
      <c r="AZ31" s="597"/>
      <c r="BA31" s="597"/>
      <c r="BB31" s="597"/>
      <c r="BC31" s="597"/>
      <c r="BD31" s="597"/>
      <c r="BE31" s="597"/>
      <c r="BF31" s="598"/>
      <c r="BG31" s="657">
        <v>98.3</v>
      </c>
      <c r="BH31" s="654"/>
      <c r="BI31" s="654"/>
      <c r="BJ31" s="654"/>
      <c r="BK31" s="654"/>
      <c r="BL31" s="654"/>
      <c r="BM31" s="605">
        <v>94.5</v>
      </c>
      <c r="BN31" s="654"/>
      <c r="BO31" s="654"/>
      <c r="BP31" s="654"/>
      <c r="BQ31" s="655"/>
      <c r="BR31" s="657">
        <v>98</v>
      </c>
      <c r="BS31" s="654"/>
      <c r="BT31" s="654"/>
      <c r="BU31" s="654"/>
      <c r="BV31" s="654"/>
      <c r="BW31" s="654"/>
      <c r="BX31" s="605">
        <v>93.5</v>
      </c>
      <c r="BY31" s="654"/>
      <c r="BZ31" s="654"/>
      <c r="CA31" s="654"/>
      <c r="CB31" s="655"/>
      <c r="CD31" s="650"/>
      <c r="CE31" s="651"/>
      <c r="CF31" s="607" t="s">
        <v>318</v>
      </c>
      <c r="CG31" s="608"/>
      <c r="CH31" s="608"/>
      <c r="CI31" s="608"/>
      <c r="CJ31" s="608"/>
      <c r="CK31" s="608"/>
      <c r="CL31" s="608"/>
      <c r="CM31" s="608"/>
      <c r="CN31" s="608"/>
      <c r="CO31" s="608"/>
      <c r="CP31" s="608"/>
      <c r="CQ31" s="609"/>
      <c r="CR31" s="610">
        <v>55707</v>
      </c>
      <c r="CS31" s="643"/>
      <c r="CT31" s="643"/>
      <c r="CU31" s="643"/>
      <c r="CV31" s="643"/>
      <c r="CW31" s="643"/>
      <c r="CX31" s="643"/>
      <c r="CY31" s="644"/>
      <c r="CZ31" s="615">
        <v>0.3</v>
      </c>
      <c r="DA31" s="640"/>
      <c r="DB31" s="640"/>
      <c r="DC31" s="645"/>
      <c r="DD31" s="619">
        <v>54983</v>
      </c>
      <c r="DE31" s="643"/>
      <c r="DF31" s="643"/>
      <c r="DG31" s="643"/>
      <c r="DH31" s="643"/>
      <c r="DI31" s="643"/>
      <c r="DJ31" s="643"/>
      <c r="DK31" s="644"/>
      <c r="DL31" s="619">
        <v>54983</v>
      </c>
      <c r="DM31" s="643"/>
      <c r="DN31" s="643"/>
      <c r="DO31" s="643"/>
      <c r="DP31" s="643"/>
      <c r="DQ31" s="643"/>
      <c r="DR31" s="643"/>
      <c r="DS31" s="643"/>
      <c r="DT31" s="643"/>
      <c r="DU31" s="643"/>
      <c r="DV31" s="644"/>
      <c r="DW31" s="615">
        <v>0.5</v>
      </c>
      <c r="DX31" s="640"/>
      <c r="DY31" s="640"/>
      <c r="DZ31" s="640"/>
      <c r="EA31" s="640"/>
      <c r="EB31" s="640"/>
      <c r="EC31" s="641"/>
    </row>
    <row r="32" spans="2:133" ht="11.25" customHeight="1" x14ac:dyDescent="0.2">
      <c r="B32" s="607" t="s">
        <v>319</v>
      </c>
      <c r="C32" s="608"/>
      <c r="D32" s="608"/>
      <c r="E32" s="608"/>
      <c r="F32" s="608"/>
      <c r="G32" s="608"/>
      <c r="H32" s="608"/>
      <c r="I32" s="608"/>
      <c r="J32" s="608"/>
      <c r="K32" s="608"/>
      <c r="L32" s="608"/>
      <c r="M32" s="608"/>
      <c r="N32" s="608"/>
      <c r="O32" s="608"/>
      <c r="P32" s="608"/>
      <c r="Q32" s="609"/>
      <c r="R32" s="610">
        <v>1117370</v>
      </c>
      <c r="S32" s="611"/>
      <c r="T32" s="611"/>
      <c r="U32" s="611"/>
      <c r="V32" s="611"/>
      <c r="W32" s="611"/>
      <c r="X32" s="611"/>
      <c r="Y32" s="612"/>
      <c r="Z32" s="613">
        <v>4.7</v>
      </c>
      <c r="AA32" s="613"/>
      <c r="AB32" s="613"/>
      <c r="AC32" s="613"/>
      <c r="AD32" s="614" t="s">
        <v>131</v>
      </c>
      <c r="AE32" s="614"/>
      <c r="AF32" s="614"/>
      <c r="AG32" s="614"/>
      <c r="AH32" s="614"/>
      <c r="AI32" s="614"/>
      <c r="AJ32" s="614"/>
      <c r="AK32" s="614"/>
      <c r="AL32" s="615" t="s">
        <v>243</v>
      </c>
      <c r="AM32" s="616"/>
      <c r="AN32" s="616"/>
      <c r="AO32" s="617"/>
      <c r="AP32" s="660"/>
      <c r="AQ32" s="661"/>
      <c r="AR32" s="661"/>
      <c r="AS32" s="661"/>
      <c r="AT32" s="665"/>
      <c r="AU32" s="208" t="s">
        <v>320</v>
      </c>
      <c r="AX32" s="607" t="s">
        <v>321</v>
      </c>
      <c r="AY32" s="608"/>
      <c r="AZ32" s="608"/>
      <c r="BA32" s="608"/>
      <c r="BB32" s="608"/>
      <c r="BC32" s="608"/>
      <c r="BD32" s="608"/>
      <c r="BE32" s="608"/>
      <c r="BF32" s="609"/>
      <c r="BG32" s="667">
        <v>98.7</v>
      </c>
      <c r="BH32" s="643"/>
      <c r="BI32" s="643"/>
      <c r="BJ32" s="643"/>
      <c r="BK32" s="643"/>
      <c r="BL32" s="643"/>
      <c r="BM32" s="616">
        <v>95</v>
      </c>
      <c r="BN32" s="643"/>
      <c r="BO32" s="643"/>
      <c r="BP32" s="643"/>
      <c r="BQ32" s="656"/>
      <c r="BR32" s="667">
        <v>98.3</v>
      </c>
      <c r="BS32" s="643"/>
      <c r="BT32" s="643"/>
      <c r="BU32" s="643"/>
      <c r="BV32" s="643"/>
      <c r="BW32" s="643"/>
      <c r="BX32" s="616">
        <v>93.7</v>
      </c>
      <c r="BY32" s="643"/>
      <c r="BZ32" s="643"/>
      <c r="CA32" s="643"/>
      <c r="CB32" s="656"/>
      <c r="CD32" s="652"/>
      <c r="CE32" s="653"/>
      <c r="CF32" s="607" t="s">
        <v>322</v>
      </c>
      <c r="CG32" s="608"/>
      <c r="CH32" s="608"/>
      <c r="CI32" s="608"/>
      <c r="CJ32" s="608"/>
      <c r="CK32" s="608"/>
      <c r="CL32" s="608"/>
      <c r="CM32" s="608"/>
      <c r="CN32" s="608"/>
      <c r="CO32" s="608"/>
      <c r="CP32" s="608"/>
      <c r="CQ32" s="609"/>
      <c r="CR32" s="610" t="s">
        <v>243</v>
      </c>
      <c r="CS32" s="611"/>
      <c r="CT32" s="611"/>
      <c r="CU32" s="611"/>
      <c r="CV32" s="611"/>
      <c r="CW32" s="611"/>
      <c r="CX32" s="611"/>
      <c r="CY32" s="612"/>
      <c r="CZ32" s="615" t="s">
        <v>251</v>
      </c>
      <c r="DA32" s="640"/>
      <c r="DB32" s="640"/>
      <c r="DC32" s="645"/>
      <c r="DD32" s="619" t="s">
        <v>131</v>
      </c>
      <c r="DE32" s="611"/>
      <c r="DF32" s="611"/>
      <c r="DG32" s="611"/>
      <c r="DH32" s="611"/>
      <c r="DI32" s="611"/>
      <c r="DJ32" s="611"/>
      <c r="DK32" s="612"/>
      <c r="DL32" s="619" t="s">
        <v>251</v>
      </c>
      <c r="DM32" s="611"/>
      <c r="DN32" s="611"/>
      <c r="DO32" s="611"/>
      <c r="DP32" s="611"/>
      <c r="DQ32" s="611"/>
      <c r="DR32" s="611"/>
      <c r="DS32" s="611"/>
      <c r="DT32" s="611"/>
      <c r="DU32" s="611"/>
      <c r="DV32" s="612"/>
      <c r="DW32" s="615" t="s">
        <v>251</v>
      </c>
      <c r="DX32" s="640"/>
      <c r="DY32" s="640"/>
      <c r="DZ32" s="640"/>
      <c r="EA32" s="640"/>
      <c r="EB32" s="640"/>
      <c r="EC32" s="641"/>
    </row>
    <row r="33" spans="2:133" ht="11.25" customHeight="1" x14ac:dyDescent="0.2">
      <c r="B33" s="607" t="s">
        <v>323</v>
      </c>
      <c r="C33" s="608"/>
      <c r="D33" s="608"/>
      <c r="E33" s="608"/>
      <c r="F33" s="608"/>
      <c r="G33" s="608"/>
      <c r="H33" s="608"/>
      <c r="I33" s="608"/>
      <c r="J33" s="608"/>
      <c r="K33" s="608"/>
      <c r="L33" s="608"/>
      <c r="M33" s="608"/>
      <c r="N33" s="608"/>
      <c r="O33" s="608"/>
      <c r="P33" s="608"/>
      <c r="Q33" s="609"/>
      <c r="R33" s="610">
        <v>21343</v>
      </c>
      <c r="S33" s="611"/>
      <c r="T33" s="611"/>
      <c r="U33" s="611"/>
      <c r="V33" s="611"/>
      <c r="W33" s="611"/>
      <c r="X33" s="611"/>
      <c r="Y33" s="612"/>
      <c r="Z33" s="613">
        <v>0.1</v>
      </c>
      <c r="AA33" s="613"/>
      <c r="AB33" s="613"/>
      <c r="AC33" s="613"/>
      <c r="AD33" s="614">
        <v>3685</v>
      </c>
      <c r="AE33" s="614"/>
      <c r="AF33" s="614"/>
      <c r="AG33" s="614"/>
      <c r="AH33" s="614"/>
      <c r="AI33" s="614"/>
      <c r="AJ33" s="614"/>
      <c r="AK33" s="614"/>
      <c r="AL33" s="615">
        <v>0</v>
      </c>
      <c r="AM33" s="616"/>
      <c r="AN33" s="616"/>
      <c r="AO33" s="617"/>
      <c r="AP33" s="662"/>
      <c r="AQ33" s="663"/>
      <c r="AR33" s="663"/>
      <c r="AS33" s="663"/>
      <c r="AT33" s="666"/>
      <c r="AU33" s="213"/>
      <c r="AV33" s="213"/>
      <c r="AW33" s="213"/>
      <c r="AX33" s="631" t="s">
        <v>324</v>
      </c>
      <c r="AY33" s="632"/>
      <c r="AZ33" s="632"/>
      <c r="BA33" s="632"/>
      <c r="BB33" s="632"/>
      <c r="BC33" s="632"/>
      <c r="BD33" s="632"/>
      <c r="BE33" s="632"/>
      <c r="BF33" s="633"/>
      <c r="BG33" s="668">
        <v>98.1</v>
      </c>
      <c r="BH33" s="669"/>
      <c r="BI33" s="669"/>
      <c r="BJ33" s="669"/>
      <c r="BK33" s="669"/>
      <c r="BL33" s="669"/>
      <c r="BM33" s="670">
        <v>94</v>
      </c>
      <c r="BN33" s="669"/>
      <c r="BO33" s="669"/>
      <c r="BP33" s="669"/>
      <c r="BQ33" s="671"/>
      <c r="BR33" s="668">
        <v>97.8</v>
      </c>
      <c r="BS33" s="669"/>
      <c r="BT33" s="669"/>
      <c r="BU33" s="669"/>
      <c r="BV33" s="669"/>
      <c r="BW33" s="669"/>
      <c r="BX33" s="670">
        <v>93.1</v>
      </c>
      <c r="BY33" s="669"/>
      <c r="BZ33" s="669"/>
      <c r="CA33" s="669"/>
      <c r="CB33" s="671"/>
      <c r="CD33" s="607" t="s">
        <v>325</v>
      </c>
      <c r="CE33" s="608"/>
      <c r="CF33" s="608"/>
      <c r="CG33" s="608"/>
      <c r="CH33" s="608"/>
      <c r="CI33" s="608"/>
      <c r="CJ33" s="608"/>
      <c r="CK33" s="608"/>
      <c r="CL33" s="608"/>
      <c r="CM33" s="608"/>
      <c r="CN33" s="608"/>
      <c r="CO33" s="608"/>
      <c r="CP33" s="608"/>
      <c r="CQ33" s="609"/>
      <c r="CR33" s="610">
        <v>9378515</v>
      </c>
      <c r="CS33" s="643"/>
      <c r="CT33" s="643"/>
      <c r="CU33" s="643"/>
      <c r="CV33" s="643"/>
      <c r="CW33" s="643"/>
      <c r="CX33" s="643"/>
      <c r="CY33" s="644"/>
      <c r="CZ33" s="615">
        <v>46</v>
      </c>
      <c r="DA33" s="640"/>
      <c r="DB33" s="640"/>
      <c r="DC33" s="645"/>
      <c r="DD33" s="619">
        <v>7217517</v>
      </c>
      <c r="DE33" s="643"/>
      <c r="DF33" s="643"/>
      <c r="DG33" s="643"/>
      <c r="DH33" s="643"/>
      <c r="DI33" s="643"/>
      <c r="DJ33" s="643"/>
      <c r="DK33" s="644"/>
      <c r="DL33" s="619">
        <v>4355425</v>
      </c>
      <c r="DM33" s="643"/>
      <c r="DN33" s="643"/>
      <c r="DO33" s="643"/>
      <c r="DP33" s="643"/>
      <c r="DQ33" s="643"/>
      <c r="DR33" s="643"/>
      <c r="DS33" s="643"/>
      <c r="DT33" s="643"/>
      <c r="DU33" s="643"/>
      <c r="DV33" s="644"/>
      <c r="DW33" s="615">
        <v>37.799999999999997</v>
      </c>
      <c r="DX33" s="640"/>
      <c r="DY33" s="640"/>
      <c r="DZ33" s="640"/>
      <c r="EA33" s="640"/>
      <c r="EB33" s="640"/>
      <c r="EC33" s="641"/>
    </row>
    <row r="34" spans="2:133" ht="11.25" customHeight="1" x14ac:dyDescent="0.2">
      <c r="B34" s="607" t="s">
        <v>326</v>
      </c>
      <c r="C34" s="608"/>
      <c r="D34" s="608"/>
      <c r="E34" s="608"/>
      <c r="F34" s="608"/>
      <c r="G34" s="608"/>
      <c r="H34" s="608"/>
      <c r="I34" s="608"/>
      <c r="J34" s="608"/>
      <c r="K34" s="608"/>
      <c r="L34" s="608"/>
      <c r="M34" s="608"/>
      <c r="N34" s="608"/>
      <c r="O34" s="608"/>
      <c r="P34" s="608"/>
      <c r="Q34" s="609"/>
      <c r="R34" s="610">
        <v>844645</v>
      </c>
      <c r="S34" s="611"/>
      <c r="T34" s="611"/>
      <c r="U34" s="611"/>
      <c r="V34" s="611"/>
      <c r="W34" s="611"/>
      <c r="X34" s="611"/>
      <c r="Y34" s="612"/>
      <c r="Z34" s="613">
        <v>3.6</v>
      </c>
      <c r="AA34" s="613"/>
      <c r="AB34" s="613"/>
      <c r="AC34" s="613"/>
      <c r="AD34" s="614" t="s">
        <v>139</v>
      </c>
      <c r="AE34" s="614"/>
      <c r="AF34" s="614"/>
      <c r="AG34" s="614"/>
      <c r="AH34" s="614"/>
      <c r="AI34" s="614"/>
      <c r="AJ34" s="614"/>
      <c r="AK34" s="614"/>
      <c r="AL34" s="615" t="s">
        <v>251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3723825</v>
      </c>
      <c r="CS34" s="611"/>
      <c r="CT34" s="611"/>
      <c r="CU34" s="611"/>
      <c r="CV34" s="611"/>
      <c r="CW34" s="611"/>
      <c r="CX34" s="611"/>
      <c r="CY34" s="612"/>
      <c r="CZ34" s="615">
        <v>18.2</v>
      </c>
      <c r="DA34" s="640"/>
      <c r="DB34" s="640"/>
      <c r="DC34" s="645"/>
      <c r="DD34" s="619">
        <v>2848900</v>
      </c>
      <c r="DE34" s="611"/>
      <c r="DF34" s="611"/>
      <c r="DG34" s="611"/>
      <c r="DH34" s="611"/>
      <c r="DI34" s="611"/>
      <c r="DJ34" s="611"/>
      <c r="DK34" s="612"/>
      <c r="DL34" s="619">
        <v>2373620</v>
      </c>
      <c r="DM34" s="611"/>
      <c r="DN34" s="611"/>
      <c r="DO34" s="611"/>
      <c r="DP34" s="611"/>
      <c r="DQ34" s="611"/>
      <c r="DR34" s="611"/>
      <c r="DS34" s="611"/>
      <c r="DT34" s="611"/>
      <c r="DU34" s="611"/>
      <c r="DV34" s="612"/>
      <c r="DW34" s="615">
        <v>20.6</v>
      </c>
      <c r="DX34" s="640"/>
      <c r="DY34" s="640"/>
      <c r="DZ34" s="640"/>
      <c r="EA34" s="640"/>
      <c r="EB34" s="640"/>
      <c r="EC34" s="641"/>
    </row>
    <row r="35" spans="2:133" ht="11.25" customHeight="1" x14ac:dyDescent="0.2">
      <c r="B35" s="607" t="s">
        <v>328</v>
      </c>
      <c r="C35" s="608"/>
      <c r="D35" s="608"/>
      <c r="E35" s="608"/>
      <c r="F35" s="608"/>
      <c r="G35" s="608"/>
      <c r="H35" s="608"/>
      <c r="I35" s="608"/>
      <c r="J35" s="608"/>
      <c r="K35" s="608"/>
      <c r="L35" s="608"/>
      <c r="M35" s="608"/>
      <c r="N35" s="608"/>
      <c r="O35" s="608"/>
      <c r="P35" s="608"/>
      <c r="Q35" s="609"/>
      <c r="R35" s="610">
        <v>995990</v>
      </c>
      <c r="S35" s="611"/>
      <c r="T35" s="611"/>
      <c r="U35" s="611"/>
      <c r="V35" s="611"/>
      <c r="W35" s="611"/>
      <c r="X35" s="611"/>
      <c r="Y35" s="612"/>
      <c r="Z35" s="613">
        <v>4.2</v>
      </c>
      <c r="AA35" s="613"/>
      <c r="AB35" s="613"/>
      <c r="AC35" s="613"/>
      <c r="AD35" s="614" t="s">
        <v>131</v>
      </c>
      <c r="AE35" s="614"/>
      <c r="AF35" s="614"/>
      <c r="AG35" s="614"/>
      <c r="AH35" s="614"/>
      <c r="AI35" s="614"/>
      <c r="AJ35" s="614"/>
      <c r="AK35" s="614"/>
      <c r="AL35" s="615" t="s">
        <v>131</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121256</v>
      </c>
      <c r="CS35" s="643"/>
      <c r="CT35" s="643"/>
      <c r="CU35" s="643"/>
      <c r="CV35" s="643"/>
      <c r="CW35" s="643"/>
      <c r="CX35" s="643"/>
      <c r="CY35" s="644"/>
      <c r="CZ35" s="615">
        <v>0.6</v>
      </c>
      <c r="DA35" s="640"/>
      <c r="DB35" s="640"/>
      <c r="DC35" s="645"/>
      <c r="DD35" s="619">
        <v>104684</v>
      </c>
      <c r="DE35" s="643"/>
      <c r="DF35" s="643"/>
      <c r="DG35" s="643"/>
      <c r="DH35" s="643"/>
      <c r="DI35" s="643"/>
      <c r="DJ35" s="643"/>
      <c r="DK35" s="644"/>
      <c r="DL35" s="619">
        <v>104684</v>
      </c>
      <c r="DM35" s="643"/>
      <c r="DN35" s="643"/>
      <c r="DO35" s="643"/>
      <c r="DP35" s="643"/>
      <c r="DQ35" s="643"/>
      <c r="DR35" s="643"/>
      <c r="DS35" s="643"/>
      <c r="DT35" s="643"/>
      <c r="DU35" s="643"/>
      <c r="DV35" s="644"/>
      <c r="DW35" s="615">
        <v>0.9</v>
      </c>
      <c r="DX35" s="640"/>
      <c r="DY35" s="640"/>
      <c r="DZ35" s="640"/>
      <c r="EA35" s="640"/>
      <c r="EB35" s="640"/>
      <c r="EC35" s="641"/>
    </row>
    <row r="36" spans="2:133" ht="11.25" customHeight="1" x14ac:dyDescent="0.2">
      <c r="B36" s="607" t="s">
        <v>332</v>
      </c>
      <c r="C36" s="608"/>
      <c r="D36" s="608"/>
      <c r="E36" s="608"/>
      <c r="F36" s="608"/>
      <c r="G36" s="608"/>
      <c r="H36" s="608"/>
      <c r="I36" s="608"/>
      <c r="J36" s="608"/>
      <c r="K36" s="608"/>
      <c r="L36" s="608"/>
      <c r="M36" s="608"/>
      <c r="N36" s="608"/>
      <c r="O36" s="608"/>
      <c r="P36" s="608"/>
      <c r="Q36" s="609"/>
      <c r="R36" s="610">
        <v>1350241</v>
      </c>
      <c r="S36" s="611"/>
      <c r="T36" s="611"/>
      <c r="U36" s="611"/>
      <c r="V36" s="611"/>
      <c r="W36" s="611"/>
      <c r="X36" s="611"/>
      <c r="Y36" s="612"/>
      <c r="Z36" s="613">
        <v>5.7</v>
      </c>
      <c r="AA36" s="613"/>
      <c r="AB36" s="613"/>
      <c r="AC36" s="613"/>
      <c r="AD36" s="614" t="s">
        <v>131</v>
      </c>
      <c r="AE36" s="614"/>
      <c r="AF36" s="614"/>
      <c r="AG36" s="614"/>
      <c r="AH36" s="614"/>
      <c r="AI36" s="614"/>
      <c r="AJ36" s="614"/>
      <c r="AK36" s="614"/>
      <c r="AL36" s="615" t="s">
        <v>243</v>
      </c>
      <c r="AM36" s="616"/>
      <c r="AN36" s="616"/>
      <c r="AO36" s="617"/>
      <c r="AP36" s="218"/>
      <c r="AQ36" s="676" t="s">
        <v>333</v>
      </c>
      <c r="AR36" s="677"/>
      <c r="AS36" s="677"/>
      <c r="AT36" s="677"/>
      <c r="AU36" s="677"/>
      <c r="AV36" s="677"/>
      <c r="AW36" s="677"/>
      <c r="AX36" s="677"/>
      <c r="AY36" s="678"/>
      <c r="AZ36" s="599">
        <v>3104175</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44286</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1648625</v>
      </c>
      <c r="CS36" s="611"/>
      <c r="CT36" s="611"/>
      <c r="CU36" s="611"/>
      <c r="CV36" s="611"/>
      <c r="CW36" s="611"/>
      <c r="CX36" s="611"/>
      <c r="CY36" s="612"/>
      <c r="CZ36" s="615">
        <v>8.1</v>
      </c>
      <c r="DA36" s="640"/>
      <c r="DB36" s="640"/>
      <c r="DC36" s="645"/>
      <c r="DD36" s="619">
        <v>1438344</v>
      </c>
      <c r="DE36" s="611"/>
      <c r="DF36" s="611"/>
      <c r="DG36" s="611"/>
      <c r="DH36" s="611"/>
      <c r="DI36" s="611"/>
      <c r="DJ36" s="611"/>
      <c r="DK36" s="612"/>
      <c r="DL36" s="619">
        <v>364921</v>
      </c>
      <c r="DM36" s="611"/>
      <c r="DN36" s="611"/>
      <c r="DO36" s="611"/>
      <c r="DP36" s="611"/>
      <c r="DQ36" s="611"/>
      <c r="DR36" s="611"/>
      <c r="DS36" s="611"/>
      <c r="DT36" s="611"/>
      <c r="DU36" s="611"/>
      <c r="DV36" s="612"/>
      <c r="DW36" s="615">
        <v>3.2</v>
      </c>
      <c r="DX36" s="640"/>
      <c r="DY36" s="640"/>
      <c r="DZ36" s="640"/>
      <c r="EA36" s="640"/>
      <c r="EB36" s="640"/>
      <c r="EC36" s="641"/>
    </row>
    <row r="37" spans="2:133" ht="11.25" customHeight="1" x14ac:dyDescent="0.2">
      <c r="B37" s="607" t="s">
        <v>336</v>
      </c>
      <c r="C37" s="608"/>
      <c r="D37" s="608"/>
      <c r="E37" s="608"/>
      <c r="F37" s="608"/>
      <c r="G37" s="608"/>
      <c r="H37" s="608"/>
      <c r="I37" s="608"/>
      <c r="J37" s="608"/>
      <c r="K37" s="608"/>
      <c r="L37" s="608"/>
      <c r="M37" s="608"/>
      <c r="N37" s="608"/>
      <c r="O37" s="608"/>
      <c r="P37" s="608"/>
      <c r="Q37" s="609"/>
      <c r="R37" s="610">
        <v>691586</v>
      </c>
      <c r="S37" s="611"/>
      <c r="T37" s="611"/>
      <c r="U37" s="611"/>
      <c r="V37" s="611"/>
      <c r="W37" s="611"/>
      <c r="X37" s="611"/>
      <c r="Y37" s="612"/>
      <c r="Z37" s="613">
        <v>2.9</v>
      </c>
      <c r="AA37" s="613"/>
      <c r="AB37" s="613"/>
      <c r="AC37" s="613"/>
      <c r="AD37" s="614">
        <v>155011</v>
      </c>
      <c r="AE37" s="614"/>
      <c r="AF37" s="614"/>
      <c r="AG37" s="614"/>
      <c r="AH37" s="614"/>
      <c r="AI37" s="614"/>
      <c r="AJ37" s="614"/>
      <c r="AK37" s="614"/>
      <c r="AL37" s="615">
        <v>1.4</v>
      </c>
      <c r="AM37" s="616"/>
      <c r="AN37" s="616"/>
      <c r="AO37" s="617"/>
      <c r="AQ37" s="673" t="s">
        <v>337</v>
      </c>
      <c r="AR37" s="674"/>
      <c r="AS37" s="674"/>
      <c r="AT37" s="674"/>
      <c r="AU37" s="674"/>
      <c r="AV37" s="674"/>
      <c r="AW37" s="674"/>
      <c r="AX37" s="674"/>
      <c r="AY37" s="675"/>
      <c r="AZ37" s="610">
        <v>690499</v>
      </c>
      <c r="BA37" s="611"/>
      <c r="BB37" s="611"/>
      <c r="BC37" s="611"/>
      <c r="BD37" s="643"/>
      <c r="BE37" s="643"/>
      <c r="BF37" s="656"/>
      <c r="BG37" s="607" t="s">
        <v>338</v>
      </c>
      <c r="BH37" s="608"/>
      <c r="BI37" s="608"/>
      <c r="BJ37" s="608"/>
      <c r="BK37" s="608"/>
      <c r="BL37" s="608"/>
      <c r="BM37" s="608"/>
      <c r="BN37" s="608"/>
      <c r="BO37" s="608"/>
      <c r="BP37" s="608"/>
      <c r="BQ37" s="608"/>
      <c r="BR37" s="608"/>
      <c r="BS37" s="608"/>
      <c r="BT37" s="608"/>
      <c r="BU37" s="609"/>
      <c r="BV37" s="610">
        <v>14689</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5184</v>
      </c>
      <c r="CS37" s="643"/>
      <c r="CT37" s="643"/>
      <c r="CU37" s="643"/>
      <c r="CV37" s="643"/>
      <c r="CW37" s="643"/>
      <c r="CX37" s="643"/>
      <c r="CY37" s="644"/>
      <c r="CZ37" s="615">
        <v>0</v>
      </c>
      <c r="DA37" s="640"/>
      <c r="DB37" s="640"/>
      <c r="DC37" s="645"/>
      <c r="DD37" s="619">
        <v>2376</v>
      </c>
      <c r="DE37" s="643"/>
      <c r="DF37" s="643"/>
      <c r="DG37" s="643"/>
      <c r="DH37" s="643"/>
      <c r="DI37" s="643"/>
      <c r="DJ37" s="643"/>
      <c r="DK37" s="644"/>
      <c r="DL37" s="619">
        <v>2376</v>
      </c>
      <c r="DM37" s="643"/>
      <c r="DN37" s="643"/>
      <c r="DO37" s="643"/>
      <c r="DP37" s="643"/>
      <c r="DQ37" s="643"/>
      <c r="DR37" s="643"/>
      <c r="DS37" s="643"/>
      <c r="DT37" s="643"/>
      <c r="DU37" s="643"/>
      <c r="DV37" s="644"/>
      <c r="DW37" s="615">
        <v>0</v>
      </c>
      <c r="DX37" s="640"/>
      <c r="DY37" s="640"/>
      <c r="DZ37" s="640"/>
      <c r="EA37" s="640"/>
      <c r="EB37" s="640"/>
      <c r="EC37" s="641"/>
    </row>
    <row r="38" spans="2:133" ht="11.25" customHeight="1" x14ac:dyDescent="0.2">
      <c r="B38" s="607" t="s">
        <v>340</v>
      </c>
      <c r="C38" s="608"/>
      <c r="D38" s="608"/>
      <c r="E38" s="608"/>
      <c r="F38" s="608"/>
      <c r="G38" s="608"/>
      <c r="H38" s="608"/>
      <c r="I38" s="608"/>
      <c r="J38" s="608"/>
      <c r="K38" s="608"/>
      <c r="L38" s="608"/>
      <c r="M38" s="608"/>
      <c r="N38" s="608"/>
      <c r="O38" s="608"/>
      <c r="P38" s="608"/>
      <c r="Q38" s="609"/>
      <c r="R38" s="610">
        <v>1142719</v>
      </c>
      <c r="S38" s="611"/>
      <c r="T38" s="611"/>
      <c r="U38" s="611"/>
      <c r="V38" s="611"/>
      <c r="W38" s="611"/>
      <c r="X38" s="611"/>
      <c r="Y38" s="612"/>
      <c r="Z38" s="613">
        <v>4.8</v>
      </c>
      <c r="AA38" s="613"/>
      <c r="AB38" s="613"/>
      <c r="AC38" s="613"/>
      <c r="AD38" s="614" t="s">
        <v>243</v>
      </c>
      <c r="AE38" s="614"/>
      <c r="AF38" s="614"/>
      <c r="AG38" s="614"/>
      <c r="AH38" s="614"/>
      <c r="AI38" s="614"/>
      <c r="AJ38" s="614"/>
      <c r="AK38" s="614"/>
      <c r="AL38" s="615" t="s">
        <v>139</v>
      </c>
      <c r="AM38" s="616"/>
      <c r="AN38" s="616"/>
      <c r="AO38" s="617"/>
      <c r="AQ38" s="673" t="s">
        <v>341</v>
      </c>
      <c r="AR38" s="674"/>
      <c r="AS38" s="674"/>
      <c r="AT38" s="674"/>
      <c r="AU38" s="674"/>
      <c r="AV38" s="674"/>
      <c r="AW38" s="674"/>
      <c r="AX38" s="674"/>
      <c r="AY38" s="675"/>
      <c r="AZ38" s="610">
        <v>266509</v>
      </c>
      <c r="BA38" s="611"/>
      <c r="BB38" s="611"/>
      <c r="BC38" s="611"/>
      <c r="BD38" s="643"/>
      <c r="BE38" s="643"/>
      <c r="BF38" s="656"/>
      <c r="BG38" s="607" t="s">
        <v>342</v>
      </c>
      <c r="BH38" s="608"/>
      <c r="BI38" s="608"/>
      <c r="BJ38" s="608"/>
      <c r="BK38" s="608"/>
      <c r="BL38" s="608"/>
      <c r="BM38" s="608"/>
      <c r="BN38" s="608"/>
      <c r="BO38" s="608"/>
      <c r="BP38" s="608"/>
      <c r="BQ38" s="608"/>
      <c r="BR38" s="608"/>
      <c r="BS38" s="608"/>
      <c r="BT38" s="608"/>
      <c r="BU38" s="609"/>
      <c r="BV38" s="610">
        <v>6558</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2155998</v>
      </c>
      <c r="CS38" s="611"/>
      <c r="CT38" s="611"/>
      <c r="CU38" s="611"/>
      <c r="CV38" s="611"/>
      <c r="CW38" s="611"/>
      <c r="CX38" s="611"/>
      <c r="CY38" s="612"/>
      <c r="CZ38" s="615">
        <v>10.6</v>
      </c>
      <c r="DA38" s="640"/>
      <c r="DB38" s="640"/>
      <c r="DC38" s="645"/>
      <c r="DD38" s="619">
        <v>1757138</v>
      </c>
      <c r="DE38" s="611"/>
      <c r="DF38" s="611"/>
      <c r="DG38" s="611"/>
      <c r="DH38" s="611"/>
      <c r="DI38" s="611"/>
      <c r="DJ38" s="611"/>
      <c r="DK38" s="612"/>
      <c r="DL38" s="619">
        <v>1512200</v>
      </c>
      <c r="DM38" s="611"/>
      <c r="DN38" s="611"/>
      <c r="DO38" s="611"/>
      <c r="DP38" s="611"/>
      <c r="DQ38" s="611"/>
      <c r="DR38" s="611"/>
      <c r="DS38" s="611"/>
      <c r="DT38" s="611"/>
      <c r="DU38" s="611"/>
      <c r="DV38" s="612"/>
      <c r="DW38" s="615">
        <v>13.1</v>
      </c>
      <c r="DX38" s="640"/>
      <c r="DY38" s="640"/>
      <c r="DZ38" s="640"/>
      <c r="EA38" s="640"/>
      <c r="EB38" s="640"/>
      <c r="EC38" s="641"/>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251</v>
      </c>
      <c r="S39" s="611"/>
      <c r="T39" s="611"/>
      <c r="U39" s="611"/>
      <c r="V39" s="611"/>
      <c r="W39" s="611"/>
      <c r="X39" s="611"/>
      <c r="Y39" s="612"/>
      <c r="Z39" s="613" t="s">
        <v>243</v>
      </c>
      <c r="AA39" s="613"/>
      <c r="AB39" s="613"/>
      <c r="AC39" s="613"/>
      <c r="AD39" s="614" t="s">
        <v>251</v>
      </c>
      <c r="AE39" s="614"/>
      <c r="AF39" s="614"/>
      <c r="AG39" s="614"/>
      <c r="AH39" s="614"/>
      <c r="AI39" s="614"/>
      <c r="AJ39" s="614"/>
      <c r="AK39" s="614"/>
      <c r="AL39" s="615" t="s">
        <v>139</v>
      </c>
      <c r="AM39" s="616"/>
      <c r="AN39" s="616"/>
      <c r="AO39" s="617"/>
      <c r="AQ39" s="673" t="s">
        <v>345</v>
      </c>
      <c r="AR39" s="674"/>
      <c r="AS39" s="674"/>
      <c r="AT39" s="674"/>
      <c r="AU39" s="674"/>
      <c r="AV39" s="674"/>
      <c r="AW39" s="674"/>
      <c r="AX39" s="674"/>
      <c r="AY39" s="675"/>
      <c r="AZ39" s="610">
        <v>7537</v>
      </c>
      <c r="BA39" s="611"/>
      <c r="BB39" s="611"/>
      <c r="BC39" s="611"/>
      <c r="BD39" s="643"/>
      <c r="BE39" s="643"/>
      <c r="BF39" s="656"/>
      <c r="BG39" s="607" t="s">
        <v>346</v>
      </c>
      <c r="BH39" s="608"/>
      <c r="BI39" s="608"/>
      <c r="BJ39" s="608"/>
      <c r="BK39" s="608"/>
      <c r="BL39" s="608"/>
      <c r="BM39" s="608"/>
      <c r="BN39" s="608"/>
      <c r="BO39" s="608"/>
      <c r="BP39" s="608"/>
      <c r="BQ39" s="608"/>
      <c r="BR39" s="608"/>
      <c r="BS39" s="608"/>
      <c r="BT39" s="608"/>
      <c r="BU39" s="609"/>
      <c r="BV39" s="610">
        <v>8873</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1190990</v>
      </c>
      <c r="CS39" s="643"/>
      <c r="CT39" s="643"/>
      <c r="CU39" s="643"/>
      <c r="CV39" s="643"/>
      <c r="CW39" s="643"/>
      <c r="CX39" s="643"/>
      <c r="CY39" s="644"/>
      <c r="CZ39" s="615">
        <v>5.8</v>
      </c>
      <c r="DA39" s="640"/>
      <c r="DB39" s="640"/>
      <c r="DC39" s="645"/>
      <c r="DD39" s="619">
        <v>766154</v>
      </c>
      <c r="DE39" s="643"/>
      <c r="DF39" s="643"/>
      <c r="DG39" s="643"/>
      <c r="DH39" s="643"/>
      <c r="DI39" s="643"/>
      <c r="DJ39" s="643"/>
      <c r="DK39" s="644"/>
      <c r="DL39" s="619" t="s">
        <v>243</v>
      </c>
      <c r="DM39" s="643"/>
      <c r="DN39" s="643"/>
      <c r="DO39" s="643"/>
      <c r="DP39" s="643"/>
      <c r="DQ39" s="643"/>
      <c r="DR39" s="643"/>
      <c r="DS39" s="643"/>
      <c r="DT39" s="643"/>
      <c r="DU39" s="643"/>
      <c r="DV39" s="644"/>
      <c r="DW39" s="615" t="s">
        <v>251</v>
      </c>
      <c r="DX39" s="640"/>
      <c r="DY39" s="640"/>
      <c r="DZ39" s="640"/>
      <c r="EA39" s="640"/>
      <c r="EB39" s="640"/>
      <c r="EC39" s="641"/>
    </row>
    <row r="40" spans="2:133" ht="11.25" customHeight="1" x14ac:dyDescent="0.2">
      <c r="B40" s="607" t="s">
        <v>348</v>
      </c>
      <c r="C40" s="608"/>
      <c r="D40" s="608"/>
      <c r="E40" s="608"/>
      <c r="F40" s="608"/>
      <c r="G40" s="608"/>
      <c r="H40" s="608"/>
      <c r="I40" s="608"/>
      <c r="J40" s="608"/>
      <c r="K40" s="608"/>
      <c r="L40" s="608"/>
      <c r="M40" s="608"/>
      <c r="N40" s="608"/>
      <c r="O40" s="608"/>
      <c r="P40" s="608"/>
      <c r="Q40" s="609"/>
      <c r="R40" s="610">
        <v>263619</v>
      </c>
      <c r="S40" s="611"/>
      <c r="T40" s="611"/>
      <c r="U40" s="611"/>
      <c r="V40" s="611"/>
      <c r="W40" s="611"/>
      <c r="X40" s="611"/>
      <c r="Y40" s="612"/>
      <c r="Z40" s="613">
        <v>1.1000000000000001</v>
      </c>
      <c r="AA40" s="613"/>
      <c r="AB40" s="613"/>
      <c r="AC40" s="613"/>
      <c r="AD40" s="614" t="s">
        <v>243</v>
      </c>
      <c r="AE40" s="614"/>
      <c r="AF40" s="614"/>
      <c r="AG40" s="614"/>
      <c r="AH40" s="614"/>
      <c r="AI40" s="614"/>
      <c r="AJ40" s="614"/>
      <c r="AK40" s="614"/>
      <c r="AL40" s="615" t="s">
        <v>131</v>
      </c>
      <c r="AM40" s="616"/>
      <c r="AN40" s="616"/>
      <c r="AO40" s="617"/>
      <c r="AQ40" s="673" t="s">
        <v>349</v>
      </c>
      <c r="AR40" s="674"/>
      <c r="AS40" s="674"/>
      <c r="AT40" s="674"/>
      <c r="AU40" s="674"/>
      <c r="AV40" s="674"/>
      <c r="AW40" s="674"/>
      <c r="AX40" s="674"/>
      <c r="AY40" s="675"/>
      <c r="AZ40" s="610" t="s">
        <v>131</v>
      </c>
      <c r="BA40" s="611"/>
      <c r="BB40" s="611"/>
      <c r="BC40" s="611"/>
      <c r="BD40" s="643"/>
      <c r="BE40" s="643"/>
      <c r="BF40" s="656"/>
      <c r="BG40" s="660" t="s">
        <v>350</v>
      </c>
      <c r="BH40" s="661"/>
      <c r="BI40" s="661"/>
      <c r="BJ40" s="661"/>
      <c r="BK40" s="661"/>
      <c r="BL40" s="214"/>
      <c r="BM40" s="608" t="s">
        <v>351</v>
      </c>
      <c r="BN40" s="608"/>
      <c r="BO40" s="608"/>
      <c r="BP40" s="608"/>
      <c r="BQ40" s="608"/>
      <c r="BR40" s="608"/>
      <c r="BS40" s="608"/>
      <c r="BT40" s="608"/>
      <c r="BU40" s="609"/>
      <c r="BV40" s="610">
        <v>102</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537821</v>
      </c>
      <c r="CS40" s="611"/>
      <c r="CT40" s="611"/>
      <c r="CU40" s="611"/>
      <c r="CV40" s="611"/>
      <c r="CW40" s="611"/>
      <c r="CX40" s="611"/>
      <c r="CY40" s="612"/>
      <c r="CZ40" s="615">
        <v>2.6</v>
      </c>
      <c r="DA40" s="640"/>
      <c r="DB40" s="640"/>
      <c r="DC40" s="645"/>
      <c r="DD40" s="619">
        <v>302297</v>
      </c>
      <c r="DE40" s="611"/>
      <c r="DF40" s="611"/>
      <c r="DG40" s="611"/>
      <c r="DH40" s="611"/>
      <c r="DI40" s="611"/>
      <c r="DJ40" s="611"/>
      <c r="DK40" s="612"/>
      <c r="DL40" s="619" t="s">
        <v>131</v>
      </c>
      <c r="DM40" s="611"/>
      <c r="DN40" s="611"/>
      <c r="DO40" s="611"/>
      <c r="DP40" s="611"/>
      <c r="DQ40" s="611"/>
      <c r="DR40" s="611"/>
      <c r="DS40" s="611"/>
      <c r="DT40" s="611"/>
      <c r="DU40" s="611"/>
      <c r="DV40" s="612"/>
      <c r="DW40" s="615" t="s">
        <v>251</v>
      </c>
      <c r="DX40" s="640"/>
      <c r="DY40" s="640"/>
      <c r="DZ40" s="640"/>
      <c r="EA40" s="640"/>
      <c r="EB40" s="640"/>
      <c r="EC40" s="641"/>
    </row>
    <row r="41" spans="2:133" ht="11.25" customHeight="1" x14ac:dyDescent="0.2">
      <c r="B41" s="631" t="s">
        <v>353</v>
      </c>
      <c r="C41" s="632"/>
      <c r="D41" s="632"/>
      <c r="E41" s="632"/>
      <c r="F41" s="632"/>
      <c r="G41" s="632"/>
      <c r="H41" s="632"/>
      <c r="I41" s="632"/>
      <c r="J41" s="632"/>
      <c r="K41" s="632"/>
      <c r="L41" s="632"/>
      <c r="M41" s="632"/>
      <c r="N41" s="632"/>
      <c r="O41" s="632"/>
      <c r="P41" s="632"/>
      <c r="Q41" s="633"/>
      <c r="R41" s="682">
        <v>23588550</v>
      </c>
      <c r="S41" s="683"/>
      <c r="T41" s="683"/>
      <c r="U41" s="683"/>
      <c r="V41" s="683"/>
      <c r="W41" s="683"/>
      <c r="X41" s="683"/>
      <c r="Y41" s="687"/>
      <c r="Z41" s="688">
        <v>100</v>
      </c>
      <c r="AA41" s="688"/>
      <c r="AB41" s="688"/>
      <c r="AC41" s="688"/>
      <c r="AD41" s="689">
        <v>11267599</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416492</v>
      </c>
      <c r="BA41" s="611"/>
      <c r="BB41" s="611"/>
      <c r="BC41" s="611"/>
      <c r="BD41" s="643"/>
      <c r="BE41" s="643"/>
      <c r="BF41" s="656"/>
      <c r="BG41" s="660"/>
      <c r="BH41" s="661"/>
      <c r="BI41" s="661"/>
      <c r="BJ41" s="661"/>
      <c r="BK41" s="661"/>
      <c r="BL41" s="214"/>
      <c r="BM41" s="608" t="s">
        <v>355</v>
      </c>
      <c r="BN41" s="608"/>
      <c r="BO41" s="608"/>
      <c r="BP41" s="608"/>
      <c r="BQ41" s="608"/>
      <c r="BR41" s="608"/>
      <c r="BS41" s="608"/>
      <c r="BT41" s="608"/>
      <c r="BU41" s="609"/>
      <c r="BV41" s="610" t="s">
        <v>131</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139</v>
      </c>
      <c r="CS41" s="643"/>
      <c r="CT41" s="643"/>
      <c r="CU41" s="643"/>
      <c r="CV41" s="643"/>
      <c r="CW41" s="643"/>
      <c r="CX41" s="643"/>
      <c r="CY41" s="644"/>
      <c r="CZ41" s="615" t="s">
        <v>131</v>
      </c>
      <c r="DA41" s="640"/>
      <c r="DB41" s="640"/>
      <c r="DC41" s="645"/>
      <c r="DD41" s="619" t="s">
        <v>139</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1723138</v>
      </c>
      <c r="BA42" s="683"/>
      <c r="BB42" s="683"/>
      <c r="BC42" s="683"/>
      <c r="BD42" s="669"/>
      <c r="BE42" s="669"/>
      <c r="BF42" s="671"/>
      <c r="BG42" s="662"/>
      <c r="BH42" s="663"/>
      <c r="BI42" s="663"/>
      <c r="BJ42" s="663"/>
      <c r="BK42" s="663"/>
      <c r="BL42" s="215"/>
      <c r="BM42" s="632" t="s">
        <v>358</v>
      </c>
      <c r="BN42" s="632"/>
      <c r="BO42" s="632"/>
      <c r="BP42" s="632"/>
      <c r="BQ42" s="632"/>
      <c r="BR42" s="632"/>
      <c r="BS42" s="632"/>
      <c r="BT42" s="632"/>
      <c r="BU42" s="633"/>
      <c r="BV42" s="682">
        <v>373</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1924185</v>
      </c>
      <c r="CS42" s="643"/>
      <c r="CT42" s="643"/>
      <c r="CU42" s="643"/>
      <c r="CV42" s="643"/>
      <c r="CW42" s="643"/>
      <c r="CX42" s="643"/>
      <c r="CY42" s="644"/>
      <c r="CZ42" s="615">
        <v>9.4</v>
      </c>
      <c r="DA42" s="640"/>
      <c r="DB42" s="640"/>
      <c r="DC42" s="645"/>
      <c r="DD42" s="619">
        <v>645692</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59859</v>
      </c>
      <c r="CS43" s="643"/>
      <c r="CT43" s="643"/>
      <c r="CU43" s="643"/>
      <c r="CV43" s="643"/>
      <c r="CW43" s="643"/>
      <c r="CX43" s="643"/>
      <c r="CY43" s="644"/>
      <c r="CZ43" s="615">
        <v>0.3</v>
      </c>
      <c r="DA43" s="640"/>
      <c r="DB43" s="640"/>
      <c r="DC43" s="645"/>
      <c r="DD43" s="619">
        <v>59190</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363</v>
      </c>
      <c r="CG44" s="608"/>
      <c r="CH44" s="608"/>
      <c r="CI44" s="608"/>
      <c r="CJ44" s="608"/>
      <c r="CK44" s="608"/>
      <c r="CL44" s="608"/>
      <c r="CM44" s="608"/>
      <c r="CN44" s="608"/>
      <c r="CO44" s="608"/>
      <c r="CP44" s="608"/>
      <c r="CQ44" s="609"/>
      <c r="CR44" s="610">
        <v>1084536</v>
      </c>
      <c r="CS44" s="611"/>
      <c r="CT44" s="611"/>
      <c r="CU44" s="611"/>
      <c r="CV44" s="611"/>
      <c r="CW44" s="611"/>
      <c r="CX44" s="611"/>
      <c r="CY44" s="612"/>
      <c r="CZ44" s="615">
        <v>5.3</v>
      </c>
      <c r="DA44" s="616"/>
      <c r="DB44" s="616"/>
      <c r="DC44" s="622"/>
      <c r="DD44" s="619">
        <v>616425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213490</v>
      </c>
      <c r="CS45" s="643"/>
      <c r="CT45" s="643"/>
      <c r="CU45" s="643"/>
      <c r="CV45" s="643"/>
      <c r="CW45" s="643"/>
      <c r="CX45" s="643"/>
      <c r="CY45" s="644"/>
      <c r="CZ45" s="615">
        <v>1</v>
      </c>
      <c r="DA45" s="640"/>
      <c r="DB45" s="640"/>
      <c r="DC45" s="645"/>
      <c r="DD45" s="619">
        <v>47354</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366</v>
      </c>
      <c r="CG46" s="608"/>
      <c r="CH46" s="608"/>
      <c r="CI46" s="608"/>
      <c r="CJ46" s="608"/>
      <c r="CK46" s="608"/>
      <c r="CL46" s="608"/>
      <c r="CM46" s="608"/>
      <c r="CN46" s="608"/>
      <c r="CO46" s="608"/>
      <c r="CP46" s="608"/>
      <c r="CQ46" s="609"/>
      <c r="CR46" s="610">
        <v>796488</v>
      </c>
      <c r="CS46" s="611"/>
      <c r="CT46" s="611"/>
      <c r="CU46" s="611"/>
      <c r="CV46" s="611"/>
      <c r="CW46" s="611"/>
      <c r="CX46" s="611"/>
      <c r="CY46" s="612"/>
      <c r="CZ46" s="615">
        <v>3.9</v>
      </c>
      <c r="DA46" s="616"/>
      <c r="DB46" s="616"/>
      <c r="DC46" s="622"/>
      <c r="DD46" s="619">
        <v>544013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367</v>
      </c>
      <c r="CG47" s="608"/>
      <c r="CH47" s="608"/>
      <c r="CI47" s="608"/>
      <c r="CJ47" s="608"/>
      <c r="CK47" s="608"/>
      <c r="CL47" s="608"/>
      <c r="CM47" s="608"/>
      <c r="CN47" s="608"/>
      <c r="CO47" s="608"/>
      <c r="CP47" s="608"/>
      <c r="CQ47" s="609"/>
      <c r="CR47" s="610">
        <v>839649</v>
      </c>
      <c r="CS47" s="643"/>
      <c r="CT47" s="643"/>
      <c r="CU47" s="643"/>
      <c r="CV47" s="643"/>
      <c r="CW47" s="643"/>
      <c r="CX47" s="643"/>
      <c r="CY47" s="644"/>
      <c r="CZ47" s="615">
        <v>4.0999999999999996</v>
      </c>
      <c r="DA47" s="640"/>
      <c r="DB47" s="640"/>
      <c r="DC47" s="645"/>
      <c r="DD47" s="619">
        <v>29267</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2"/>
      <c r="CE48" s="653"/>
      <c r="CF48" s="607" t="s">
        <v>368</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369</v>
      </c>
      <c r="CE49" s="632"/>
      <c r="CF49" s="632"/>
      <c r="CG49" s="632"/>
      <c r="CH49" s="632"/>
      <c r="CI49" s="632"/>
      <c r="CJ49" s="632"/>
      <c r="CK49" s="632"/>
      <c r="CL49" s="632"/>
      <c r="CM49" s="632"/>
      <c r="CN49" s="632"/>
      <c r="CO49" s="632"/>
      <c r="CP49" s="632"/>
      <c r="CQ49" s="633"/>
      <c r="CR49" s="682">
        <v>20409688</v>
      </c>
      <c r="CS49" s="669"/>
      <c r="CT49" s="669"/>
      <c r="CU49" s="669"/>
      <c r="CV49" s="669"/>
      <c r="CW49" s="669"/>
      <c r="CX49" s="669"/>
      <c r="CY49" s="698"/>
      <c r="CZ49" s="690">
        <v>100</v>
      </c>
      <c r="DA49" s="699"/>
      <c r="DB49" s="699"/>
      <c r="DC49" s="700"/>
      <c r="DD49" s="701">
        <v>14049959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3gzMp/YDRHONaS9Mromt0vcqg5+2Wv4UEBHh0wZXY1khWpXqhF+esSYiioo3arsLT3steI37O6jv44CyGaJCdw==" saltValue="U50LWrCVHRy13pcdIH7W+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392</v>
      </c>
      <c r="C7" s="737"/>
      <c r="D7" s="737"/>
      <c r="E7" s="737"/>
      <c r="F7" s="737"/>
      <c r="G7" s="737"/>
      <c r="H7" s="737"/>
      <c r="I7" s="737"/>
      <c r="J7" s="737"/>
      <c r="K7" s="737"/>
      <c r="L7" s="737"/>
      <c r="M7" s="737"/>
      <c r="N7" s="737"/>
      <c r="O7" s="737"/>
      <c r="P7" s="738"/>
      <c r="Q7" s="739">
        <v>23589</v>
      </c>
      <c r="R7" s="740"/>
      <c r="S7" s="740"/>
      <c r="T7" s="740"/>
      <c r="U7" s="740"/>
      <c r="V7" s="740">
        <v>20410</v>
      </c>
      <c r="W7" s="740"/>
      <c r="X7" s="740"/>
      <c r="Y7" s="740"/>
      <c r="Z7" s="740"/>
      <c r="AA7" s="740">
        <v>3179</v>
      </c>
      <c r="AB7" s="740"/>
      <c r="AC7" s="740"/>
      <c r="AD7" s="740"/>
      <c r="AE7" s="741"/>
      <c r="AF7" s="742">
        <v>2732</v>
      </c>
      <c r="AG7" s="743"/>
      <c r="AH7" s="743"/>
      <c r="AI7" s="743"/>
      <c r="AJ7" s="744"/>
      <c r="AK7" s="745">
        <v>4</v>
      </c>
      <c r="AL7" s="746"/>
      <c r="AM7" s="746"/>
      <c r="AN7" s="746"/>
      <c r="AO7" s="746"/>
      <c r="AP7" s="746">
        <v>16829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49"/>
      <c r="CH7" s="730">
        <v>-1</v>
      </c>
      <c r="CI7" s="731"/>
      <c r="CJ7" s="731"/>
      <c r="CK7" s="731"/>
      <c r="CL7" s="732"/>
      <c r="CM7" s="730">
        <v>623</v>
      </c>
      <c r="CN7" s="731"/>
      <c r="CO7" s="731"/>
      <c r="CP7" s="731"/>
      <c r="CQ7" s="732"/>
      <c r="CR7" s="730">
        <v>18</v>
      </c>
      <c r="CS7" s="731"/>
      <c r="CT7" s="731"/>
      <c r="CU7" s="731"/>
      <c r="CV7" s="732"/>
      <c r="CW7" s="730" t="s">
        <v>522</v>
      </c>
      <c r="CX7" s="731"/>
      <c r="CY7" s="731"/>
      <c r="CZ7" s="731"/>
      <c r="DA7" s="732"/>
      <c r="DB7" s="730" t="s">
        <v>522</v>
      </c>
      <c r="DC7" s="731"/>
      <c r="DD7" s="731"/>
      <c r="DE7" s="731"/>
      <c r="DF7" s="732"/>
      <c r="DG7" s="730" t="s">
        <v>522</v>
      </c>
      <c r="DH7" s="731"/>
      <c r="DI7" s="731"/>
      <c r="DJ7" s="731"/>
      <c r="DK7" s="732"/>
      <c r="DL7" s="730" t="s">
        <v>522</v>
      </c>
      <c r="DM7" s="731"/>
      <c r="DN7" s="731"/>
      <c r="DO7" s="731"/>
      <c r="DP7" s="732"/>
      <c r="DQ7" s="730" t="s">
        <v>522</v>
      </c>
      <c r="DR7" s="731"/>
      <c r="DS7" s="731"/>
      <c r="DT7" s="731"/>
      <c r="DU7" s="732"/>
      <c r="DV7" s="733"/>
      <c r="DW7" s="734"/>
      <c r="DX7" s="734"/>
      <c r="DY7" s="734"/>
      <c r="DZ7" s="735"/>
      <c r="EA7" s="229"/>
    </row>
    <row r="8" spans="1:131" s="230" customFormat="1" ht="26.25" customHeight="1" x14ac:dyDescent="0.2">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592</v>
      </c>
      <c r="BT8" s="761"/>
      <c r="BU8" s="761"/>
      <c r="BV8" s="761"/>
      <c r="BW8" s="761"/>
      <c r="BX8" s="761"/>
      <c r="BY8" s="761"/>
      <c r="BZ8" s="761"/>
      <c r="CA8" s="761"/>
      <c r="CB8" s="761"/>
      <c r="CC8" s="761"/>
      <c r="CD8" s="761"/>
      <c r="CE8" s="761"/>
      <c r="CF8" s="761"/>
      <c r="CG8" s="762"/>
      <c r="CH8" s="763">
        <v>3</v>
      </c>
      <c r="CI8" s="764"/>
      <c r="CJ8" s="764"/>
      <c r="CK8" s="764"/>
      <c r="CL8" s="765"/>
      <c r="CM8" s="763">
        <v>85</v>
      </c>
      <c r="CN8" s="764"/>
      <c r="CO8" s="764"/>
      <c r="CP8" s="764"/>
      <c r="CQ8" s="765"/>
      <c r="CR8" s="763">
        <v>20</v>
      </c>
      <c r="CS8" s="764"/>
      <c r="CT8" s="764"/>
      <c r="CU8" s="764"/>
      <c r="CV8" s="765"/>
      <c r="CW8" s="763" t="s">
        <v>522</v>
      </c>
      <c r="CX8" s="764"/>
      <c r="CY8" s="764"/>
      <c r="CZ8" s="764"/>
      <c r="DA8" s="765"/>
      <c r="DB8" s="763" t="s">
        <v>522</v>
      </c>
      <c r="DC8" s="764"/>
      <c r="DD8" s="764"/>
      <c r="DE8" s="764"/>
      <c r="DF8" s="765"/>
      <c r="DG8" s="763" t="s">
        <v>522</v>
      </c>
      <c r="DH8" s="764"/>
      <c r="DI8" s="764"/>
      <c r="DJ8" s="764"/>
      <c r="DK8" s="765"/>
      <c r="DL8" s="763" t="s">
        <v>522</v>
      </c>
      <c r="DM8" s="764"/>
      <c r="DN8" s="764"/>
      <c r="DO8" s="764"/>
      <c r="DP8" s="765"/>
      <c r="DQ8" s="763" t="s">
        <v>522</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593</v>
      </c>
      <c r="BT9" s="761"/>
      <c r="BU9" s="761"/>
      <c r="BV9" s="761"/>
      <c r="BW9" s="761"/>
      <c r="BX9" s="761"/>
      <c r="BY9" s="761"/>
      <c r="BZ9" s="761"/>
      <c r="CA9" s="761"/>
      <c r="CB9" s="761"/>
      <c r="CC9" s="761"/>
      <c r="CD9" s="761"/>
      <c r="CE9" s="761"/>
      <c r="CF9" s="761"/>
      <c r="CG9" s="762"/>
      <c r="CH9" s="763">
        <v>-7</v>
      </c>
      <c r="CI9" s="764"/>
      <c r="CJ9" s="764"/>
      <c r="CK9" s="764"/>
      <c r="CL9" s="765"/>
      <c r="CM9" s="763">
        <v>73</v>
      </c>
      <c r="CN9" s="764"/>
      <c r="CO9" s="764"/>
      <c r="CP9" s="764"/>
      <c r="CQ9" s="765"/>
      <c r="CR9" s="763">
        <v>5</v>
      </c>
      <c r="CS9" s="764"/>
      <c r="CT9" s="764"/>
      <c r="CU9" s="764"/>
      <c r="CV9" s="765"/>
      <c r="CW9" s="763" t="s">
        <v>522</v>
      </c>
      <c r="CX9" s="764"/>
      <c r="CY9" s="764"/>
      <c r="CZ9" s="764"/>
      <c r="DA9" s="765"/>
      <c r="DB9" s="763" t="s">
        <v>522</v>
      </c>
      <c r="DC9" s="764"/>
      <c r="DD9" s="764"/>
      <c r="DE9" s="764"/>
      <c r="DF9" s="765"/>
      <c r="DG9" s="763" t="s">
        <v>522</v>
      </c>
      <c r="DH9" s="764"/>
      <c r="DI9" s="764"/>
      <c r="DJ9" s="764"/>
      <c r="DK9" s="765"/>
      <c r="DL9" s="763">
        <v>60</v>
      </c>
      <c r="DM9" s="764"/>
      <c r="DN9" s="764"/>
      <c r="DO9" s="764"/>
      <c r="DP9" s="765"/>
      <c r="DQ9" s="763" t="s">
        <v>522</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394</v>
      </c>
      <c r="B23" s="776" t="s">
        <v>395</v>
      </c>
      <c r="C23" s="777"/>
      <c r="D23" s="777"/>
      <c r="E23" s="777"/>
      <c r="F23" s="777"/>
      <c r="G23" s="777"/>
      <c r="H23" s="777"/>
      <c r="I23" s="777"/>
      <c r="J23" s="777"/>
      <c r="K23" s="777"/>
      <c r="L23" s="777"/>
      <c r="M23" s="777"/>
      <c r="N23" s="777"/>
      <c r="O23" s="777"/>
      <c r="P23" s="778"/>
      <c r="Q23" s="779">
        <v>23589</v>
      </c>
      <c r="R23" s="780"/>
      <c r="S23" s="780"/>
      <c r="T23" s="780"/>
      <c r="U23" s="780"/>
      <c r="V23" s="780">
        <v>20410</v>
      </c>
      <c r="W23" s="780"/>
      <c r="X23" s="780"/>
      <c r="Y23" s="780"/>
      <c r="Z23" s="780"/>
      <c r="AA23" s="780">
        <v>3179</v>
      </c>
      <c r="AB23" s="780"/>
      <c r="AC23" s="780"/>
      <c r="AD23" s="780"/>
      <c r="AE23" s="781"/>
      <c r="AF23" s="782">
        <v>2732</v>
      </c>
      <c r="AG23" s="780"/>
      <c r="AH23" s="780"/>
      <c r="AI23" s="780"/>
      <c r="AJ23" s="783"/>
      <c r="AK23" s="784"/>
      <c r="AL23" s="785"/>
      <c r="AM23" s="785"/>
      <c r="AN23" s="785"/>
      <c r="AO23" s="785"/>
      <c r="AP23" s="780">
        <v>16829</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375</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407</v>
      </c>
      <c r="C28" s="737"/>
      <c r="D28" s="737"/>
      <c r="E28" s="737"/>
      <c r="F28" s="737"/>
      <c r="G28" s="737"/>
      <c r="H28" s="737"/>
      <c r="I28" s="737"/>
      <c r="J28" s="737"/>
      <c r="K28" s="737"/>
      <c r="L28" s="737"/>
      <c r="M28" s="737"/>
      <c r="N28" s="737"/>
      <c r="O28" s="737"/>
      <c r="P28" s="738"/>
      <c r="Q28" s="809">
        <v>4836</v>
      </c>
      <c r="R28" s="810"/>
      <c r="S28" s="810"/>
      <c r="T28" s="810"/>
      <c r="U28" s="810"/>
      <c r="V28" s="810">
        <v>4792</v>
      </c>
      <c r="W28" s="810"/>
      <c r="X28" s="810"/>
      <c r="Y28" s="810"/>
      <c r="Z28" s="810"/>
      <c r="AA28" s="810">
        <v>44</v>
      </c>
      <c r="AB28" s="810"/>
      <c r="AC28" s="810"/>
      <c r="AD28" s="810"/>
      <c r="AE28" s="811"/>
      <c r="AF28" s="812">
        <v>44</v>
      </c>
      <c r="AG28" s="810"/>
      <c r="AH28" s="810"/>
      <c r="AI28" s="810"/>
      <c r="AJ28" s="813"/>
      <c r="AK28" s="814">
        <v>416</v>
      </c>
      <c r="AL28" s="815"/>
      <c r="AM28" s="815"/>
      <c r="AN28" s="815"/>
      <c r="AO28" s="815"/>
      <c r="AP28" s="815" t="s">
        <v>522</v>
      </c>
      <c r="AQ28" s="815"/>
      <c r="AR28" s="815"/>
      <c r="AS28" s="815"/>
      <c r="AT28" s="815"/>
      <c r="AU28" s="815" t="s">
        <v>522</v>
      </c>
      <c r="AV28" s="815"/>
      <c r="AW28" s="815"/>
      <c r="AX28" s="815"/>
      <c r="AY28" s="815"/>
      <c r="AZ28" s="816" t="s">
        <v>522</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408</v>
      </c>
      <c r="C29" s="768"/>
      <c r="D29" s="768"/>
      <c r="E29" s="768"/>
      <c r="F29" s="768"/>
      <c r="G29" s="768"/>
      <c r="H29" s="768"/>
      <c r="I29" s="768"/>
      <c r="J29" s="768"/>
      <c r="K29" s="768"/>
      <c r="L29" s="768"/>
      <c r="M29" s="768"/>
      <c r="N29" s="768"/>
      <c r="O29" s="768"/>
      <c r="P29" s="769"/>
      <c r="Q29" s="770">
        <v>5330</v>
      </c>
      <c r="R29" s="771"/>
      <c r="S29" s="771"/>
      <c r="T29" s="771"/>
      <c r="U29" s="771"/>
      <c r="V29" s="771">
        <v>5128</v>
      </c>
      <c r="W29" s="771"/>
      <c r="X29" s="771"/>
      <c r="Y29" s="771"/>
      <c r="Z29" s="771"/>
      <c r="AA29" s="771">
        <v>202</v>
      </c>
      <c r="AB29" s="771"/>
      <c r="AC29" s="771"/>
      <c r="AD29" s="771"/>
      <c r="AE29" s="772"/>
      <c r="AF29" s="773">
        <v>202</v>
      </c>
      <c r="AG29" s="774"/>
      <c r="AH29" s="774"/>
      <c r="AI29" s="774"/>
      <c r="AJ29" s="775"/>
      <c r="AK29" s="821">
        <v>819</v>
      </c>
      <c r="AL29" s="817"/>
      <c r="AM29" s="817"/>
      <c r="AN29" s="817"/>
      <c r="AO29" s="817"/>
      <c r="AP29" s="817" t="s">
        <v>522</v>
      </c>
      <c r="AQ29" s="817"/>
      <c r="AR29" s="817"/>
      <c r="AS29" s="817"/>
      <c r="AT29" s="817"/>
      <c r="AU29" s="817" t="s">
        <v>522</v>
      </c>
      <c r="AV29" s="817"/>
      <c r="AW29" s="817"/>
      <c r="AX29" s="817"/>
      <c r="AY29" s="817"/>
      <c r="AZ29" s="818" t="s">
        <v>522</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944</v>
      </c>
      <c r="R30" s="771"/>
      <c r="S30" s="771"/>
      <c r="T30" s="771"/>
      <c r="U30" s="771"/>
      <c r="V30" s="771">
        <v>938</v>
      </c>
      <c r="W30" s="771"/>
      <c r="X30" s="771"/>
      <c r="Y30" s="771"/>
      <c r="Z30" s="771"/>
      <c r="AA30" s="771">
        <v>6</v>
      </c>
      <c r="AB30" s="771"/>
      <c r="AC30" s="771"/>
      <c r="AD30" s="771"/>
      <c r="AE30" s="772"/>
      <c r="AF30" s="773">
        <v>6</v>
      </c>
      <c r="AG30" s="774"/>
      <c r="AH30" s="774"/>
      <c r="AI30" s="774"/>
      <c r="AJ30" s="775"/>
      <c r="AK30" s="821">
        <v>234</v>
      </c>
      <c r="AL30" s="817"/>
      <c r="AM30" s="817"/>
      <c r="AN30" s="817"/>
      <c r="AO30" s="817"/>
      <c r="AP30" s="817" t="s">
        <v>522</v>
      </c>
      <c r="AQ30" s="817"/>
      <c r="AR30" s="817"/>
      <c r="AS30" s="817"/>
      <c r="AT30" s="817"/>
      <c r="AU30" s="817" t="s">
        <v>522</v>
      </c>
      <c r="AV30" s="817"/>
      <c r="AW30" s="817"/>
      <c r="AX30" s="817"/>
      <c r="AY30" s="817"/>
      <c r="AZ30" s="818" t="s">
        <v>522</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1741</v>
      </c>
      <c r="R31" s="771"/>
      <c r="S31" s="771"/>
      <c r="T31" s="771"/>
      <c r="U31" s="771"/>
      <c r="V31" s="771">
        <v>1663</v>
      </c>
      <c r="W31" s="771"/>
      <c r="X31" s="771"/>
      <c r="Y31" s="771"/>
      <c r="Z31" s="771"/>
      <c r="AA31" s="771">
        <v>78</v>
      </c>
      <c r="AB31" s="771"/>
      <c r="AC31" s="771"/>
      <c r="AD31" s="771"/>
      <c r="AE31" s="772"/>
      <c r="AF31" s="773">
        <v>1076</v>
      </c>
      <c r="AG31" s="774"/>
      <c r="AH31" s="774"/>
      <c r="AI31" s="774"/>
      <c r="AJ31" s="775"/>
      <c r="AK31" s="821">
        <v>266</v>
      </c>
      <c r="AL31" s="817"/>
      <c r="AM31" s="817"/>
      <c r="AN31" s="817"/>
      <c r="AO31" s="817"/>
      <c r="AP31" s="817">
        <v>6125</v>
      </c>
      <c r="AQ31" s="817"/>
      <c r="AR31" s="817"/>
      <c r="AS31" s="817"/>
      <c r="AT31" s="817"/>
      <c r="AU31" s="817">
        <v>318</v>
      </c>
      <c r="AV31" s="817"/>
      <c r="AW31" s="817"/>
      <c r="AX31" s="817"/>
      <c r="AY31" s="817"/>
      <c r="AZ31" s="818" t="s">
        <v>522</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412</v>
      </c>
      <c r="C32" s="768"/>
      <c r="D32" s="768"/>
      <c r="E32" s="768"/>
      <c r="F32" s="768"/>
      <c r="G32" s="768"/>
      <c r="H32" s="768"/>
      <c r="I32" s="768"/>
      <c r="J32" s="768"/>
      <c r="K32" s="768"/>
      <c r="L32" s="768"/>
      <c r="M32" s="768"/>
      <c r="N32" s="768"/>
      <c r="O32" s="768"/>
      <c r="P32" s="769"/>
      <c r="Q32" s="770">
        <v>1872</v>
      </c>
      <c r="R32" s="771"/>
      <c r="S32" s="771"/>
      <c r="T32" s="771"/>
      <c r="U32" s="771"/>
      <c r="V32" s="771">
        <v>1479</v>
      </c>
      <c r="W32" s="771"/>
      <c r="X32" s="771"/>
      <c r="Y32" s="771"/>
      <c r="Z32" s="771"/>
      <c r="AA32" s="771">
        <v>393</v>
      </c>
      <c r="AB32" s="771"/>
      <c r="AC32" s="771"/>
      <c r="AD32" s="771"/>
      <c r="AE32" s="772"/>
      <c r="AF32" s="773">
        <v>1113</v>
      </c>
      <c r="AG32" s="774"/>
      <c r="AH32" s="774"/>
      <c r="AI32" s="774"/>
      <c r="AJ32" s="775"/>
      <c r="AK32" s="821">
        <v>674</v>
      </c>
      <c r="AL32" s="817"/>
      <c r="AM32" s="817"/>
      <c r="AN32" s="817"/>
      <c r="AO32" s="817"/>
      <c r="AP32" s="817">
        <v>5392</v>
      </c>
      <c r="AQ32" s="817"/>
      <c r="AR32" s="817"/>
      <c r="AS32" s="817"/>
      <c r="AT32" s="817"/>
      <c r="AU32" s="817">
        <v>1407</v>
      </c>
      <c r="AV32" s="817"/>
      <c r="AW32" s="817"/>
      <c r="AX32" s="817"/>
      <c r="AY32" s="817"/>
      <c r="AZ32" s="818" t="s">
        <v>522</v>
      </c>
      <c r="BA32" s="818"/>
      <c r="BB32" s="818"/>
      <c r="BC32" s="818"/>
      <c r="BD32" s="818"/>
      <c r="BE32" s="819" t="s">
        <v>413</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414</v>
      </c>
      <c r="C33" s="768"/>
      <c r="D33" s="768"/>
      <c r="E33" s="768"/>
      <c r="F33" s="768"/>
      <c r="G33" s="768"/>
      <c r="H33" s="768"/>
      <c r="I33" s="768"/>
      <c r="J33" s="768"/>
      <c r="K33" s="768"/>
      <c r="L33" s="768"/>
      <c r="M33" s="768"/>
      <c r="N33" s="768"/>
      <c r="O33" s="768"/>
      <c r="P33" s="769"/>
      <c r="Q33" s="770">
        <v>425</v>
      </c>
      <c r="R33" s="771"/>
      <c r="S33" s="771"/>
      <c r="T33" s="771"/>
      <c r="U33" s="771"/>
      <c r="V33" s="771">
        <v>375</v>
      </c>
      <c r="W33" s="771"/>
      <c r="X33" s="771"/>
      <c r="Y33" s="771"/>
      <c r="Z33" s="771"/>
      <c r="AA33" s="771">
        <v>50</v>
      </c>
      <c r="AB33" s="771"/>
      <c r="AC33" s="771"/>
      <c r="AD33" s="771"/>
      <c r="AE33" s="772"/>
      <c r="AF33" s="773">
        <v>498</v>
      </c>
      <c r="AG33" s="774"/>
      <c r="AH33" s="774"/>
      <c r="AI33" s="774"/>
      <c r="AJ33" s="775"/>
      <c r="AK33" s="821">
        <v>8</v>
      </c>
      <c r="AL33" s="817"/>
      <c r="AM33" s="817"/>
      <c r="AN33" s="817"/>
      <c r="AO33" s="817"/>
      <c r="AP33" s="817">
        <v>267</v>
      </c>
      <c r="AQ33" s="817"/>
      <c r="AR33" s="817"/>
      <c r="AS33" s="817"/>
      <c r="AT33" s="817"/>
      <c r="AU33" s="817">
        <v>4</v>
      </c>
      <c r="AV33" s="817"/>
      <c r="AW33" s="817"/>
      <c r="AX33" s="817"/>
      <c r="AY33" s="817"/>
      <c r="AZ33" s="818" t="s">
        <v>522</v>
      </c>
      <c r="BA33" s="818"/>
      <c r="BB33" s="818"/>
      <c r="BC33" s="818"/>
      <c r="BD33" s="818"/>
      <c r="BE33" s="819" t="s">
        <v>411</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415</v>
      </c>
      <c r="C34" s="768"/>
      <c r="D34" s="768"/>
      <c r="E34" s="768"/>
      <c r="F34" s="768"/>
      <c r="G34" s="768"/>
      <c r="H34" s="768"/>
      <c r="I34" s="768"/>
      <c r="J34" s="768"/>
      <c r="K34" s="768"/>
      <c r="L34" s="768"/>
      <c r="M34" s="768"/>
      <c r="N34" s="768"/>
      <c r="O34" s="768"/>
      <c r="P34" s="769"/>
      <c r="Q34" s="770">
        <v>29</v>
      </c>
      <c r="R34" s="771"/>
      <c r="S34" s="771"/>
      <c r="T34" s="771"/>
      <c r="U34" s="771"/>
      <c r="V34" s="771">
        <v>29</v>
      </c>
      <c r="W34" s="771"/>
      <c r="X34" s="771"/>
      <c r="Y34" s="771"/>
      <c r="Z34" s="771"/>
      <c r="AA34" s="771" t="s">
        <v>522</v>
      </c>
      <c r="AB34" s="771"/>
      <c r="AC34" s="771"/>
      <c r="AD34" s="771"/>
      <c r="AE34" s="772"/>
      <c r="AF34" s="773" t="s">
        <v>131</v>
      </c>
      <c r="AG34" s="774"/>
      <c r="AH34" s="774"/>
      <c r="AI34" s="774"/>
      <c r="AJ34" s="775"/>
      <c r="AK34" s="821">
        <v>16</v>
      </c>
      <c r="AL34" s="817"/>
      <c r="AM34" s="817"/>
      <c r="AN34" s="817"/>
      <c r="AO34" s="817"/>
      <c r="AP34" s="817">
        <v>132</v>
      </c>
      <c r="AQ34" s="817"/>
      <c r="AR34" s="817"/>
      <c r="AS34" s="817"/>
      <c r="AT34" s="817"/>
      <c r="AU34" s="817">
        <v>132</v>
      </c>
      <c r="AV34" s="817"/>
      <c r="AW34" s="817"/>
      <c r="AX34" s="817"/>
      <c r="AY34" s="817"/>
      <c r="AZ34" s="818" t="s">
        <v>522</v>
      </c>
      <c r="BA34" s="818"/>
      <c r="BB34" s="818"/>
      <c r="BC34" s="818"/>
      <c r="BD34" s="818"/>
      <c r="BE34" s="819" t="s">
        <v>416</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417</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394</v>
      </c>
      <c r="B63" s="776" t="s">
        <v>418</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2939</v>
      </c>
      <c r="AG63" s="831"/>
      <c r="AH63" s="831"/>
      <c r="AI63" s="831"/>
      <c r="AJ63" s="832"/>
      <c r="AK63" s="833"/>
      <c r="AL63" s="828"/>
      <c r="AM63" s="828"/>
      <c r="AN63" s="828"/>
      <c r="AO63" s="828"/>
      <c r="AP63" s="831">
        <v>11916</v>
      </c>
      <c r="AQ63" s="831"/>
      <c r="AR63" s="831"/>
      <c r="AS63" s="831"/>
      <c r="AT63" s="831"/>
      <c r="AU63" s="831">
        <v>1861</v>
      </c>
      <c r="AV63" s="831"/>
      <c r="AW63" s="831"/>
      <c r="AX63" s="831"/>
      <c r="AY63" s="831"/>
      <c r="AZ63" s="835"/>
      <c r="BA63" s="835"/>
      <c r="BB63" s="835"/>
      <c r="BC63" s="835"/>
      <c r="BD63" s="835"/>
      <c r="BE63" s="836"/>
      <c r="BF63" s="836"/>
      <c r="BG63" s="836"/>
      <c r="BH63" s="836"/>
      <c r="BI63" s="837"/>
      <c r="BJ63" s="838" t="s">
        <v>131</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401</v>
      </c>
      <c r="AB66" s="721"/>
      <c r="AC66" s="721"/>
      <c r="AD66" s="721"/>
      <c r="AE66" s="722"/>
      <c r="AF66" s="841" t="s">
        <v>423</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588</v>
      </c>
      <c r="C68" s="857"/>
      <c r="D68" s="857"/>
      <c r="E68" s="857"/>
      <c r="F68" s="857"/>
      <c r="G68" s="857"/>
      <c r="H68" s="857"/>
      <c r="I68" s="857"/>
      <c r="J68" s="857"/>
      <c r="K68" s="857"/>
      <c r="L68" s="857"/>
      <c r="M68" s="857"/>
      <c r="N68" s="857"/>
      <c r="O68" s="857"/>
      <c r="P68" s="858"/>
      <c r="Q68" s="859">
        <v>129</v>
      </c>
      <c r="R68" s="853"/>
      <c r="S68" s="853"/>
      <c r="T68" s="853"/>
      <c r="U68" s="853"/>
      <c r="V68" s="853">
        <v>123</v>
      </c>
      <c r="W68" s="853"/>
      <c r="X68" s="853"/>
      <c r="Y68" s="853"/>
      <c r="Z68" s="853"/>
      <c r="AA68" s="853">
        <v>6</v>
      </c>
      <c r="AB68" s="853"/>
      <c r="AC68" s="853"/>
      <c r="AD68" s="853"/>
      <c r="AE68" s="853"/>
      <c r="AF68" s="853">
        <v>6</v>
      </c>
      <c r="AG68" s="853"/>
      <c r="AH68" s="853"/>
      <c r="AI68" s="853"/>
      <c r="AJ68" s="853"/>
      <c r="AK68" s="853" t="s">
        <v>522</v>
      </c>
      <c r="AL68" s="853"/>
      <c r="AM68" s="853"/>
      <c r="AN68" s="853"/>
      <c r="AO68" s="853"/>
      <c r="AP68" s="853" t="s">
        <v>522</v>
      </c>
      <c r="AQ68" s="853"/>
      <c r="AR68" s="853"/>
      <c r="AS68" s="853"/>
      <c r="AT68" s="853"/>
      <c r="AU68" s="853" t="s">
        <v>522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589</v>
      </c>
      <c r="C69" s="861"/>
      <c r="D69" s="861"/>
      <c r="E69" s="861"/>
      <c r="F69" s="861"/>
      <c r="G69" s="861"/>
      <c r="H69" s="861"/>
      <c r="I69" s="861"/>
      <c r="J69" s="861"/>
      <c r="K69" s="861"/>
      <c r="L69" s="861"/>
      <c r="M69" s="861"/>
      <c r="N69" s="861"/>
      <c r="O69" s="861"/>
      <c r="P69" s="862"/>
      <c r="Q69" s="863">
        <v>466463</v>
      </c>
      <c r="R69" s="817"/>
      <c r="S69" s="817"/>
      <c r="T69" s="817"/>
      <c r="U69" s="817"/>
      <c r="V69" s="817">
        <v>453925</v>
      </c>
      <c r="W69" s="817"/>
      <c r="X69" s="817"/>
      <c r="Y69" s="817"/>
      <c r="Z69" s="817"/>
      <c r="AA69" s="817">
        <v>12537</v>
      </c>
      <c r="AB69" s="817"/>
      <c r="AC69" s="817"/>
      <c r="AD69" s="817"/>
      <c r="AE69" s="817"/>
      <c r="AF69" s="817">
        <v>12537</v>
      </c>
      <c r="AG69" s="817"/>
      <c r="AH69" s="817"/>
      <c r="AI69" s="817"/>
      <c r="AJ69" s="817"/>
      <c r="AK69" s="817" t="s">
        <v>522</v>
      </c>
      <c r="AL69" s="817"/>
      <c r="AM69" s="817"/>
      <c r="AN69" s="817"/>
      <c r="AO69" s="817"/>
      <c r="AP69" s="817" t="s">
        <v>522</v>
      </c>
      <c r="AQ69" s="817"/>
      <c r="AR69" s="817"/>
      <c r="AS69" s="817"/>
      <c r="AT69" s="817"/>
      <c r="AU69" s="817" t="s">
        <v>522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590</v>
      </c>
      <c r="C70" s="861"/>
      <c r="D70" s="861"/>
      <c r="E70" s="861"/>
      <c r="F70" s="861"/>
      <c r="G70" s="861"/>
      <c r="H70" s="861"/>
      <c r="I70" s="861"/>
      <c r="J70" s="861"/>
      <c r="K70" s="861"/>
      <c r="L70" s="861"/>
      <c r="M70" s="861"/>
      <c r="N70" s="861"/>
      <c r="O70" s="861"/>
      <c r="P70" s="862"/>
      <c r="Q70" s="863">
        <v>301</v>
      </c>
      <c r="R70" s="817"/>
      <c r="S70" s="817"/>
      <c r="T70" s="817"/>
      <c r="U70" s="817"/>
      <c r="V70" s="817">
        <v>290</v>
      </c>
      <c r="W70" s="817"/>
      <c r="X70" s="817"/>
      <c r="Y70" s="817"/>
      <c r="Z70" s="817"/>
      <c r="AA70" s="817">
        <v>11</v>
      </c>
      <c r="AB70" s="817"/>
      <c r="AC70" s="817"/>
      <c r="AD70" s="817"/>
      <c r="AE70" s="817"/>
      <c r="AF70" s="817">
        <v>11</v>
      </c>
      <c r="AG70" s="817"/>
      <c r="AH70" s="817"/>
      <c r="AI70" s="817"/>
      <c r="AJ70" s="817"/>
      <c r="AK70" s="817">
        <v>7</v>
      </c>
      <c r="AL70" s="817"/>
      <c r="AM70" s="817"/>
      <c r="AN70" s="817"/>
      <c r="AO70" s="817"/>
      <c r="AP70" s="817" t="s">
        <v>522</v>
      </c>
      <c r="AQ70" s="817"/>
      <c r="AR70" s="817"/>
      <c r="AS70" s="817"/>
      <c r="AT70" s="817"/>
      <c r="AU70" s="817" t="s">
        <v>522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394</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12554</v>
      </c>
      <c r="AG88" s="831"/>
      <c r="AH88" s="831"/>
      <c r="AI88" s="831"/>
      <c r="AJ88" s="831"/>
      <c r="AK88" s="828"/>
      <c r="AL88" s="828"/>
      <c r="AM88" s="828"/>
      <c r="AN88" s="828"/>
      <c r="AO88" s="828"/>
      <c r="AP88" s="831" t="s">
        <v>522</v>
      </c>
      <c r="AQ88" s="831"/>
      <c r="AR88" s="831"/>
      <c r="AS88" s="831"/>
      <c r="AT88" s="831"/>
      <c r="AU88" s="831" t="s">
        <v>522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43</v>
      </c>
      <c r="CS102" s="839"/>
      <c r="CT102" s="839"/>
      <c r="CU102" s="839"/>
      <c r="CV102" s="878"/>
      <c r="CW102" s="877" t="s">
        <v>522</v>
      </c>
      <c r="CX102" s="839"/>
      <c r="CY102" s="839"/>
      <c r="CZ102" s="839"/>
      <c r="DA102" s="878"/>
      <c r="DB102" s="877" t="s">
        <v>522</v>
      </c>
      <c r="DC102" s="839"/>
      <c r="DD102" s="839"/>
      <c r="DE102" s="839"/>
      <c r="DF102" s="878"/>
      <c r="DG102" s="877" t="s">
        <v>522</v>
      </c>
      <c r="DH102" s="839"/>
      <c r="DI102" s="839"/>
      <c r="DJ102" s="839"/>
      <c r="DK102" s="878"/>
      <c r="DL102" s="877">
        <v>60</v>
      </c>
      <c r="DM102" s="839"/>
      <c r="DN102" s="839"/>
      <c r="DO102" s="839"/>
      <c r="DP102" s="878"/>
      <c r="DQ102" s="877" t="s">
        <v>522</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312</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312</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312</v>
      </c>
      <c r="DR109" s="880"/>
      <c r="DS109" s="880"/>
      <c r="DT109" s="880"/>
      <c r="DU109" s="881"/>
      <c r="DV109" s="879" t="s">
        <v>438</v>
      </c>
      <c r="DW109" s="880"/>
      <c r="DX109" s="880"/>
      <c r="DY109" s="880"/>
      <c r="DZ109" s="882"/>
    </row>
    <row r="110" spans="1:131" s="224" customFormat="1" ht="26.25" customHeight="1" x14ac:dyDescent="0.2">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1492332</v>
      </c>
      <c r="AB110" s="887"/>
      <c r="AC110" s="887"/>
      <c r="AD110" s="887"/>
      <c r="AE110" s="888"/>
      <c r="AF110" s="889">
        <v>1477893</v>
      </c>
      <c r="AG110" s="887"/>
      <c r="AH110" s="887"/>
      <c r="AI110" s="887"/>
      <c r="AJ110" s="888"/>
      <c r="AK110" s="889">
        <v>1617116</v>
      </c>
      <c r="AL110" s="887"/>
      <c r="AM110" s="887"/>
      <c r="AN110" s="887"/>
      <c r="AO110" s="888"/>
      <c r="AP110" s="890">
        <v>17.8</v>
      </c>
      <c r="AQ110" s="891"/>
      <c r="AR110" s="891"/>
      <c r="AS110" s="891"/>
      <c r="AT110" s="892"/>
      <c r="AU110" s="893" t="s">
        <v>75</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17067546</v>
      </c>
      <c r="BR110" s="918"/>
      <c r="BS110" s="918"/>
      <c r="BT110" s="918"/>
      <c r="BU110" s="918"/>
      <c r="BV110" s="918">
        <v>17257186</v>
      </c>
      <c r="BW110" s="918"/>
      <c r="BX110" s="918"/>
      <c r="BY110" s="918"/>
      <c r="BZ110" s="918"/>
      <c r="CA110" s="918">
        <v>16829404</v>
      </c>
      <c r="CB110" s="918"/>
      <c r="CC110" s="918"/>
      <c r="CD110" s="918"/>
      <c r="CE110" s="918"/>
      <c r="CF110" s="931">
        <v>185.4</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131</v>
      </c>
      <c r="DH110" s="918"/>
      <c r="DI110" s="918"/>
      <c r="DJ110" s="918"/>
      <c r="DK110" s="918"/>
      <c r="DL110" s="918" t="s">
        <v>131</v>
      </c>
      <c r="DM110" s="918"/>
      <c r="DN110" s="918"/>
      <c r="DO110" s="918"/>
      <c r="DP110" s="918"/>
      <c r="DQ110" s="918" t="s">
        <v>396</v>
      </c>
      <c r="DR110" s="918"/>
      <c r="DS110" s="918"/>
      <c r="DT110" s="918"/>
      <c r="DU110" s="918"/>
      <c r="DV110" s="919" t="s">
        <v>396</v>
      </c>
      <c r="DW110" s="919"/>
      <c r="DX110" s="919"/>
      <c r="DY110" s="919"/>
      <c r="DZ110" s="920"/>
    </row>
    <row r="111" spans="1:131" s="224" customFormat="1" ht="26.25" customHeight="1" x14ac:dyDescent="0.2">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396</v>
      </c>
      <c r="AB111" s="925"/>
      <c r="AC111" s="925"/>
      <c r="AD111" s="925"/>
      <c r="AE111" s="926"/>
      <c r="AF111" s="927" t="s">
        <v>396</v>
      </c>
      <c r="AG111" s="925"/>
      <c r="AH111" s="925"/>
      <c r="AI111" s="925"/>
      <c r="AJ111" s="926"/>
      <c r="AK111" s="927" t="s">
        <v>396</v>
      </c>
      <c r="AL111" s="925"/>
      <c r="AM111" s="925"/>
      <c r="AN111" s="925"/>
      <c r="AO111" s="926"/>
      <c r="AP111" s="928" t="s">
        <v>131</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v>67030</v>
      </c>
      <c r="BR111" s="913"/>
      <c r="BS111" s="913"/>
      <c r="BT111" s="913"/>
      <c r="BU111" s="913"/>
      <c r="BV111" s="913">
        <v>28353</v>
      </c>
      <c r="BW111" s="913"/>
      <c r="BX111" s="913"/>
      <c r="BY111" s="913"/>
      <c r="BZ111" s="913"/>
      <c r="CA111" s="913" t="s">
        <v>396</v>
      </c>
      <c r="CB111" s="913"/>
      <c r="CC111" s="913"/>
      <c r="CD111" s="913"/>
      <c r="CE111" s="913"/>
      <c r="CF111" s="907" t="s">
        <v>396</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447</v>
      </c>
      <c r="DH111" s="913"/>
      <c r="DI111" s="913"/>
      <c r="DJ111" s="913"/>
      <c r="DK111" s="913"/>
      <c r="DL111" s="913" t="s">
        <v>396</v>
      </c>
      <c r="DM111" s="913"/>
      <c r="DN111" s="913"/>
      <c r="DO111" s="913"/>
      <c r="DP111" s="913"/>
      <c r="DQ111" s="913" t="s">
        <v>396</v>
      </c>
      <c r="DR111" s="913"/>
      <c r="DS111" s="913"/>
      <c r="DT111" s="913"/>
      <c r="DU111" s="913"/>
      <c r="DV111" s="914" t="s">
        <v>396</v>
      </c>
      <c r="DW111" s="914"/>
      <c r="DX111" s="914"/>
      <c r="DY111" s="914"/>
      <c r="DZ111" s="915"/>
    </row>
    <row r="112" spans="1:131" s="224" customFormat="1" ht="26.25" customHeight="1" x14ac:dyDescent="0.2">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450</v>
      </c>
      <c r="AB112" s="946"/>
      <c r="AC112" s="946"/>
      <c r="AD112" s="946"/>
      <c r="AE112" s="947"/>
      <c r="AF112" s="948" t="s">
        <v>131</v>
      </c>
      <c r="AG112" s="946"/>
      <c r="AH112" s="946"/>
      <c r="AI112" s="946"/>
      <c r="AJ112" s="947"/>
      <c r="AK112" s="948" t="s">
        <v>396</v>
      </c>
      <c r="AL112" s="946"/>
      <c r="AM112" s="946"/>
      <c r="AN112" s="946"/>
      <c r="AO112" s="947"/>
      <c r="AP112" s="949" t="s">
        <v>450</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2018567</v>
      </c>
      <c r="BR112" s="913"/>
      <c r="BS112" s="913"/>
      <c r="BT112" s="913"/>
      <c r="BU112" s="913"/>
      <c r="BV112" s="913">
        <v>1967603</v>
      </c>
      <c r="BW112" s="913"/>
      <c r="BX112" s="913"/>
      <c r="BY112" s="913"/>
      <c r="BZ112" s="913"/>
      <c r="CA112" s="913">
        <v>1861528</v>
      </c>
      <c r="CB112" s="913"/>
      <c r="CC112" s="913"/>
      <c r="CD112" s="913"/>
      <c r="CE112" s="913"/>
      <c r="CF112" s="907">
        <v>20.5</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396</v>
      </c>
      <c r="DH112" s="913"/>
      <c r="DI112" s="913"/>
      <c r="DJ112" s="913"/>
      <c r="DK112" s="913"/>
      <c r="DL112" s="913" t="s">
        <v>396</v>
      </c>
      <c r="DM112" s="913"/>
      <c r="DN112" s="913"/>
      <c r="DO112" s="913"/>
      <c r="DP112" s="913"/>
      <c r="DQ112" s="913" t="s">
        <v>131</v>
      </c>
      <c r="DR112" s="913"/>
      <c r="DS112" s="913"/>
      <c r="DT112" s="913"/>
      <c r="DU112" s="913"/>
      <c r="DV112" s="914" t="s">
        <v>396</v>
      </c>
      <c r="DW112" s="914"/>
      <c r="DX112" s="914"/>
      <c r="DY112" s="914"/>
      <c r="DZ112" s="915"/>
    </row>
    <row r="113" spans="1:130" s="224" customFormat="1" ht="26.25" customHeight="1" x14ac:dyDescent="0.2">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231946</v>
      </c>
      <c r="AB113" s="925"/>
      <c r="AC113" s="925"/>
      <c r="AD113" s="925"/>
      <c r="AE113" s="926"/>
      <c r="AF113" s="927">
        <v>229265</v>
      </c>
      <c r="AG113" s="925"/>
      <c r="AH113" s="925"/>
      <c r="AI113" s="925"/>
      <c r="AJ113" s="926"/>
      <c r="AK113" s="927">
        <v>227107</v>
      </c>
      <c r="AL113" s="925"/>
      <c r="AM113" s="925"/>
      <c r="AN113" s="925"/>
      <c r="AO113" s="926"/>
      <c r="AP113" s="928">
        <v>2.5</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t="s">
        <v>396</v>
      </c>
      <c r="BR113" s="913"/>
      <c r="BS113" s="913"/>
      <c r="BT113" s="913"/>
      <c r="BU113" s="913"/>
      <c r="BV113" s="913" t="s">
        <v>396</v>
      </c>
      <c r="BW113" s="913"/>
      <c r="BX113" s="913"/>
      <c r="BY113" s="913"/>
      <c r="BZ113" s="913"/>
      <c r="CA113" s="913" t="s">
        <v>396</v>
      </c>
      <c r="CB113" s="913"/>
      <c r="CC113" s="913"/>
      <c r="CD113" s="913"/>
      <c r="CE113" s="913"/>
      <c r="CF113" s="907" t="s">
        <v>396</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450</v>
      </c>
      <c r="DH113" s="946"/>
      <c r="DI113" s="946"/>
      <c r="DJ113" s="946"/>
      <c r="DK113" s="947"/>
      <c r="DL113" s="948" t="s">
        <v>396</v>
      </c>
      <c r="DM113" s="946"/>
      <c r="DN113" s="946"/>
      <c r="DO113" s="946"/>
      <c r="DP113" s="947"/>
      <c r="DQ113" s="948" t="s">
        <v>396</v>
      </c>
      <c r="DR113" s="946"/>
      <c r="DS113" s="946"/>
      <c r="DT113" s="946"/>
      <c r="DU113" s="947"/>
      <c r="DV113" s="949" t="s">
        <v>131</v>
      </c>
      <c r="DW113" s="950"/>
      <c r="DX113" s="950"/>
      <c r="DY113" s="950"/>
      <c r="DZ113" s="951"/>
    </row>
    <row r="114" spans="1:130" s="224" customFormat="1" ht="26.25" customHeight="1" x14ac:dyDescent="0.2">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450</v>
      </c>
      <c r="AB114" s="946"/>
      <c r="AC114" s="946"/>
      <c r="AD114" s="946"/>
      <c r="AE114" s="947"/>
      <c r="AF114" s="948" t="s">
        <v>396</v>
      </c>
      <c r="AG114" s="946"/>
      <c r="AH114" s="946"/>
      <c r="AI114" s="946"/>
      <c r="AJ114" s="947"/>
      <c r="AK114" s="948" t="s">
        <v>450</v>
      </c>
      <c r="AL114" s="946"/>
      <c r="AM114" s="946"/>
      <c r="AN114" s="946"/>
      <c r="AO114" s="947"/>
      <c r="AP114" s="949" t="s">
        <v>396</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3200825</v>
      </c>
      <c r="BR114" s="913"/>
      <c r="BS114" s="913"/>
      <c r="BT114" s="913"/>
      <c r="BU114" s="913"/>
      <c r="BV114" s="913">
        <v>3278000</v>
      </c>
      <c r="BW114" s="913"/>
      <c r="BX114" s="913"/>
      <c r="BY114" s="913"/>
      <c r="BZ114" s="913"/>
      <c r="CA114" s="913">
        <v>3227259</v>
      </c>
      <c r="CB114" s="913"/>
      <c r="CC114" s="913"/>
      <c r="CD114" s="913"/>
      <c r="CE114" s="913"/>
      <c r="CF114" s="907">
        <v>35.5</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450</v>
      </c>
      <c r="DM114" s="946"/>
      <c r="DN114" s="946"/>
      <c r="DO114" s="946"/>
      <c r="DP114" s="947"/>
      <c r="DQ114" s="948" t="s">
        <v>131</v>
      </c>
      <c r="DR114" s="946"/>
      <c r="DS114" s="946"/>
      <c r="DT114" s="946"/>
      <c r="DU114" s="947"/>
      <c r="DV114" s="949" t="s">
        <v>396</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40709</v>
      </c>
      <c r="AB115" s="925"/>
      <c r="AC115" s="925"/>
      <c r="AD115" s="925"/>
      <c r="AE115" s="926"/>
      <c r="AF115" s="927">
        <v>39835</v>
      </c>
      <c r="AG115" s="925"/>
      <c r="AH115" s="925"/>
      <c r="AI115" s="925"/>
      <c r="AJ115" s="926"/>
      <c r="AK115" s="927">
        <v>28768</v>
      </c>
      <c r="AL115" s="925"/>
      <c r="AM115" s="925"/>
      <c r="AN115" s="925"/>
      <c r="AO115" s="926"/>
      <c r="AP115" s="928">
        <v>0.3</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396</v>
      </c>
      <c r="BR115" s="913"/>
      <c r="BS115" s="913"/>
      <c r="BT115" s="913"/>
      <c r="BU115" s="913"/>
      <c r="BV115" s="913" t="s">
        <v>396</v>
      </c>
      <c r="BW115" s="913"/>
      <c r="BX115" s="913"/>
      <c r="BY115" s="913"/>
      <c r="BZ115" s="913"/>
      <c r="CA115" s="913" t="s">
        <v>396</v>
      </c>
      <c r="CB115" s="913"/>
      <c r="CC115" s="913"/>
      <c r="CD115" s="913"/>
      <c r="CE115" s="913"/>
      <c r="CF115" s="907" t="s">
        <v>396</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67030</v>
      </c>
      <c r="DH115" s="946"/>
      <c r="DI115" s="946"/>
      <c r="DJ115" s="946"/>
      <c r="DK115" s="947"/>
      <c r="DL115" s="948">
        <v>28353</v>
      </c>
      <c r="DM115" s="946"/>
      <c r="DN115" s="946"/>
      <c r="DO115" s="946"/>
      <c r="DP115" s="947"/>
      <c r="DQ115" s="948" t="s">
        <v>396</v>
      </c>
      <c r="DR115" s="946"/>
      <c r="DS115" s="946"/>
      <c r="DT115" s="946"/>
      <c r="DU115" s="947"/>
      <c r="DV115" s="949" t="s">
        <v>396</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30</v>
      </c>
      <c r="AB116" s="946"/>
      <c r="AC116" s="946"/>
      <c r="AD116" s="946"/>
      <c r="AE116" s="947"/>
      <c r="AF116" s="948">
        <v>9</v>
      </c>
      <c r="AG116" s="946"/>
      <c r="AH116" s="946"/>
      <c r="AI116" s="946"/>
      <c r="AJ116" s="947"/>
      <c r="AK116" s="948">
        <v>613</v>
      </c>
      <c r="AL116" s="946"/>
      <c r="AM116" s="946"/>
      <c r="AN116" s="946"/>
      <c r="AO116" s="947"/>
      <c r="AP116" s="949">
        <v>0</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396</v>
      </c>
      <c r="BR116" s="913"/>
      <c r="BS116" s="913"/>
      <c r="BT116" s="913"/>
      <c r="BU116" s="913"/>
      <c r="BV116" s="913" t="s">
        <v>396</v>
      </c>
      <c r="BW116" s="913"/>
      <c r="BX116" s="913"/>
      <c r="BY116" s="913"/>
      <c r="BZ116" s="913"/>
      <c r="CA116" s="913" t="s">
        <v>396</v>
      </c>
      <c r="CB116" s="913"/>
      <c r="CC116" s="913"/>
      <c r="CD116" s="913"/>
      <c r="CE116" s="913"/>
      <c r="CF116" s="907" t="s">
        <v>450</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450</v>
      </c>
      <c r="DH116" s="946"/>
      <c r="DI116" s="946"/>
      <c r="DJ116" s="946"/>
      <c r="DK116" s="947"/>
      <c r="DL116" s="948" t="s">
        <v>396</v>
      </c>
      <c r="DM116" s="946"/>
      <c r="DN116" s="946"/>
      <c r="DO116" s="946"/>
      <c r="DP116" s="947"/>
      <c r="DQ116" s="948" t="s">
        <v>450</v>
      </c>
      <c r="DR116" s="946"/>
      <c r="DS116" s="946"/>
      <c r="DT116" s="946"/>
      <c r="DU116" s="947"/>
      <c r="DV116" s="949" t="s">
        <v>396</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1765017</v>
      </c>
      <c r="AB117" s="966"/>
      <c r="AC117" s="966"/>
      <c r="AD117" s="966"/>
      <c r="AE117" s="967"/>
      <c r="AF117" s="968">
        <v>1747002</v>
      </c>
      <c r="AG117" s="966"/>
      <c r="AH117" s="966"/>
      <c r="AI117" s="966"/>
      <c r="AJ117" s="967"/>
      <c r="AK117" s="968">
        <v>1873604</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450</v>
      </c>
      <c r="BR117" s="913"/>
      <c r="BS117" s="913"/>
      <c r="BT117" s="913"/>
      <c r="BU117" s="913"/>
      <c r="BV117" s="913" t="s">
        <v>396</v>
      </c>
      <c r="BW117" s="913"/>
      <c r="BX117" s="913"/>
      <c r="BY117" s="913"/>
      <c r="BZ117" s="913"/>
      <c r="CA117" s="913" t="s">
        <v>396</v>
      </c>
      <c r="CB117" s="913"/>
      <c r="CC117" s="913"/>
      <c r="CD117" s="913"/>
      <c r="CE117" s="913"/>
      <c r="CF117" s="907" t="s">
        <v>131</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131</v>
      </c>
      <c r="DH117" s="946"/>
      <c r="DI117" s="946"/>
      <c r="DJ117" s="946"/>
      <c r="DK117" s="947"/>
      <c r="DL117" s="948" t="s">
        <v>396</v>
      </c>
      <c r="DM117" s="946"/>
      <c r="DN117" s="946"/>
      <c r="DO117" s="946"/>
      <c r="DP117" s="947"/>
      <c r="DQ117" s="948" t="s">
        <v>131</v>
      </c>
      <c r="DR117" s="946"/>
      <c r="DS117" s="946"/>
      <c r="DT117" s="946"/>
      <c r="DU117" s="947"/>
      <c r="DV117" s="949" t="s">
        <v>396</v>
      </c>
      <c r="DW117" s="950"/>
      <c r="DX117" s="950"/>
      <c r="DY117" s="950"/>
      <c r="DZ117" s="951"/>
    </row>
    <row r="118" spans="1:130" s="224" customFormat="1" ht="26.25" customHeight="1" x14ac:dyDescent="0.2">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312</v>
      </c>
      <c r="AL118" s="880"/>
      <c r="AM118" s="880"/>
      <c r="AN118" s="880"/>
      <c r="AO118" s="881"/>
      <c r="AP118" s="957" t="s">
        <v>438</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396</v>
      </c>
      <c r="BR118" s="987"/>
      <c r="BS118" s="987"/>
      <c r="BT118" s="987"/>
      <c r="BU118" s="987"/>
      <c r="BV118" s="987" t="s">
        <v>131</v>
      </c>
      <c r="BW118" s="987"/>
      <c r="BX118" s="987"/>
      <c r="BY118" s="987"/>
      <c r="BZ118" s="987"/>
      <c r="CA118" s="987" t="s">
        <v>131</v>
      </c>
      <c r="CB118" s="987"/>
      <c r="CC118" s="987"/>
      <c r="CD118" s="987"/>
      <c r="CE118" s="987"/>
      <c r="CF118" s="907" t="s">
        <v>450</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450</v>
      </c>
      <c r="DH118" s="946"/>
      <c r="DI118" s="946"/>
      <c r="DJ118" s="946"/>
      <c r="DK118" s="947"/>
      <c r="DL118" s="948" t="s">
        <v>131</v>
      </c>
      <c r="DM118" s="946"/>
      <c r="DN118" s="946"/>
      <c r="DO118" s="946"/>
      <c r="DP118" s="947"/>
      <c r="DQ118" s="948" t="s">
        <v>131</v>
      </c>
      <c r="DR118" s="946"/>
      <c r="DS118" s="946"/>
      <c r="DT118" s="946"/>
      <c r="DU118" s="947"/>
      <c r="DV118" s="949" t="s">
        <v>131</v>
      </c>
      <c r="DW118" s="950"/>
      <c r="DX118" s="950"/>
      <c r="DY118" s="950"/>
      <c r="DZ118" s="951"/>
    </row>
    <row r="119" spans="1:130" s="224" customFormat="1" ht="26.25" customHeight="1" x14ac:dyDescent="0.2">
      <c r="A119" s="1043"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396</v>
      </c>
      <c r="AG119" s="887"/>
      <c r="AH119" s="887"/>
      <c r="AI119" s="887"/>
      <c r="AJ119" s="888"/>
      <c r="AK119" s="889" t="s">
        <v>396</v>
      </c>
      <c r="AL119" s="887"/>
      <c r="AM119" s="887"/>
      <c r="AN119" s="887"/>
      <c r="AO119" s="888"/>
      <c r="AP119" s="890" t="s">
        <v>450</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470</v>
      </c>
      <c r="BP119" s="992"/>
      <c r="BQ119" s="986">
        <v>22353968</v>
      </c>
      <c r="BR119" s="987"/>
      <c r="BS119" s="987"/>
      <c r="BT119" s="987"/>
      <c r="BU119" s="987"/>
      <c r="BV119" s="987">
        <v>22531142</v>
      </c>
      <c r="BW119" s="987"/>
      <c r="BX119" s="987"/>
      <c r="BY119" s="987"/>
      <c r="BZ119" s="987"/>
      <c r="CA119" s="987">
        <v>21918191</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396</v>
      </c>
      <c r="DH119" s="973"/>
      <c r="DI119" s="973"/>
      <c r="DJ119" s="973"/>
      <c r="DK119" s="974"/>
      <c r="DL119" s="972" t="s">
        <v>450</v>
      </c>
      <c r="DM119" s="973"/>
      <c r="DN119" s="973"/>
      <c r="DO119" s="973"/>
      <c r="DP119" s="974"/>
      <c r="DQ119" s="972" t="s">
        <v>396</v>
      </c>
      <c r="DR119" s="973"/>
      <c r="DS119" s="973"/>
      <c r="DT119" s="973"/>
      <c r="DU119" s="974"/>
      <c r="DV119" s="975" t="s">
        <v>396</v>
      </c>
      <c r="DW119" s="976"/>
      <c r="DX119" s="976"/>
      <c r="DY119" s="976"/>
      <c r="DZ119" s="977"/>
    </row>
    <row r="120" spans="1:130" s="224" customFormat="1" ht="26.25" customHeight="1" x14ac:dyDescent="0.2">
      <c r="A120" s="1044"/>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450</v>
      </c>
      <c r="AB120" s="946"/>
      <c r="AC120" s="946"/>
      <c r="AD120" s="946"/>
      <c r="AE120" s="947"/>
      <c r="AF120" s="948" t="s">
        <v>450</v>
      </c>
      <c r="AG120" s="946"/>
      <c r="AH120" s="946"/>
      <c r="AI120" s="946"/>
      <c r="AJ120" s="947"/>
      <c r="AK120" s="948" t="s">
        <v>450</v>
      </c>
      <c r="AL120" s="946"/>
      <c r="AM120" s="946"/>
      <c r="AN120" s="946"/>
      <c r="AO120" s="947"/>
      <c r="AP120" s="949" t="s">
        <v>450</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5457119</v>
      </c>
      <c r="BR120" s="918"/>
      <c r="BS120" s="918"/>
      <c r="BT120" s="918"/>
      <c r="BU120" s="918"/>
      <c r="BV120" s="918">
        <v>5992092</v>
      </c>
      <c r="BW120" s="918"/>
      <c r="BX120" s="918"/>
      <c r="BY120" s="918"/>
      <c r="BZ120" s="918"/>
      <c r="CA120" s="918">
        <v>7047767</v>
      </c>
      <c r="CB120" s="918"/>
      <c r="CC120" s="918"/>
      <c r="CD120" s="918"/>
      <c r="CE120" s="918"/>
      <c r="CF120" s="931">
        <v>77.599999999999994</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1689079</v>
      </c>
      <c r="DH120" s="918"/>
      <c r="DI120" s="918"/>
      <c r="DJ120" s="918"/>
      <c r="DK120" s="918"/>
      <c r="DL120" s="918">
        <v>1537611</v>
      </c>
      <c r="DM120" s="918"/>
      <c r="DN120" s="918"/>
      <c r="DO120" s="918"/>
      <c r="DP120" s="918"/>
      <c r="DQ120" s="918">
        <v>1407223</v>
      </c>
      <c r="DR120" s="918"/>
      <c r="DS120" s="918"/>
      <c r="DT120" s="918"/>
      <c r="DU120" s="918"/>
      <c r="DV120" s="919">
        <v>15.5</v>
      </c>
      <c r="DW120" s="919"/>
      <c r="DX120" s="919"/>
      <c r="DY120" s="919"/>
      <c r="DZ120" s="920"/>
    </row>
    <row r="121" spans="1:130" s="224" customFormat="1" ht="26.25" customHeight="1" x14ac:dyDescent="0.2">
      <c r="A121" s="1044"/>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450</v>
      </c>
      <c r="AB121" s="946"/>
      <c r="AC121" s="946"/>
      <c r="AD121" s="946"/>
      <c r="AE121" s="947"/>
      <c r="AF121" s="948" t="s">
        <v>450</v>
      </c>
      <c r="AG121" s="946"/>
      <c r="AH121" s="946"/>
      <c r="AI121" s="946"/>
      <c r="AJ121" s="947"/>
      <c r="AK121" s="948" t="s">
        <v>450</v>
      </c>
      <c r="AL121" s="946"/>
      <c r="AM121" s="946"/>
      <c r="AN121" s="946"/>
      <c r="AO121" s="947"/>
      <c r="AP121" s="949" t="s">
        <v>396</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931152</v>
      </c>
      <c r="BR121" s="913"/>
      <c r="BS121" s="913"/>
      <c r="BT121" s="913"/>
      <c r="BU121" s="913"/>
      <c r="BV121" s="913">
        <v>863825</v>
      </c>
      <c r="BW121" s="913"/>
      <c r="BX121" s="913"/>
      <c r="BY121" s="913"/>
      <c r="BZ121" s="913"/>
      <c r="CA121" s="913">
        <v>680245</v>
      </c>
      <c r="CB121" s="913"/>
      <c r="CC121" s="913"/>
      <c r="CD121" s="913"/>
      <c r="CE121" s="913"/>
      <c r="CF121" s="907">
        <v>7.5</v>
      </c>
      <c r="CG121" s="908"/>
      <c r="CH121" s="908"/>
      <c r="CI121" s="908"/>
      <c r="CJ121" s="908"/>
      <c r="CK121" s="996"/>
      <c r="CL121" s="997"/>
      <c r="CM121" s="997"/>
      <c r="CN121" s="997"/>
      <c r="CO121" s="998"/>
      <c r="CP121" s="1006" t="s">
        <v>478</v>
      </c>
      <c r="CQ121" s="1007"/>
      <c r="CR121" s="1007"/>
      <c r="CS121" s="1007"/>
      <c r="CT121" s="1007"/>
      <c r="CU121" s="1007"/>
      <c r="CV121" s="1007"/>
      <c r="CW121" s="1007"/>
      <c r="CX121" s="1007"/>
      <c r="CY121" s="1007"/>
      <c r="CZ121" s="1007"/>
      <c r="DA121" s="1007"/>
      <c r="DB121" s="1007"/>
      <c r="DC121" s="1007"/>
      <c r="DD121" s="1007"/>
      <c r="DE121" s="1007"/>
      <c r="DF121" s="1008"/>
      <c r="DG121" s="912">
        <v>195586</v>
      </c>
      <c r="DH121" s="913"/>
      <c r="DI121" s="913"/>
      <c r="DJ121" s="913"/>
      <c r="DK121" s="913"/>
      <c r="DL121" s="913">
        <v>292867</v>
      </c>
      <c r="DM121" s="913"/>
      <c r="DN121" s="913"/>
      <c r="DO121" s="913"/>
      <c r="DP121" s="913"/>
      <c r="DQ121" s="913">
        <v>318480</v>
      </c>
      <c r="DR121" s="913"/>
      <c r="DS121" s="913"/>
      <c r="DT121" s="913"/>
      <c r="DU121" s="913"/>
      <c r="DV121" s="914">
        <v>3.5</v>
      </c>
      <c r="DW121" s="914"/>
      <c r="DX121" s="914"/>
      <c r="DY121" s="914"/>
      <c r="DZ121" s="915"/>
    </row>
    <row r="122" spans="1:130" s="224" customFormat="1" ht="26.25" customHeight="1" x14ac:dyDescent="0.2">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450</v>
      </c>
      <c r="AB122" s="946"/>
      <c r="AC122" s="946"/>
      <c r="AD122" s="946"/>
      <c r="AE122" s="947"/>
      <c r="AF122" s="948" t="s">
        <v>450</v>
      </c>
      <c r="AG122" s="946"/>
      <c r="AH122" s="946"/>
      <c r="AI122" s="946"/>
      <c r="AJ122" s="947"/>
      <c r="AK122" s="948" t="s">
        <v>450</v>
      </c>
      <c r="AL122" s="946"/>
      <c r="AM122" s="946"/>
      <c r="AN122" s="946"/>
      <c r="AO122" s="947"/>
      <c r="AP122" s="949" t="s">
        <v>450</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14836489</v>
      </c>
      <c r="BR122" s="987"/>
      <c r="BS122" s="987"/>
      <c r="BT122" s="987"/>
      <c r="BU122" s="987"/>
      <c r="BV122" s="987">
        <v>14578217</v>
      </c>
      <c r="BW122" s="987"/>
      <c r="BX122" s="987"/>
      <c r="BY122" s="987"/>
      <c r="BZ122" s="987"/>
      <c r="CA122" s="987">
        <v>14636604</v>
      </c>
      <c r="CB122" s="987"/>
      <c r="CC122" s="987"/>
      <c r="CD122" s="987"/>
      <c r="CE122" s="987"/>
      <c r="CF122" s="1004">
        <v>161.19999999999999</v>
      </c>
      <c r="CG122" s="1005"/>
      <c r="CH122" s="1005"/>
      <c r="CI122" s="1005"/>
      <c r="CJ122" s="1005"/>
      <c r="CK122" s="996"/>
      <c r="CL122" s="997"/>
      <c r="CM122" s="997"/>
      <c r="CN122" s="997"/>
      <c r="CO122" s="998"/>
      <c r="CP122" s="1006" t="s">
        <v>415</v>
      </c>
      <c r="CQ122" s="1007"/>
      <c r="CR122" s="1007"/>
      <c r="CS122" s="1007"/>
      <c r="CT122" s="1007"/>
      <c r="CU122" s="1007"/>
      <c r="CV122" s="1007"/>
      <c r="CW122" s="1007"/>
      <c r="CX122" s="1007"/>
      <c r="CY122" s="1007"/>
      <c r="CZ122" s="1007"/>
      <c r="DA122" s="1007"/>
      <c r="DB122" s="1007"/>
      <c r="DC122" s="1007"/>
      <c r="DD122" s="1007"/>
      <c r="DE122" s="1007"/>
      <c r="DF122" s="1008"/>
      <c r="DG122" s="912">
        <v>130177</v>
      </c>
      <c r="DH122" s="913"/>
      <c r="DI122" s="913"/>
      <c r="DJ122" s="913"/>
      <c r="DK122" s="913"/>
      <c r="DL122" s="913">
        <v>133651</v>
      </c>
      <c r="DM122" s="913"/>
      <c r="DN122" s="913"/>
      <c r="DO122" s="913"/>
      <c r="DP122" s="913"/>
      <c r="DQ122" s="913">
        <v>131560</v>
      </c>
      <c r="DR122" s="913"/>
      <c r="DS122" s="913"/>
      <c r="DT122" s="913"/>
      <c r="DU122" s="913"/>
      <c r="DV122" s="914">
        <v>1.4</v>
      </c>
      <c r="DW122" s="914"/>
      <c r="DX122" s="914"/>
      <c r="DY122" s="914"/>
      <c r="DZ122" s="915"/>
    </row>
    <row r="123" spans="1:130" s="224" customFormat="1" ht="26.25" customHeight="1" x14ac:dyDescent="0.2">
      <c r="A123" s="1044"/>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131</v>
      </c>
      <c r="AG123" s="946"/>
      <c r="AH123" s="946"/>
      <c r="AI123" s="946"/>
      <c r="AJ123" s="947"/>
      <c r="AK123" s="948" t="s">
        <v>131</v>
      </c>
      <c r="AL123" s="946"/>
      <c r="AM123" s="946"/>
      <c r="AN123" s="946"/>
      <c r="AO123" s="947"/>
      <c r="AP123" s="949" t="s">
        <v>131</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480</v>
      </c>
      <c r="BP123" s="992"/>
      <c r="BQ123" s="1050">
        <v>21224760</v>
      </c>
      <c r="BR123" s="1051"/>
      <c r="BS123" s="1051"/>
      <c r="BT123" s="1051"/>
      <c r="BU123" s="1051"/>
      <c r="BV123" s="1051">
        <v>21434134</v>
      </c>
      <c r="BW123" s="1051"/>
      <c r="BX123" s="1051"/>
      <c r="BY123" s="1051"/>
      <c r="BZ123" s="1051"/>
      <c r="CA123" s="1051">
        <v>22364616</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v>3725</v>
      </c>
      <c r="DH123" s="946"/>
      <c r="DI123" s="946"/>
      <c r="DJ123" s="946"/>
      <c r="DK123" s="947"/>
      <c r="DL123" s="948">
        <v>3474</v>
      </c>
      <c r="DM123" s="946"/>
      <c r="DN123" s="946"/>
      <c r="DO123" s="946"/>
      <c r="DP123" s="947"/>
      <c r="DQ123" s="948">
        <v>4265</v>
      </c>
      <c r="DR123" s="946"/>
      <c r="DS123" s="946"/>
      <c r="DT123" s="946"/>
      <c r="DU123" s="947"/>
      <c r="DV123" s="949">
        <v>0</v>
      </c>
      <c r="DW123" s="950"/>
      <c r="DX123" s="950"/>
      <c r="DY123" s="950"/>
      <c r="DZ123" s="951"/>
    </row>
    <row r="124" spans="1:130" s="224" customFormat="1" ht="26.25" customHeight="1" thickBot="1" x14ac:dyDescent="0.25">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131</v>
      </c>
      <c r="AB124" s="946"/>
      <c r="AC124" s="946"/>
      <c r="AD124" s="946"/>
      <c r="AE124" s="947"/>
      <c r="AF124" s="948" t="s">
        <v>131</v>
      </c>
      <c r="AG124" s="946"/>
      <c r="AH124" s="946"/>
      <c r="AI124" s="946"/>
      <c r="AJ124" s="947"/>
      <c r="AK124" s="948" t="s">
        <v>131</v>
      </c>
      <c r="AL124" s="946"/>
      <c r="AM124" s="946"/>
      <c r="AN124" s="946"/>
      <c r="AO124" s="947"/>
      <c r="AP124" s="949" t="s">
        <v>131</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12.5</v>
      </c>
      <c r="BR124" s="1014"/>
      <c r="BS124" s="1014"/>
      <c r="BT124" s="1014"/>
      <c r="BU124" s="1014"/>
      <c r="BV124" s="1014">
        <v>11.5</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484</v>
      </c>
      <c r="DM124" s="973"/>
      <c r="DN124" s="973"/>
      <c r="DO124" s="973"/>
      <c r="DP124" s="974"/>
      <c r="DQ124" s="972" t="s">
        <v>484</v>
      </c>
      <c r="DR124" s="973"/>
      <c r="DS124" s="973"/>
      <c r="DT124" s="973"/>
      <c r="DU124" s="974"/>
      <c r="DV124" s="975" t="s">
        <v>485</v>
      </c>
      <c r="DW124" s="976"/>
      <c r="DX124" s="976"/>
      <c r="DY124" s="976"/>
      <c r="DZ124" s="977"/>
    </row>
    <row r="125" spans="1:130" s="224" customFormat="1" ht="26.25" customHeight="1" x14ac:dyDescent="0.2">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131</v>
      </c>
      <c r="AG125" s="946"/>
      <c r="AH125" s="946"/>
      <c r="AI125" s="946"/>
      <c r="AJ125" s="947"/>
      <c r="AK125" s="948" t="s">
        <v>131</v>
      </c>
      <c r="AL125" s="946"/>
      <c r="AM125" s="946"/>
      <c r="AN125" s="946"/>
      <c r="AO125" s="947"/>
      <c r="AP125" s="949" t="s">
        <v>131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131</v>
      </c>
      <c r="DM125" s="918"/>
      <c r="DN125" s="918"/>
      <c r="DO125" s="918"/>
      <c r="DP125" s="918"/>
      <c r="DQ125" s="918" t="s">
        <v>131</v>
      </c>
      <c r="DR125" s="918"/>
      <c r="DS125" s="918"/>
      <c r="DT125" s="918"/>
      <c r="DU125" s="918"/>
      <c r="DV125" s="919" t="s">
        <v>488</v>
      </c>
      <c r="DW125" s="919"/>
      <c r="DX125" s="919"/>
      <c r="DY125" s="919"/>
      <c r="DZ125" s="920"/>
    </row>
    <row r="126" spans="1:130" s="224" customFormat="1" ht="26.25" customHeight="1" thickBot="1" x14ac:dyDescent="0.25">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38677</v>
      </c>
      <c r="AB126" s="946"/>
      <c r="AC126" s="946"/>
      <c r="AD126" s="946"/>
      <c r="AE126" s="947"/>
      <c r="AF126" s="948">
        <v>38677</v>
      </c>
      <c r="AG126" s="946"/>
      <c r="AH126" s="946"/>
      <c r="AI126" s="946"/>
      <c r="AJ126" s="947"/>
      <c r="AK126" s="948">
        <v>28353</v>
      </c>
      <c r="AL126" s="946"/>
      <c r="AM126" s="946"/>
      <c r="AN126" s="946"/>
      <c r="AO126" s="947"/>
      <c r="AP126" s="949">
        <v>0.3</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489</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131</v>
      </c>
      <c r="DW126" s="914"/>
      <c r="DX126" s="914"/>
      <c r="DY126" s="914"/>
      <c r="DZ126" s="915"/>
    </row>
    <row r="127" spans="1:130" s="224" customFormat="1" ht="26.25" customHeight="1" x14ac:dyDescent="0.2">
      <c r="A127" s="1045"/>
      <c r="B127" s="938"/>
      <c r="C127" s="960" t="s">
        <v>490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2032</v>
      </c>
      <c r="AB127" s="946"/>
      <c r="AC127" s="946"/>
      <c r="AD127" s="946"/>
      <c r="AE127" s="947"/>
      <c r="AF127" s="948">
        <v>1158</v>
      </c>
      <c r="AG127" s="946"/>
      <c r="AH127" s="946"/>
      <c r="AI127" s="946"/>
      <c r="AJ127" s="947"/>
      <c r="AK127" s="948">
        <v>415</v>
      </c>
      <c r="AL127" s="946"/>
      <c r="AM127" s="946"/>
      <c r="AN127" s="946"/>
      <c r="AO127" s="947"/>
      <c r="AP127" s="949">
        <v>0</v>
      </c>
      <c r="AQ127" s="950"/>
      <c r="AR127" s="950"/>
      <c r="AS127" s="950"/>
      <c r="AT127" s="951"/>
      <c r="AU127" s="226"/>
      <c r="AV127" s="226"/>
      <c r="AW127" s="226"/>
      <c r="AX127" s="1018" t="s">
        <v>491</v>
      </c>
      <c r="AY127" s="1019"/>
      <c r="AZ127" s="1019"/>
      <c r="BA127" s="1019"/>
      <c r="BB127" s="1019"/>
      <c r="BC127" s="1019"/>
      <c r="BD127" s="1019"/>
      <c r="BE127" s="1020"/>
      <c r="BF127" s="1021" t="s">
        <v>492</v>
      </c>
      <c r="BG127" s="1019"/>
      <c r="BH127" s="1019"/>
      <c r="BI127" s="1019"/>
      <c r="BJ127" s="1019"/>
      <c r="BK127" s="1019"/>
      <c r="BL127" s="1020"/>
      <c r="BM127" s="1021" t="s">
        <v>493</v>
      </c>
      <c r="BN127" s="1019"/>
      <c r="BO127" s="1019"/>
      <c r="BP127" s="1019"/>
      <c r="BQ127" s="1019"/>
      <c r="BR127" s="1019"/>
      <c r="BS127" s="1020"/>
      <c r="BT127" s="1021" t="s">
        <v>494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495</v>
      </c>
      <c r="CQ127" s="910"/>
      <c r="CR127" s="910"/>
      <c r="CS127" s="910"/>
      <c r="CT127" s="910"/>
      <c r="CU127" s="910"/>
      <c r="CV127" s="910"/>
      <c r="CW127" s="910"/>
      <c r="CX127" s="910"/>
      <c r="CY127" s="910"/>
      <c r="CZ127" s="910"/>
      <c r="DA127" s="910"/>
      <c r="DB127" s="910"/>
      <c r="DC127" s="910"/>
      <c r="DD127" s="910"/>
      <c r="DE127" s="910"/>
      <c r="DF127" s="911"/>
      <c r="DG127" s="912" t="s">
        <v>496</v>
      </c>
      <c r="DH127" s="913"/>
      <c r="DI127" s="913"/>
      <c r="DJ127" s="913"/>
      <c r="DK127" s="913"/>
      <c r="DL127" s="913" t="s">
        <v>131</v>
      </c>
      <c r="DM127" s="913"/>
      <c r="DN127" s="913"/>
      <c r="DO127" s="913"/>
      <c r="DP127" s="913"/>
      <c r="DQ127" s="913" t="s">
        <v>131</v>
      </c>
      <c r="DR127" s="913"/>
      <c r="DS127" s="913"/>
      <c r="DT127" s="913"/>
      <c r="DU127" s="913"/>
      <c r="DV127" s="914" t="s">
        <v>488</v>
      </c>
      <c r="DW127" s="914"/>
      <c r="DX127" s="914"/>
      <c r="DY127" s="914"/>
      <c r="DZ127" s="915"/>
    </row>
    <row r="128" spans="1:130" s="224" customFormat="1" ht="26.25" customHeight="1" thickBot="1" x14ac:dyDescent="0.25">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v>184394</v>
      </c>
      <c r="AB128" s="1033"/>
      <c r="AC128" s="1033"/>
      <c r="AD128" s="1033"/>
      <c r="AE128" s="1034"/>
      <c r="AF128" s="1035">
        <v>178277</v>
      </c>
      <c r="AG128" s="1033"/>
      <c r="AH128" s="1033"/>
      <c r="AI128" s="1033"/>
      <c r="AJ128" s="1034"/>
      <c r="AK128" s="1035">
        <v>169547</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131</v>
      </c>
      <c r="BG128" s="1040"/>
      <c r="BH128" s="1040"/>
      <c r="BI128" s="1040"/>
      <c r="BJ128" s="1040"/>
      <c r="BK128" s="1040"/>
      <c r="BL128" s="1041"/>
      <c r="BM128" s="1039">
        <v>13.28</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488</v>
      </c>
      <c r="DM128" s="1025"/>
      <c r="DN128" s="1025"/>
      <c r="DO128" s="1025"/>
      <c r="DP128" s="1025"/>
      <c r="DQ128" s="1025" t="s">
        <v>131</v>
      </c>
      <c r="DR128" s="1025"/>
      <c r="DS128" s="1025"/>
      <c r="DT128" s="1025"/>
      <c r="DU128" s="1025"/>
      <c r="DV128" s="1026" t="s">
        <v>484</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10224597</v>
      </c>
      <c r="AB129" s="946"/>
      <c r="AC129" s="946"/>
      <c r="AD129" s="946"/>
      <c r="AE129" s="947"/>
      <c r="AF129" s="948">
        <v>10740841</v>
      </c>
      <c r="AG129" s="946"/>
      <c r="AH129" s="946"/>
      <c r="AI129" s="946"/>
      <c r="AJ129" s="947"/>
      <c r="AK129" s="948">
        <v>10360765</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488</v>
      </c>
      <c r="BG129" s="1054"/>
      <c r="BH129" s="1054"/>
      <c r="BI129" s="1054"/>
      <c r="BJ129" s="1054"/>
      <c r="BK129" s="1054"/>
      <c r="BL129" s="1055"/>
      <c r="BM129" s="1053">
        <v>18.28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1230487</v>
      </c>
      <c r="AB130" s="946"/>
      <c r="AC130" s="946"/>
      <c r="AD130" s="946"/>
      <c r="AE130" s="947"/>
      <c r="AF130" s="948">
        <v>1231869</v>
      </c>
      <c r="AG130" s="946"/>
      <c r="AH130" s="946"/>
      <c r="AI130" s="946"/>
      <c r="AJ130" s="947"/>
      <c r="AK130" s="948">
        <v>1282128</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8994110</v>
      </c>
      <c r="AB131" s="973"/>
      <c r="AC131" s="973"/>
      <c r="AD131" s="973"/>
      <c r="AE131" s="974"/>
      <c r="AF131" s="972">
        <v>9508972</v>
      </c>
      <c r="AG131" s="973"/>
      <c r="AH131" s="973"/>
      <c r="AI131" s="973"/>
      <c r="AJ131" s="974"/>
      <c r="AK131" s="972">
        <v>9078637</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t="s">
        <v>488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3.8929477179999998</v>
      </c>
      <c r="AB132" s="1084"/>
      <c r="AC132" s="1084"/>
      <c r="AD132" s="1084"/>
      <c r="AE132" s="1085"/>
      <c r="AF132" s="1086">
        <v>3.5425070129999998</v>
      </c>
      <c r="AG132" s="1084"/>
      <c r="AH132" s="1084"/>
      <c r="AI132" s="1084"/>
      <c r="AJ132" s="1085"/>
      <c r="AK132" s="1086">
        <v>4.6474927900000003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3</v>
      </c>
      <c r="AB133" s="1067"/>
      <c r="AC133" s="1067"/>
      <c r="AD133" s="1067"/>
      <c r="AE133" s="1068"/>
      <c r="AF133" s="1066">
        <v>3.4</v>
      </c>
      <c r="AG133" s="1067"/>
      <c r="AH133" s="1067"/>
      <c r="AI133" s="1067"/>
      <c r="AJ133" s="1068"/>
      <c r="AK133" s="1066">
        <v>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y6qPqTZHxDEWuckemoQpuwu8UcUf8D4T1nP3BLNAST9THDSP/ayyKNWHxPXdashJcs9VxDHCg9vOiHAm9GHTA==" saltValue="sAAu0txqhxuP/HIkdsb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511</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1jVH/wIUmm9RNO3IQ91wbiQnG0+MsoiXkvML2TzHZEXxC33Aep1y23xSdJEV68xKXTXTCPcaO0y2Y2lDntak1w==" saltValue="2ruIQyXBZsLbTtlrk1/Z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uoa3cZJEArq6KlvAtEBNu/x9pIPV95NExggdtNZ8uL8QI/9oCJ8yop9pP7UHRPAGbV1pdw2eYhqpRwxh/7QBA==" saltValue="35QziZk9lgcMHRPY9hIvL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513</v>
      </c>
      <c r="AL6" s="260"/>
      <c r="AM6" s="260"/>
      <c r="AN6" s="260"/>
    </row>
    <row r="7" spans="1:46" ht="13.5" customHeight="1" x14ac:dyDescent="0.2">
      <c r="A7" s="259"/>
      <c r="AK7" s="262"/>
      <c r="AL7" s="263"/>
      <c r="AM7" s="263"/>
      <c r="AN7" s="264"/>
      <c r="AO7" s="1101" t="s">
        <v>514</v>
      </c>
      <c r="AP7" s="265"/>
      <c r="AQ7" s="266" t="s">
        <v>515</v>
      </c>
      <c r="AR7" s="267"/>
    </row>
    <row r="8" spans="1:46" ht="13" x14ac:dyDescent="0.2">
      <c r="A8" s="259"/>
      <c r="AK8" s="268"/>
      <c r="AL8" s="269"/>
      <c r="AM8" s="269"/>
      <c r="AN8" s="270"/>
      <c r="AO8" s="1102"/>
      <c r="AP8" s="271" t="s">
        <v>516</v>
      </c>
      <c r="AQ8" s="272" t="s">
        <v>517</v>
      </c>
      <c r="AR8" s="273" t="s">
        <v>518</v>
      </c>
    </row>
    <row r="9" spans="1:46" ht="13" x14ac:dyDescent="0.2">
      <c r="A9" s="259"/>
      <c r="AK9" s="1103" t="s">
        <v>519</v>
      </c>
      <c r="AL9" s="1104"/>
      <c r="AM9" s="1104"/>
      <c r="AN9" s="1105"/>
      <c r="AO9" s="274">
        <v>4005315</v>
      </c>
      <c r="AP9" s="274">
        <v>116322</v>
      </c>
      <c r="AQ9" s="275">
        <v>90021</v>
      </c>
      <c r="AR9" s="276">
        <v>29.2</v>
      </c>
    </row>
    <row r="10" spans="1:46" ht="13.5" customHeight="1" x14ac:dyDescent="0.2">
      <c r="A10" s="259"/>
      <c r="AK10" s="1103" t="s">
        <v>520</v>
      </c>
      <c r="AL10" s="1104"/>
      <c r="AM10" s="1104"/>
      <c r="AN10" s="1105"/>
      <c r="AO10" s="277">
        <v>2844</v>
      </c>
      <c r="AP10" s="277">
        <v>83</v>
      </c>
      <c r="AQ10" s="278">
        <v>11562</v>
      </c>
      <c r="AR10" s="279">
        <v>-99.3</v>
      </c>
    </row>
    <row r="11" spans="1:46" ht="13.5" customHeight="1" x14ac:dyDescent="0.2">
      <c r="A11" s="259"/>
      <c r="AK11" s="1103" t="s">
        <v>521</v>
      </c>
      <c r="AL11" s="1104"/>
      <c r="AM11" s="1104"/>
      <c r="AN11" s="1105"/>
      <c r="AO11" s="277" t="s">
        <v>522</v>
      </c>
      <c r="AP11" s="277" t="s">
        <v>522</v>
      </c>
      <c r="AQ11" s="278">
        <v>947</v>
      </c>
      <c r="AR11" s="279" t="s">
        <v>522</v>
      </c>
    </row>
    <row r="12" spans="1:46" ht="13.5" customHeight="1" x14ac:dyDescent="0.2">
      <c r="A12" s="259"/>
      <c r="AK12" s="1103" t="s">
        <v>523</v>
      </c>
      <c r="AL12" s="1104"/>
      <c r="AM12" s="1104"/>
      <c r="AN12" s="1105"/>
      <c r="AO12" s="277" t="s">
        <v>522</v>
      </c>
      <c r="AP12" s="277" t="s">
        <v>522</v>
      </c>
      <c r="AQ12" s="278">
        <v>11</v>
      </c>
      <c r="AR12" s="279" t="s">
        <v>522</v>
      </c>
    </row>
    <row r="13" spans="1:46" ht="13.5" customHeight="1" x14ac:dyDescent="0.2">
      <c r="A13" s="259"/>
      <c r="AK13" s="1103" t="s">
        <v>524</v>
      </c>
      <c r="AL13" s="1104"/>
      <c r="AM13" s="1104"/>
      <c r="AN13" s="1105"/>
      <c r="AO13" s="277">
        <v>202506</v>
      </c>
      <c r="AP13" s="277">
        <v>5881</v>
      </c>
      <c r="AQ13" s="278">
        <v>3606</v>
      </c>
      <c r="AR13" s="279">
        <v>63.1</v>
      </c>
    </row>
    <row r="14" spans="1:46" ht="13.5" customHeight="1" x14ac:dyDescent="0.2">
      <c r="A14" s="259"/>
      <c r="AK14" s="1103" t="s">
        <v>525</v>
      </c>
      <c r="AL14" s="1104"/>
      <c r="AM14" s="1104"/>
      <c r="AN14" s="1105"/>
      <c r="AO14" s="277">
        <v>59859</v>
      </c>
      <c r="AP14" s="277">
        <v>1738</v>
      </c>
      <c r="AQ14" s="278">
        <v>1599</v>
      </c>
      <c r="AR14" s="279">
        <v>8.6999999999999993</v>
      </c>
    </row>
    <row r="15" spans="1:46" ht="13.5" customHeight="1" x14ac:dyDescent="0.2">
      <c r="A15" s="259"/>
      <c r="AK15" s="1106" t="s">
        <v>526</v>
      </c>
      <c r="AL15" s="1107"/>
      <c r="AM15" s="1107"/>
      <c r="AN15" s="1108"/>
      <c r="AO15" s="277">
        <v>-353299</v>
      </c>
      <c r="AP15" s="277">
        <v>-10260</v>
      </c>
      <c r="AQ15" s="278">
        <v>-6463</v>
      </c>
      <c r="AR15" s="279">
        <v>58.7</v>
      </c>
    </row>
    <row r="16" spans="1:46" ht="13" x14ac:dyDescent="0.2">
      <c r="A16" s="259"/>
      <c r="AK16" s="1106" t="s">
        <v>190</v>
      </c>
      <c r="AL16" s="1107"/>
      <c r="AM16" s="1107"/>
      <c r="AN16" s="1108"/>
      <c r="AO16" s="277">
        <v>3917225</v>
      </c>
      <c r="AP16" s="277">
        <v>113764</v>
      </c>
      <c r="AQ16" s="278">
        <v>101283</v>
      </c>
      <c r="AR16" s="279">
        <v>12.3</v>
      </c>
    </row>
    <row r="17" spans="1:46" ht="13" x14ac:dyDescent="0.2">
      <c r="A17" s="259"/>
    </row>
    <row r="18" spans="1:46" ht="13" x14ac:dyDescent="0.2">
      <c r="A18" s="259"/>
      <c r="AQ18" s="280"/>
      <c r="AR18" s="280"/>
    </row>
    <row r="19" spans="1:46" ht="13" x14ac:dyDescent="0.2">
      <c r="A19" s="259"/>
      <c r="AK19" s="255" t="s">
        <v>527</v>
      </c>
    </row>
    <row r="20" spans="1:46" ht="13" x14ac:dyDescent="0.2">
      <c r="A20" s="259"/>
      <c r="AK20" s="281"/>
      <c r="AL20" s="282"/>
      <c r="AM20" s="282"/>
      <c r="AN20" s="283"/>
      <c r="AO20" s="284" t="s">
        <v>528</v>
      </c>
      <c r="AP20" s="285" t="s">
        <v>529</v>
      </c>
      <c r="AQ20" s="286" t="s">
        <v>530</v>
      </c>
      <c r="AR20" s="287"/>
    </row>
    <row r="21" spans="1:46" s="260" customFormat="1" ht="13" x14ac:dyDescent="0.2">
      <c r="A21" s="288"/>
      <c r="AK21" s="1109" t="s">
        <v>531</v>
      </c>
      <c r="AL21" s="1110"/>
      <c r="AM21" s="1110"/>
      <c r="AN21" s="1111"/>
      <c r="AO21" s="289">
        <v>12.78</v>
      </c>
      <c r="AP21" s="290">
        <v>9.14</v>
      </c>
      <c r="AQ21" s="291">
        <v>3.64</v>
      </c>
      <c r="AS21" s="292"/>
      <c r="AT21" s="288"/>
    </row>
    <row r="22" spans="1:46" s="260" customFormat="1" ht="13" x14ac:dyDescent="0.2">
      <c r="A22" s="288"/>
      <c r="AK22" s="1109" t="s">
        <v>532</v>
      </c>
      <c r="AL22" s="1110"/>
      <c r="AM22" s="1110"/>
      <c r="AN22" s="1111"/>
      <c r="AO22" s="293">
        <v>102.7</v>
      </c>
      <c r="AP22" s="294">
        <v>97.6</v>
      </c>
      <c r="AQ22" s="295">
        <v>5.0999999999999996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535</v>
      </c>
      <c r="AL29" s="260"/>
      <c r="AM29" s="260"/>
      <c r="AN29" s="260"/>
      <c r="AS29" s="302"/>
    </row>
    <row r="30" spans="1:46" ht="13.5" customHeight="1" x14ac:dyDescent="0.2">
      <c r="A30" s="259"/>
      <c r="AK30" s="262"/>
      <c r="AL30" s="263"/>
      <c r="AM30" s="263"/>
      <c r="AN30" s="264"/>
      <c r="AO30" s="1101" t="s">
        <v>514</v>
      </c>
      <c r="AP30" s="265"/>
      <c r="AQ30" s="266" t="s">
        <v>515</v>
      </c>
      <c r="AR30" s="267"/>
    </row>
    <row r="31" spans="1:46" ht="13" x14ac:dyDescent="0.2">
      <c r="A31" s="259"/>
      <c r="AK31" s="268"/>
      <c r="AL31" s="269"/>
      <c r="AM31" s="269"/>
      <c r="AN31" s="270"/>
      <c r="AO31" s="1102"/>
      <c r="AP31" s="271" t="s">
        <v>516</v>
      </c>
      <c r="AQ31" s="272" t="s">
        <v>517</v>
      </c>
      <c r="AR31" s="273" t="s">
        <v>518</v>
      </c>
    </row>
    <row r="32" spans="1:46" ht="27" customHeight="1" x14ac:dyDescent="0.2">
      <c r="A32" s="259"/>
      <c r="AK32" s="1117" t="s">
        <v>536</v>
      </c>
      <c r="AL32" s="1118"/>
      <c r="AM32" s="1118"/>
      <c r="AN32" s="1119"/>
      <c r="AO32" s="303">
        <v>1617116</v>
      </c>
      <c r="AP32" s="303">
        <v>46964</v>
      </c>
      <c r="AQ32" s="304">
        <v>58458</v>
      </c>
      <c r="AR32" s="305">
        <v>-19.7</v>
      </c>
    </row>
    <row r="33" spans="1:46" ht="13.5" customHeight="1" x14ac:dyDescent="0.2">
      <c r="A33" s="259"/>
      <c r="AK33" s="1117" t="s">
        <v>537</v>
      </c>
      <c r="AL33" s="1118"/>
      <c r="AM33" s="1118"/>
      <c r="AN33" s="1119"/>
      <c r="AO33" s="303" t="s">
        <v>522</v>
      </c>
      <c r="AP33" s="303" t="s">
        <v>522</v>
      </c>
      <c r="AQ33" s="304" t="s">
        <v>522</v>
      </c>
      <c r="AR33" s="305" t="s">
        <v>522</v>
      </c>
    </row>
    <row r="34" spans="1:46" ht="27" customHeight="1" x14ac:dyDescent="0.2">
      <c r="A34" s="259"/>
      <c r="AK34" s="1117" t="s">
        <v>538</v>
      </c>
      <c r="AL34" s="1118"/>
      <c r="AM34" s="1118"/>
      <c r="AN34" s="1119"/>
      <c r="AO34" s="303" t="s">
        <v>522</v>
      </c>
      <c r="AP34" s="303" t="s">
        <v>522</v>
      </c>
      <c r="AQ34" s="304" t="s">
        <v>522</v>
      </c>
      <c r="AR34" s="305" t="s">
        <v>522</v>
      </c>
    </row>
    <row r="35" spans="1:46" ht="27" customHeight="1" x14ac:dyDescent="0.2">
      <c r="A35" s="259"/>
      <c r="AK35" s="1117" t="s">
        <v>539</v>
      </c>
      <c r="AL35" s="1118"/>
      <c r="AM35" s="1118"/>
      <c r="AN35" s="1119"/>
      <c r="AO35" s="303">
        <v>227107</v>
      </c>
      <c r="AP35" s="303">
        <v>6596</v>
      </c>
      <c r="AQ35" s="304">
        <v>14034</v>
      </c>
      <c r="AR35" s="305">
        <v>-53</v>
      </c>
    </row>
    <row r="36" spans="1:46" ht="27" customHeight="1" x14ac:dyDescent="0.2">
      <c r="A36" s="259"/>
      <c r="AK36" s="1117" t="s">
        <v>540</v>
      </c>
      <c r="AL36" s="1118"/>
      <c r="AM36" s="1118"/>
      <c r="AN36" s="1119"/>
      <c r="AO36" s="303" t="s">
        <v>522</v>
      </c>
      <c r="AP36" s="303" t="s">
        <v>522</v>
      </c>
      <c r="AQ36" s="304">
        <v>2546</v>
      </c>
      <c r="AR36" s="305" t="s">
        <v>522</v>
      </c>
    </row>
    <row r="37" spans="1:46" ht="13.5" customHeight="1" x14ac:dyDescent="0.2">
      <c r="A37" s="259"/>
      <c r="AK37" s="1117" t="s">
        <v>541</v>
      </c>
      <c r="AL37" s="1118"/>
      <c r="AM37" s="1118"/>
      <c r="AN37" s="1119"/>
      <c r="AO37" s="303">
        <v>28768</v>
      </c>
      <c r="AP37" s="303">
        <v>835</v>
      </c>
      <c r="AQ37" s="304">
        <v>290</v>
      </c>
      <c r="AR37" s="305">
        <v>187.9</v>
      </c>
    </row>
    <row r="38" spans="1:46" ht="27" customHeight="1" x14ac:dyDescent="0.2">
      <c r="A38" s="259"/>
      <c r="AK38" s="1120" t="s">
        <v>542</v>
      </c>
      <c r="AL38" s="1121"/>
      <c r="AM38" s="1121"/>
      <c r="AN38" s="1122"/>
      <c r="AO38" s="306">
        <v>613</v>
      </c>
      <c r="AP38" s="306">
        <v>18</v>
      </c>
      <c r="AQ38" s="307">
        <v>1</v>
      </c>
      <c r="AR38" s="295">
        <v>1700</v>
      </c>
      <c r="AS38" s="302"/>
    </row>
    <row r="39" spans="1:46" ht="13" x14ac:dyDescent="0.2">
      <c r="A39" s="259"/>
      <c r="AK39" s="1120" t="s">
        <v>543</v>
      </c>
      <c r="AL39" s="1121"/>
      <c r="AM39" s="1121"/>
      <c r="AN39" s="1122"/>
      <c r="AO39" s="303">
        <v>-169547</v>
      </c>
      <c r="AP39" s="303">
        <v>-4924</v>
      </c>
      <c r="AQ39" s="304">
        <v>-4639</v>
      </c>
      <c r="AR39" s="305">
        <v>6.1</v>
      </c>
      <c r="AS39" s="302"/>
    </row>
    <row r="40" spans="1:46" ht="27" customHeight="1" x14ac:dyDescent="0.2">
      <c r="A40" s="259"/>
      <c r="AK40" s="1117" t="s">
        <v>544</v>
      </c>
      <c r="AL40" s="1118"/>
      <c r="AM40" s="1118"/>
      <c r="AN40" s="1119"/>
      <c r="AO40" s="303">
        <v>-1282128</v>
      </c>
      <c r="AP40" s="303">
        <v>-37235</v>
      </c>
      <c r="AQ40" s="304">
        <v>-48753</v>
      </c>
      <c r="AR40" s="305">
        <v>-23.6</v>
      </c>
      <c r="AS40" s="302"/>
    </row>
    <row r="41" spans="1:46" ht="13" x14ac:dyDescent="0.2">
      <c r="A41" s="259"/>
      <c r="AK41" s="1123" t="s">
        <v>304</v>
      </c>
      <c r="AL41" s="1124"/>
      <c r="AM41" s="1124"/>
      <c r="AN41" s="1125"/>
      <c r="AO41" s="303">
        <v>421929</v>
      </c>
      <c r="AP41" s="303">
        <v>12254</v>
      </c>
      <c r="AQ41" s="304">
        <v>21939</v>
      </c>
      <c r="AR41" s="305">
        <v>-44.1</v>
      </c>
      <c r="AS41" s="302"/>
    </row>
    <row r="42" spans="1:46" ht="13" x14ac:dyDescent="0.2">
      <c r="A42" s="259"/>
      <c r="AK42" s="308" t="s">
        <v>545</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 x14ac:dyDescent="0.2">
      <c r="A48" s="259"/>
      <c r="AK48" s="313" t="s">
        <v>547</v>
      </c>
      <c r="AL48" s="313"/>
      <c r="AM48" s="313"/>
      <c r="AN48" s="313"/>
      <c r="AO48" s="313"/>
      <c r="AP48" s="313"/>
      <c r="AQ48" s="314"/>
      <c r="AR48" s="313"/>
    </row>
    <row r="49" spans="1:44" ht="13.5" customHeight="1" x14ac:dyDescent="0.2">
      <c r="A49" s="259"/>
      <c r="AK49" s="315"/>
      <c r="AL49" s="316"/>
      <c r="AM49" s="1112" t="s">
        <v>514</v>
      </c>
      <c r="AN49" s="1114" t="s">
        <v>548</v>
      </c>
      <c r="AO49" s="1115"/>
      <c r="AP49" s="1115"/>
      <c r="AQ49" s="1115"/>
      <c r="AR49" s="1116"/>
    </row>
    <row r="50" spans="1:44" ht="13" x14ac:dyDescent="0.2">
      <c r="A50" s="259"/>
      <c r="AK50" s="317"/>
      <c r="AL50" s="318"/>
      <c r="AM50" s="1113"/>
      <c r="AN50" s="319" t="s">
        <v>549</v>
      </c>
      <c r="AO50" s="320" t="s">
        <v>550</v>
      </c>
      <c r="AP50" s="321" t="s">
        <v>551</v>
      </c>
      <c r="AQ50" s="322" t="s">
        <v>552</v>
      </c>
      <c r="AR50" s="323" t="s">
        <v>553</v>
      </c>
    </row>
    <row r="51" spans="1:44" ht="13" x14ac:dyDescent="0.2">
      <c r="A51" s="259"/>
      <c r="AK51" s="315" t="s">
        <v>554</v>
      </c>
      <c r="AL51" s="316"/>
      <c r="AM51" s="324">
        <v>2996543</v>
      </c>
      <c r="AN51" s="325">
        <v>80896</v>
      </c>
      <c r="AO51" s="326">
        <v>47.5</v>
      </c>
      <c r="AP51" s="327">
        <v>65080</v>
      </c>
      <c r="AQ51" s="328">
        <v>-10.4</v>
      </c>
      <c r="AR51" s="329">
        <v>57.9</v>
      </c>
    </row>
    <row r="52" spans="1:44" ht="13" x14ac:dyDescent="0.2">
      <c r="A52" s="259"/>
      <c r="AK52" s="330"/>
      <c r="AL52" s="331" t="s">
        <v>555</v>
      </c>
      <c r="AM52" s="332">
        <v>2595603</v>
      </c>
      <c r="AN52" s="333">
        <v>70072</v>
      </c>
      <c r="AO52" s="334">
        <v>38.299999999999997</v>
      </c>
      <c r="AP52" s="335">
        <v>38201</v>
      </c>
      <c r="AQ52" s="336">
        <v>4.8</v>
      </c>
      <c r="AR52" s="337">
        <v>33.5</v>
      </c>
    </row>
    <row r="53" spans="1:44" ht="13" x14ac:dyDescent="0.2">
      <c r="A53" s="259"/>
      <c r="AK53" s="315" t="s">
        <v>556</v>
      </c>
      <c r="AL53" s="316"/>
      <c r="AM53" s="324">
        <v>4148991</v>
      </c>
      <c r="AN53" s="325">
        <v>113339</v>
      </c>
      <c r="AO53" s="326">
        <v>40.1</v>
      </c>
      <c r="AP53" s="327">
        <v>79288</v>
      </c>
      <c r="AQ53" s="328">
        <v>21.8</v>
      </c>
      <c r="AR53" s="329">
        <v>18.3</v>
      </c>
    </row>
    <row r="54" spans="1:44" ht="13" x14ac:dyDescent="0.2">
      <c r="A54" s="259"/>
      <c r="AK54" s="330"/>
      <c r="AL54" s="331" t="s">
        <v>555</v>
      </c>
      <c r="AM54" s="332">
        <v>3033020</v>
      </c>
      <c r="AN54" s="333">
        <v>82854</v>
      </c>
      <c r="AO54" s="334">
        <v>18.2</v>
      </c>
      <c r="AP54" s="335">
        <v>41870</v>
      </c>
      <c r="AQ54" s="336">
        <v>9.6</v>
      </c>
      <c r="AR54" s="337">
        <v>8.6</v>
      </c>
    </row>
    <row r="55" spans="1:44" ht="13" x14ac:dyDescent="0.2">
      <c r="A55" s="259"/>
      <c r="AK55" s="315" t="s">
        <v>557</v>
      </c>
      <c r="AL55" s="316"/>
      <c r="AM55" s="324">
        <v>1981462</v>
      </c>
      <c r="AN55" s="325">
        <v>54986</v>
      </c>
      <c r="AO55" s="326">
        <v>-51.5</v>
      </c>
      <c r="AP55" s="327">
        <v>84962</v>
      </c>
      <c r="AQ55" s="328">
        <v>7.2</v>
      </c>
      <c r="AR55" s="329">
        <v>-58.7</v>
      </c>
    </row>
    <row r="56" spans="1:44" ht="13" x14ac:dyDescent="0.2">
      <c r="A56" s="259"/>
      <c r="AK56" s="330"/>
      <c r="AL56" s="331" t="s">
        <v>555</v>
      </c>
      <c r="AM56" s="332">
        <v>1142376</v>
      </c>
      <c r="AN56" s="333">
        <v>31701</v>
      </c>
      <c r="AO56" s="334">
        <v>-61.7</v>
      </c>
      <c r="AP56" s="335">
        <v>42793</v>
      </c>
      <c r="AQ56" s="336">
        <v>2.2000000000000002</v>
      </c>
      <c r="AR56" s="337">
        <v>-63.9</v>
      </c>
    </row>
    <row r="57" spans="1:44" ht="13" x14ac:dyDescent="0.2">
      <c r="A57" s="259"/>
      <c r="AK57" s="315" t="s">
        <v>558</v>
      </c>
      <c r="AL57" s="316"/>
      <c r="AM57" s="324">
        <v>1039453</v>
      </c>
      <c r="AN57" s="325">
        <v>29558</v>
      </c>
      <c r="AO57" s="326">
        <v>-46.2</v>
      </c>
      <c r="AP57" s="327">
        <v>71279</v>
      </c>
      <c r="AQ57" s="328">
        <v>-16.100000000000001</v>
      </c>
      <c r="AR57" s="329">
        <v>-30.1</v>
      </c>
    </row>
    <row r="58" spans="1:44" ht="13" x14ac:dyDescent="0.2">
      <c r="A58" s="259"/>
      <c r="AK58" s="330"/>
      <c r="AL58" s="331" t="s">
        <v>555</v>
      </c>
      <c r="AM58" s="332">
        <v>748529</v>
      </c>
      <c r="AN58" s="333">
        <v>21285</v>
      </c>
      <c r="AO58" s="334">
        <v>-32.9</v>
      </c>
      <c r="AP58" s="335">
        <v>36731</v>
      </c>
      <c r="AQ58" s="336">
        <v>-14.2</v>
      </c>
      <c r="AR58" s="337">
        <v>-18.7</v>
      </c>
    </row>
    <row r="59" spans="1:44" ht="13" x14ac:dyDescent="0.2">
      <c r="A59" s="259"/>
      <c r="AK59" s="315" t="s">
        <v>559</v>
      </c>
      <c r="AL59" s="316"/>
      <c r="AM59" s="324">
        <v>1084536</v>
      </c>
      <c r="AN59" s="325">
        <v>31497</v>
      </c>
      <c r="AO59" s="326">
        <v>6.6</v>
      </c>
      <c r="AP59" s="327">
        <v>74994</v>
      </c>
      <c r="AQ59" s="328">
        <v>5.2</v>
      </c>
      <c r="AR59" s="329">
        <v>1.4</v>
      </c>
    </row>
    <row r="60" spans="1:44" ht="13" x14ac:dyDescent="0.2">
      <c r="A60" s="259"/>
      <c r="AK60" s="330"/>
      <c r="AL60" s="331" t="s">
        <v>555</v>
      </c>
      <c r="AM60" s="332">
        <v>796488</v>
      </c>
      <c r="AN60" s="333">
        <v>23132</v>
      </c>
      <c r="AO60" s="334">
        <v>8.6999999999999993</v>
      </c>
      <c r="AP60" s="335">
        <v>36188</v>
      </c>
      <c r="AQ60" s="336">
        <v>-1.5</v>
      </c>
      <c r="AR60" s="337">
        <v>10.199999999999999</v>
      </c>
    </row>
    <row r="61" spans="1:44" ht="13" x14ac:dyDescent="0.2">
      <c r="A61" s="259"/>
      <c r="AK61" s="315" t="s">
        <v>560</v>
      </c>
      <c r="AL61" s="338"/>
      <c r="AM61" s="324">
        <v>2250197</v>
      </c>
      <c r="AN61" s="325">
        <v>62055</v>
      </c>
      <c r="AO61" s="326">
        <v>-0.7</v>
      </c>
      <c r="AP61" s="327">
        <v>75121</v>
      </c>
      <c r="AQ61" s="339">
        <v>1.5</v>
      </c>
      <c r="AR61" s="329">
        <v>-2.2000000000000002</v>
      </c>
    </row>
    <row r="62" spans="1:44" ht="13" x14ac:dyDescent="0.2">
      <c r="A62" s="259"/>
      <c r="AK62" s="330"/>
      <c r="AL62" s="331" t="s">
        <v>555</v>
      </c>
      <c r="AM62" s="332">
        <v>1663203</v>
      </c>
      <c r="AN62" s="333">
        <v>45809</v>
      </c>
      <c r="AO62" s="334">
        <v>-5.9</v>
      </c>
      <c r="AP62" s="335">
        <v>39157</v>
      </c>
      <c r="AQ62" s="336">
        <v>0.2</v>
      </c>
      <c r="AR62" s="337">
        <v>-6.1</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YCVVc0PpTrEoyO1nDbo2ohlIxpfnPyJFi9lpPTVnQ1ucsEkkQduU4RkPJw/KJEzjuwUS5uQcZcN/vo9TPVGP/w==" saltValue="n9q9KIdywf5O8+5KN8ri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bhLQgHPTbkfoD1rFJxp3Ira7i5Udvims+BCXP8K0SwluVtrZrlZvWgDQWA27lKfIpAt3i/EYq6GzWE922g4d0A==" saltValue="nAertkfSVgHuFlsg7OIB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563</v>
      </c>
    </row>
  </sheetData>
  <sheetProtection algorithmName="SHA-512" hashValue="8ElHdBfo1XS7149156eLahRMhH7iFz2RF/fDYm2rAvpXwlKTHcWt76Hk2jLDGJT0sq5EuqZyDubNpHSYLddN3w==" saltValue="6+2Xq1nTmdbvG44tPHa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30.95</v>
      </c>
      <c r="G47" s="12">
        <v>33.590000000000003</v>
      </c>
      <c r="H47" s="12">
        <v>35.630000000000003</v>
      </c>
      <c r="I47" s="12">
        <v>34.270000000000003</v>
      </c>
      <c r="J47" s="13">
        <v>38.43</v>
      </c>
    </row>
    <row r="48" spans="2:10" ht="57.75" customHeight="1" x14ac:dyDescent="0.2">
      <c r="B48" s="14"/>
      <c r="C48" s="1128" t="s">
        <v>4</v>
      </c>
      <c r="D48" s="1128"/>
      <c r="E48" s="1129"/>
      <c r="F48" s="15">
        <v>8.19</v>
      </c>
      <c r="G48" s="16">
        <v>8</v>
      </c>
      <c r="H48" s="16">
        <v>4.45</v>
      </c>
      <c r="I48" s="16">
        <v>16.59</v>
      </c>
      <c r="J48" s="17">
        <v>26.36</v>
      </c>
    </row>
    <row r="49" spans="2:10" ht="57.75" customHeight="1" thickBot="1" x14ac:dyDescent="0.25">
      <c r="B49" s="18"/>
      <c r="C49" s="1130" t="s">
        <v>5</v>
      </c>
      <c r="D49" s="1130"/>
      <c r="E49" s="1131"/>
      <c r="F49" s="19" t="s">
        <v>569</v>
      </c>
      <c r="G49" s="20" t="s">
        <v>570</v>
      </c>
      <c r="H49" s="20" t="s">
        <v>571</v>
      </c>
      <c r="I49" s="20">
        <v>10.57</v>
      </c>
      <c r="J49" s="21">
        <v>3.38</v>
      </c>
    </row>
    <row r="50" spans="2:10" ht="13" x14ac:dyDescent="0.2"/>
  </sheetData>
  <sheetProtection algorithmName="SHA-512" hashValue="Rux/kT3nCOfmwVnG7G9DnnHkam956ep8z0S62NRVpjnpDTS7tXrexQIuTnGbzI3VLLhiOCRNaQDZ/+quxP3vQQ==" saltValue="+xE+YOZcnMxTjnPqXkcD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高野 勝博</cp:lastModifiedBy>
  <cp:lastPrinted>2024-03-19T02:44:48Z</cp:lastPrinted>
  <dcterms:created xsi:type="dcterms:W3CDTF">2024-03-14T02:45:54Z</dcterms:created>
  <dcterms:modified xsi:type="dcterms:W3CDTF">2024-03-19T02:45:12Z</dcterms:modified>
  <cp:category/>
</cp:coreProperties>
</file>