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94E4" lockStructure="1"/>
  <bookViews>
    <workbookView xWindow="0" yWindow="0" windowWidth="29040" windowHeight="12840"/>
  </bookViews>
  <sheets>
    <sheet name="宅地造成・特定盛土等" sheetId="6" r:id="rId1"/>
    <sheet name="記入例" sheetId="1" r:id="rId2"/>
    <sheet name="内部用" sheetId="2" state="hidden" r:id="rId3"/>
    <sheet name="要否判断文書" sheetId="3" state="hidden" r:id="rId4"/>
    <sheet name="イメージ図" sheetId="7" state="hidden" r:id="rId5"/>
    <sheet name="リスト" sheetId="8" state="hidden" r:id="rId6"/>
  </sheets>
  <definedNames>
    <definedName name="_xlnm.Print_Area" localSheetId="1">記入例!$A$1:$AA$221</definedName>
    <definedName name="_xlnm.Print_Area" localSheetId="0">'宅地造成・特定盛土等'!$A$1:$AA$220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石川　成明</author>
  </authors>
  <commentList>
    <comment ref="L141" authorId="0">
      <text>
        <r>
          <rPr>
            <sz val="11"/>
            <color theme="1"/>
            <rFont val="游ゴシック"/>
          </rPr>
          <t>（注）以下の場合は、0（ゼロ）を入力してください。
　・「盛土のみを行った箇所」では崖を生じない。
　・ただし、「切土のみ行った箇所」又は「盛土・切土の両方を行った箇所」では崖を生じる。</t>
        </r>
      </text>
    </comment>
    <comment ref="L144" authorId="0">
      <text>
        <r>
          <rPr>
            <sz val="11"/>
            <color theme="1"/>
            <rFont val="游ゴシック"/>
          </rPr>
          <t>（注）以下の場合は、0（ゼロ）を入力してください。
　・「切土のみを行った箇所」では崖を生じない。
　・ただし、「盛土のみ行った箇所」又は「盛土・切土の両方を行った箇所」では崖を生じる。</t>
        </r>
      </text>
    </comment>
    <comment ref="L147" authorId="0">
      <text>
        <r>
          <rPr>
            <sz val="11"/>
            <color theme="1"/>
            <rFont val="游ゴシック"/>
          </rPr>
          <t>（注）以下の場合は、0（ゼロ）を入力してください。
　・「盛土・切土の両方を行った箇所」では崖を生じない。
　・ただし、「盛土のみを行った箇所」又は「切土のみ行った箇所」では崖を生じる。</t>
        </r>
      </text>
    </comment>
  </commentList>
</comments>
</file>

<file path=xl/comments2.xml><?xml version="1.0" encoding="utf-8"?>
<comments xmlns="http://schemas.openxmlformats.org/spreadsheetml/2006/main">
  <authors>
    <author>石川　成明</author>
  </authors>
  <commentList>
    <comment ref="L142" authorId="0">
      <text>
        <r>
          <rPr>
            <sz val="11"/>
            <color theme="1"/>
            <rFont val="游ゴシック"/>
          </rPr>
          <t>（注）以下の場合は、0（ゼロ）を入力してください。
　・「盛土のみを行った箇所」では崖を生じない。
　・ただし、「切土のみ行った箇所」又は「盛土・切土の両方を行った箇所」では崖を生じる。</t>
        </r>
      </text>
    </comment>
    <comment ref="L145" authorId="0">
      <text>
        <r>
          <rPr>
            <sz val="11"/>
            <color theme="1"/>
            <rFont val="游ゴシック"/>
          </rPr>
          <t>（注）以下の場合は、0（ゼロ）を入力してください。
　・「切土のみを行った箇所」では崖を生じない。
　・ただし、「盛土のみ行った箇所」又は「盛土・切土の両方を行った箇所」では崖を生じる。</t>
        </r>
      </text>
    </comment>
    <comment ref="L148" authorId="0">
      <text>
        <r>
          <rPr>
            <sz val="11"/>
            <color theme="1"/>
            <rFont val="游ゴシック"/>
          </rPr>
          <t>（注）以下の場合は、0（ゼロ）を入力してください。
　・「盛土・切土の両方を行った箇所」では崖を生じない。
　・ただし、「盛土のみを行った箇所」又は「切土のみ行った箇所」では崖を生じる。</t>
        </r>
      </text>
    </comment>
  </commentList>
</comments>
</file>

<file path=xl/sharedStrings.xml><?xml version="1.0" encoding="utf-8"?>
<sst xmlns="http://schemas.openxmlformats.org/spreadsheetml/2006/main" xmlns:r="http://schemas.openxmlformats.org/officeDocument/2006/relationships" count="216" uniqueCount="216">
  <si>
    <t>　（高さの取り方）</t>
    <rPh sb="2" eb="3">
      <t>たか</t>
    </rPh>
    <rPh sb="5" eb="6">
      <t>と</t>
    </rPh>
    <rPh sb="7" eb="8">
      <t>かた</t>
    </rPh>
    <phoneticPr fontId="1" type="Hiragana"/>
  </si>
  <si>
    <t>切土の面積</t>
    <rPh sb="0" eb="2">
      <t>きりど</t>
    </rPh>
    <rPh sb="3" eb="5">
      <t>めんせき</t>
    </rPh>
    <phoneticPr fontId="1" type="Hiragana"/>
  </si>
  <si>
    <t>④</t>
  </si>
  <si>
    <t>・盛土・切土をした箇所の中で、最も急になる地表面の角度を記載してください。</t>
    <rPh sb="1" eb="3">
      <t>もりど</t>
    </rPh>
    <rPh sb="4" eb="6">
      <t>きりど</t>
    </rPh>
    <rPh sb="9" eb="11">
      <t>かしょ</t>
    </rPh>
    <rPh sb="12" eb="13">
      <t>なか</t>
    </rPh>
    <rPh sb="15" eb="16">
      <t>もっと</t>
    </rPh>
    <rPh sb="17" eb="18">
      <t>きゅう</t>
    </rPh>
    <rPh sb="21" eb="24">
      <t>ちひょうめん</t>
    </rPh>
    <rPh sb="25" eb="27">
      <t>かくど</t>
    </rPh>
    <rPh sb="28" eb="30">
      <t>きさい</t>
    </rPh>
    <phoneticPr fontId="1" type="Hiragana"/>
  </si>
  <si>
    <t>最大高さ</t>
    <rPh sb="0" eb="2">
      <t>さいだい</t>
    </rPh>
    <rPh sb="2" eb="3">
      <t>たか</t>
    </rPh>
    <phoneticPr fontId="1" type="Hiragana"/>
  </si>
  <si>
    <t>・盛土・切土には、厚さが30ｃｍ以下の箇所を含みます。</t>
    <rPh sb="1" eb="3">
      <t>もりど</t>
    </rPh>
    <rPh sb="4" eb="6">
      <t>きりど</t>
    </rPh>
    <rPh sb="9" eb="10">
      <t>あつ</t>
    </rPh>
    <rPh sb="16" eb="18">
      <t>いか</t>
    </rPh>
    <rPh sb="19" eb="21">
      <t>かしょ</t>
    </rPh>
    <rPh sb="22" eb="23">
      <t>ふく</t>
    </rPh>
    <phoneticPr fontId="1" type="Hiragana"/>
  </si>
  <si>
    <r>
      <t>問８</t>
    </r>
    <r>
      <rPr>
        <b/>
        <sz val="14"/>
        <color theme="0"/>
        <rFont val="ＭＳ ゴシック"/>
      </rPr>
      <t>．切土の面積</t>
    </r>
    <rPh sb="0" eb="1">
      <t>と</t>
    </rPh>
    <rPh sb="3" eb="5">
      <t>きりど</t>
    </rPh>
    <rPh sb="6" eb="8">
      <t>めんせき</t>
    </rPh>
    <phoneticPr fontId="1" type="Hiragana"/>
  </si>
  <si>
    <t>②</t>
  </si>
  <si>
    <t>担当者 電話番号</t>
    <rPh sb="0" eb="3">
      <t>たんとうしゃ</t>
    </rPh>
    <rPh sb="4" eb="6">
      <t>でんわ</t>
    </rPh>
    <rPh sb="6" eb="8">
      <t>ばんごう</t>
    </rPh>
    <phoneticPr fontId="1" type="Hiragana"/>
  </si>
  <si>
    <t>厚さ区分</t>
    <rPh sb="0" eb="1">
      <t>あつ</t>
    </rPh>
    <rPh sb="2" eb="4">
      <t>くぶん</t>
    </rPh>
    <phoneticPr fontId="1" type="Hiragana"/>
  </si>
  <si>
    <t>鉱業法に基づく鉱物の採取（認可を受けた施業案の実施に係る工事等）</t>
  </si>
  <si>
    <t>高さが２ｍを超える箇所</t>
    <rPh sb="0" eb="1">
      <t>たか</t>
    </rPh>
    <phoneticPr fontId="1" type="Hiragana"/>
  </si>
  <si>
    <t>盛土</t>
    <rPh sb="0" eb="2">
      <t>もりど</t>
    </rPh>
    <phoneticPr fontId="1" type="Hiragana"/>
  </si>
  <si>
    <t>必要事項が入力されていないため、要否を判断できません。</t>
    <rPh sb="0" eb="2">
      <t>ひつよう</t>
    </rPh>
    <rPh sb="2" eb="4">
      <t>じこう</t>
    </rPh>
    <rPh sb="5" eb="7">
      <t>にゅうりょく</t>
    </rPh>
    <rPh sb="16" eb="18">
      <t>ようひ</t>
    </rPh>
    <rPh sb="19" eb="21">
      <t>はんだん</t>
    </rPh>
    <phoneticPr fontId="37" type="Hiragana"/>
  </si>
  <si>
    <r>
      <t>・盛土・切土を行った箇所で生ずる、「崖」の最大高さを記載してください。
・「崖」とは水平面に対し、30度を超える角度をなす土地）を指します。
・</t>
    </r>
    <r>
      <rPr>
        <b/>
        <u/>
        <sz val="12"/>
        <color theme="1"/>
        <rFont val="ＭＳ 明朝"/>
      </rPr>
      <t>複数の「崖」生ずる場合</t>
    </r>
    <r>
      <rPr>
        <sz val="12"/>
        <color theme="1"/>
        <rFont val="ＭＳ 明朝"/>
      </rPr>
      <t>は、</t>
    </r>
    <r>
      <rPr>
        <b/>
        <u/>
        <sz val="12"/>
        <color theme="1"/>
        <rFont val="ＭＳ 明朝"/>
      </rPr>
      <t>一体とみなされるか</t>
    </r>
    <r>
      <rPr>
        <sz val="12"/>
        <color theme="1"/>
        <rFont val="ＭＳ 明朝"/>
      </rPr>
      <t>を踏まえてご回答ください。</t>
    </r>
    <rPh sb="1" eb="3">
      <t>もりど</t>
    </rPh>
    <rPh sb="4" eb="6">
      <t>きりど</t>
    </rPh>
    <rPh sb="7" eb="8">
      <t>おこな</t>
    </rPh>
    <rPh sb="10" eb="12">
      <t>かしょ</t>
    </rPh>
    <rPh sb="13" eb="14">
      <t>しょう</t>
    </rPh>
    <rPh sb="18" eb="19">
      <t>がけ</t>
    </rPh>
    <rPh sb="21" eb="23">
      <t>さいだい</t>
    </rPh>
    <rPh sb="23" eb="24">
      <t>たか</t>
    </rPh>
    <rPh sb="26" eb="28">
      <t>きさい</t>
    </rPh>
    <rPh sb="38" eb="39">
      <t>がけ</t>
    </rPh>
    <rPh sb="65" eb="66">
      <t>さ</t>
    </rPh>
    <rPh sb="72" eb="74">
      <t>ふくすう</t>
    </rPh>
    <rPh sb="76" eb="77">
      <t>がけ</t>
    </rPh>
    <rPh sb="78" eb="79">
      <t>しょう</t>
    </rPh>
    <rPh sb="81" eb="83">
      <t>ばあい</t>
    </rPh>
    <rPh sb="85" eb="87">
      <t>いったい</t>
    </rPh>
    <rPh sb="95" eb="96">
      <t>ふ</t>
    </rPh>
    <rPh sb="100" eb="102">
      <t>かいとう</t>
    </rPh>
    <phoneticPr fontId="1" type="Hiragana"/>
  </si>
  <si>
    <t>切土</t>
    <rPh sb="0" eb="2">
      <t>きりど</t>
    </rPh>
    <phoneticPr fontId="1" type="Hiragana"/>
  </si>
  <si>
    <t>・盛土の中で、最も高い箇所と最も低い箇所の標高を記載してください。</t>
    <rPh sb="1" eb="3">
      <t>もりど</t>
    </rPh>
    <rPh sb="4" eb="5">
      <t>なか</t>
    </rPh>
    <rPh sb="7" eb="8">
      <t>もっと</t>
    </rPh>
    <rPh sb="9" eb="10">
      <t>たか</t>
    </rPh>
    <rPh sb="11" eb="13">
      <t>かしょ</t>
    </rPh>
    <rPh sb="14" eb="15">
      <t>さい</t>
    </rPh>
    <rPh sb="16" eb="17">
      <t>ひく</t>
    </rPh>
    <rPh sb="18" eb="20">
      <t>かしょ</t>
    </rPh>
    <rPh sb="21" eb="23">
      <t>ひょうこう</t>
    </rPh>
    <rPh sb="24" eb="26">
      <t>きさい</t>
    </rPh>
    <phoneticPr fontId="1" type="Hiragana"/>
  </si>
  <si>
    <t>要件</t>
    <rPh sb="0" eb="2">
      <t>ようけん</t>
    </rPh>
    <phoneticPr fontId="1" type="Hiragana"/>
  </si>
  <si>
    <t>・盛土の面積を、高さと厚さで区分けして、記載してください。</t>
    <rPh sb="1" eb="3">
      <t>もりど</t>
    </rPh>
    <rPh sb="4" eb="6">
      <t>めんせき</t>
    </rPh>
    <rPh sb="8" eb="9">
      <t>たか</t>
    </rPh>
    <rPh sb="11" eb="12">
      <t>あつ</t>
    </rPh>
    <rPh sb="14" eb="16">
      <t>くわ</t>
    </rPh>
    <rPh sb="20" eb="22">
      <t>きさい</t>
    </rPh>
    <phoneticPr fontId="1" type="Hiragana"/>
  </si>
  <si>
    <t>　（うち②～④</t>
  </si>
  <si>
    <t>メートル</t>
  </si>
  <si>
    <t>-</t>
  </si>
  <si>
    <t>・「厚さ」とは、切土を行う前後の標高差を指します。</t>
    <rPh sb="2" eb="3">
      <t>あつ</t>
    </rPh>
    <rPh sb="8" eb="10">
      <t>きりど</t>
    </rPh>
    <rPh sb="11" eb="12">
      <t>おこな</t>
    </rPh>
    <rPh sb="20" eb="21">
      <t>さ</t>
    </rPh>
    <phoneticPr fontId="1" type="Hiragana"/>
  </si>
  <si>
    <t>担当者 電子メールアドレス</t>
    <rPh sb="0" eb="3">
      <t>たんとうしゃ</t>
    </rPh>
    <rPh sb="4" eb="6">
      <t>でんし</t>
    </rPh>
    <phoneticPr fontId="1" type="Hiragana"/>
  </si>
  <si>
    <t>区分</t>
    <rPh sb="0" eb="2">
      <t>くぶん</t>
    </rPh>
    <phoneticPr fontId="1" type="Hiragana"/>
  </si>
  <si>
    <t>函南町</t>
  </si>
  <si>
    <t>最大角度</t>
    <rPh sb="0" eb="2">
      <t>さいだい</t>
    </rPh>
    <rPh sb="2" eb="4">
      <t>かくど</t>
    </rPh>
    <phoneticPr fontId="1" type="Hiragana"/>
  </si>
  <si>
    <t>　盛土の計</t>
    <rPh sb="1" eb="3">
      <t>もりど</t>
    </rPh>
    <rPh sb="4" eb="5">
      <t>けい</t>
    </rPh>
    <phoneticPr fontId="1" type="Hiragana"/>
  </si>
  <si>
    <t>南伊豆町</t>
  </si>
  <si>
    <t>厚さが30ｃｍ以下の箇所</t>
    <rPh sb="7" eb="9">
      <t>いか</t>
    </rPh>
    <rPh sb="10" eb="12">
      <t>かしょ</t>
    </rPh>
    <phoneticPr fontId="1" type="Hiragana"/>
  </si>
  <si>
    <t>イメージ図</t>
  </si>
  <si>
    <t>砂利採取法に基づく砂利の採取（認可を受けた採取計画に係る工事等）</t>
  </si>
  <si>
    <t>石川（従業員）</t>
    <rPh sb="0" eb="2">
      <t>いしかわ</t>
    </rPh>
    <rPh sb="3" eb="6">
      <t>じゅうぎょういん</t>
    </rPh>
    <phoneticPr fontId="1" type="Hiragana"/>
  </si>
  <si>
    <t>備考</t>
    <rPh sb="0" eb="2">
      <t>びこう</t>
    </rPh>
    <phoneticPr fontId="1" type="Hiragana"/>
  </si>
  <si>
    <t>・「厚さ」とは、盛土を行う前後の標高差を指します。</t>
    <rPh sb="2" eb="3">
      <t>あつ</t>
    </rPh>
    <rPh sb="11" eb="12">
      <t>おこな</t>
    </rPh>
    <rPh sb="20" eb="21">
      <t>さ</t>
    </rPh>
    <phoneticPr fontId="1" type="Hiragana"/>
  </si>
  <si>
    <t>放射性物質汚染対処
特別措置法</t>
  </si>
  <si>
    <t>⑦</t>
  </si>
  <si>
    <t>・実施する工事の種別を選択してください。</t>
    <rPh sb="1" eb="3">
      <t>じっし</t>
    </rPh>
    <rPh sb="5" eb="7">
      <t>こうじ</t>
    </rPh>
    <rPh sb="8" eb="10">
      <t>しゅべつ</t>
    </rPh>
    <rPh sb="11" eb="13">
      <t>せんたく</t>
    </rPh>
    <phoneticPr fontId="1" type="Hiragana"/>
  </si>
  <si>
    <r>
      <t>本工事は都市計画法第29条第1項又は第2項の許可を取得</t>
    </r>
    <r>
      <rPr>
        <sz val="11"/>
        <color auto="1"/>
        <rFont val="ＭＳ 明朝"/>
      </rPr>
      <t>した時点で、盛土規制法の許可を取得したものとみなされるため、許可申請は不要となります。
ただし、工事の規模や暗渠排水の設置の有無によっては、盛土規制法上の定期報告・中間検査が必要となります。詳細は静岡県申請の手引きの第2章の定期報告・中間検査の項目をご確認ください。</t>
    </r>
    <rPh sb="0" eb="3">
      <t>ほんこうじ</t>
    </rPh>
    <rPh sb="25" eb="27">
      <t>しゅとく</t>
    </rPh>
    <rPh sb="29" eb="31">
      <t>じてん</t>
    </rPh>
    <rPh sb="33" eb="38">
      <t>もりどきせほう</t>
    </rPh>
    <rPh sb="39" eb="41">
      <t>きょか</t>
    </rPh>
    <rPh sb="42" eb="44">
      <t>しゅとく</t>
    </rPh>
    <rPh sb="57" eb="59">
      <t>きょか</t>
    </rPh>
    <rPh sb="59" eb="61">
      <t>しんせい</t>
    </rPh>
    <rPh sb="62" eb="64">
      <t>ふよう</t>
    </rPh>
    <rPh sb="75" eb="77">
      <t>こうじ</t>
    </rPh>
    <rPh sb="78" eb="80">
      <t>きぼ</t>
    </rPh>
    <rPh sb="81" eb="83">
      <t>あんきょ</t>
    </rPh>
    <rPh sb="83" eb="85">
      <t>はいすい</t>
    </rPh>
    <rPh sb="86" eb="88">
      <t>せっち</t>
    </rPh>
    <rPh sb="89" eb="91">
      <t>うむ</t>
    </rPh>
    <rPh sb="97" eb="102">
      <t>もりどきせほう</t>
    </rPh>
    <rPh sb="102" eb="103">
      <t>じょう</t>
    </rPh>
    <rPh sb="104" eb="106">
      <t>ていき</t>
    </rPh>
    <rPh sb="106" eb="108">
      <t>ほうこく</t>
    </rPh>
    <rPh sb="109" eb="111">
      <t>ちゅうかん</t>
    </rPh>
    <rPh sb="111" eb="113">
      <t>けんさ</t>
    </rPh>
    <rPh sb="114" eb="116">
      <t>ひつよう</t>
    </rPh>
    <rPh sb="122" eb="124">
      <t>しょうさい</t>
    </rPh>
    <rPh sb="149" eb="151">
      <t>こうもく</t>
    </rPh>
    <rPh sb="153" eb="155">
      <t>かくにん</t>
    </rPh>
    <phoneticPr fontId="37" type="Hiragana"/>
  </si>
  <si>
    <r>
      <t>厚さ（盛土前後の標高差）が</t>
    </r>
    <r>
      <rPr>
        <b/>
        <u/>
        <sz val="11"/>
        <color rgb="FFFF0000"/>
        <rFont val="ＭＳ 明朝"/>
      </rPr>
      <t>30cm以下の箇所も含みます</t>
    </r>
    <r>
      <rPr>
        <sz val="11"/>
        <color theme="1"/>
        <rFont val="ＭＳ 明朝"/>
      </rPr>
      <t>。</t>
    </r>
    <rPh sb="0" eb="1">
      <t>あつ</t>
    </rPh>
    <rPh sb="3" eb="5">
      <t>もりど</t>
    </rPh>
    <rPh sb="5" eb="7">
      <t>ぜんご</t>
    </rPh>
    <rPh sb="8" eb="11">
      <t>ひょうこうさ</t>
    </rPh>
    <rPh sb="17" eb="19">
      <t>いか</t>
    </rPh>
    <rPh sb="20" eb="22">
      <t>かしょ</t>
    </rPh>
    <rPh sb="23" eb="24">
      <t>ふく</t>
    </rPh>
    <phoneticPr fontId="1" type="Hiragana"/>
  </si>
  <si>
    <r>
      <t>厚さ（切土前後の標高差）が</t>
    </r>
    <r>
      <rPr>
        <b/>
        <u/>
        <sz val="11"/>
        <color rgb="FFFF0000"/>
        <rFont val="ＭＳ 明朝"/>
      </rPr>
      <t>30cm以下の箇所も含みます</t>
    </r>
    <r>
      <rPr>
        <sz val="11"/>
        <color theme="1"/>
        <rFont val="ＭＳ 明朝"/>
      </rPr>
      <t>。</t>
    </r>
    <rPh sb="0" eb="1">
      <t>あつ</t>
    </rPh>
    <rPh sb="3" eb="5">
      <t>きりど</t>
    </rPh>
    <rPh sb="5" eb="7">
      <t>ぜんご</t>
    </rPh>
    <rPh sb="8" eb="11">
      <t>ひょうこうさ</t>
    </rPh>
    <rPh sb="17" eb="19">
      <t>いか</t>
    </rPh>
    <rPh sb="20" eb="22">
      <t>かしょ</t>
    </rPh>
    <rPh sb="23" eb="24">
      <t>ふく</t>
    </rPh>
    <phoneticPr fontId="1" type="Hiragana"/>
  </si>
  <si>
    <t>・「高さ」とは、盛土の中で、最も高い地点と低い地点の差を指します。</t>
    <rPh sb="2" eb="3">
      <t>たか</t>
    </rPh>
    <rPh sb="8" eb="10">
      <t>もりど</t>
    </rPh>
    <rPh sb="11" eb="12">
      <t>なか</t>
    </rPh>
    <rPh sb="14" eb="15">
      <t>もっと</t>
    </rPh>
    <rPh sb="16" eb="17">
      <t>たか</t>
    </rPh>
    <rPh sb="18" eb="20">
      <t>ちてん</t>
    </rPh>
    <rPh sb="21" eb="22">
      <t>ひく</t>
    </rPh>
    <rPh sb="23" eb="25">
      <t>ちてん</t>
    </rPh>
    <rPh sb="26" eb="27">
      <t>さ</t>
    </rPh>
    <phoneticPr fontId="1" type="Hiragana"/>
  </si>
  <si>
    <t>選択肢</t>
    <rPh sb="0" eb="3">
      <t>せんたくし</t>
    </rPh>
    <phoneticPr fontId="1" type="Hiragana"/>
  </si>
  <si>
    <t>解説</t>
    <rPh sb="0" eb="2">
      <t>かいせつ</t>
    </rPh>
    <phoneticPr fontId="1" type="Hiragana"/>
  </si>
  <si>
    <t>崖を生ずる場合</t>
    <rPh sb="0" eb="1">
      <t>がけ</t>
    </rPh>
    <rPh sb="2" eb="3">
      <t>しょう</t>
    </rPh>
    <rPh sb="5" eb="7">
      <t>ばあい</t>
    </rPh>
    <phoneticPr fontId="1" type="Hiragana"/>
  </si>
  <si>
    <t>※ 複数の崖を一体とみなすかどうかの判断基準</t>
    <rPh sb="2" eb="4">
      <t>ふくすう</t>
    </rPh>
    <rPh sb="5" eb="6">
      <t>がけ</t>
    </rPh>
    <rPh sb="7" eb="9">
      <t>いったい</t>
    </rPh>
    <rPh sb="18" eb="20">
      <t>はんだん</t>
    </rPh>
    <rPh sb="20" eb="22">
      <t>きじゅん</t>
    </rPh>
    <phoneticPr fontId="1" type="Hiragana"/>
  </si>
  <si>
    <t>度</t>
    <rPh sb="0" eb="1">
      <t>ど</t>
    </rPh>
    <phoneticPr fontId="1" type="Hiragana"/>
  </si>
  <si>
    <t>盛土・切土した箇所の中で、最も急になる地表面の角度</t>
    <rPh sb="10" eb="11">
      <t>なか</t>
    </rPh>
    <rPh sb="19" eb="22">
      <t>ちひょうめん</t>
    </rPh>
    <rPh sb="23" eb="25">
      <t>かくど</t>
    </rPh>
    <phoneticPr fontId="1" type="Hiragana"/>
  </si>
  <si>
    <t>高さ区分</t>
    <rPh sb="0" eb="1">
      <t>たか</t>
    </rPh>
    <rPh sb="2" eb="4">
      <t>くぶん</t>
    </rPh>
    <phoneticPr fontId="1" type="Hiragana"/>
  </si>
  <si>
    <t>⑥</t>
  </si>
  <si>
    <t>―</t>
  </si>
  <si>
    <t>厚さが30ｃｍを超える箇所</t>
    <rPh sb="8" eb="9">
      <t>こ</t>
    </rPh>
    <rPh sb="11" eb="13">
      <t>かしょ</t>
    </rPh>
    <phoneticPr fontId="1" type="Hiragana"/>
  </si>
  <si>
    <t>株式会社静岡県ハウス</t>
    <rPh sb="0" eb="2">
      <t>かぶしき</t>
    </rPh>
    <rPh sb="2" eb="4">
      <t>がいしゃ</t>
    </rPh>
    <rPh sb="4" eb="6">
      <t>しずおか</t>
    </rPh>
    <rPh sb="6" eb="7">
      <t>けん</t>
    </rPh>
    <phoneticPr fontId="1" type="Hiragana"/>
  </si>
  <si>
    <t>　切土の計</t>
    <rPh sb="1" eb="3">
      <t>きりど</t>
    </rPh>
    <rPh sb="4" eb="5">
      <t>けい</t>
    </rPh>
    <phoneticPr fontId="1" type="Hiragana"/>
  </si>
  <si>
    <t>島田町５７－４,５</t>
    <rPh sb="0" eb="2">
      <t>しまだ</t>
    </rPh>
    <rPh sb="2" eb="3">
      <t>ちょう</t>
    </rPh>
    <phoneticPr fontId="1" type="Hiragana"/>
  </si>
  <si>
    <t>①</t>
  </si>
  <si>
    <t>長泉町</t>
  </si>
  <si>
    <t>③</t>
  </si>
  <si>
    <t>平米</t>
    <rPh sb="0" eb="2">
      <t>へいべい</t>
    </rPh>
    <phoneticPr fontId="1" type="Hiragana"/>
  </si>
  <si>
    <t>平米）</t>
    <rPh sb="0" eb="2">
      <t>へいべい</t>
    </rPh>
    <phoneticPr fontId="1" type="Hiragana"/>
  </si>
  <si>
    <t>判定</t>
    <rPh sb="0" eb="2">
      <t>はんてい</t>
    </rPh>
    <phoneticPr fontId="1" type="Hiragana"/>
  </si>
  <si>
    <t>盛土+切土</t>
    <rPh sb="0" eb="2">
      <t>もりど</t>
    </rPh>
    <phoneticPr fontId="1" type="Hiragana"/>
  </si>
  <si>
    <t>⑤</t>
  </si>
  <si>
    <t>⑧</t>
  </si>
  <si>
    <t>　（うち⑥～⑧</t>
  </si>
  <si>
    <t>盛土の面積</t>
    <rPh sb="0" eb="2">
      <t>もりど</t>
    </rPh>
    <rPh sb="3" eb="5">
      <t>めんせき</t>
    </rPh>
    <phoneticPr fontId="1" type="Hiragana"/>
  </si>
  <si>
    <t>担当者（申請者との関係）</t>
    <rPh sb="0" eb="3">
      <t>たんとうしゃ</t>
    </rPh>
    <rPh sb="4" eb="7">
      <t>しんせいしゃ</t>
    </rPh>
    <rPh sb="9" eb="11">
      <t>かんけい</t>
    </rPh>
    <phoneticPr fontId="1" type="Hiragana"/>
  </si>
  <si>
    <t>・切土の面積を、高さと厚さで区分けして、記載してください。</t>
    <rPh sb="1" eb="3">
      <t>きりど</t>
    </rPh>
    <rPh sb="4" eb="6">
      <t>めんせき</t>
    </rPh>
    <rPh sb="8" eb="9">
      <t>たか</t>
    </rPh>
    <rPh sb="11" eb="12">
      <t>あつ</t>
    </rPh>
    <rPh sb="20" eb="22">
      <t>きさい</t>
    </rPh>
    <phoneticPr fontId="1" type="Hiragana"/>
  </si>
  <si>
    <t>切土のみ行った箇所（盛土はない箇所）で生ずる「崖」の高さ</t>
    <rPh sb="0" eb="2">
      <t>きりど</t>
    </rPh>
    <rPh sb="4" eb="5">
      <t>おこな</t>
    </rPh>
    <rPh sb="7" eb="9">
      <t>かしょ</t>
    </rPh>
    <rPh sb="10" eb="12">
      <t>もりど</t>
    </rPh>
    <rPh sb="15" eb="17">
      <t>かしょ</t>
    </rPh>
    <rPh sb="19" eb="20">
      <t>しょう</t>
    </rPh>
    <rPh sb="23" eb="24">
      <t>がけ</t>
    </rPh>
    <rPh sb="26" eb="27">
      <t>たか</t>
    </rPh>
    <phoneticPr fontId="1" type="Hiragana"/>
  </si>
  <si>
    <t>・「高さ」とは、切土される地盤の中で、最も高い地点と低い地点の差を指します。</t>
    <rPh sb="2" eb="3">
      <t>たか</t>
    </rPh>
    <rPh sb="8" eb="10">
      <t>きりど</t>
    </rPh>
    <rPh sb="13" eb="15">
      <t>じばん</t>
    </rPh>
    <rPh sb="16" eb="17">
      <t>なか</t>
    </rPh>
    <rPh sb="19" eb="20">
      <t>もっと</t>
    </rPh>
    <rPh sb="21" eb="22">
      <t>たか</t>
    </rPh>
    <rPh sb="23" eb="25">
      <t>ちてん</t>
    </rPh>
    <rPh sb="26" eb="27">
      <t>ひく</t>
    </rPh>
    <rPh sb="28" eb="30">
      <t>ちてん</t>
    </rPh>
    <rPh sb="31" eb="32">
      <t>さ</t>
    </rPh>
    <phoneticPr fontId="1" type="Hiragana"/>
  </si>
  <si>
    <t>三島市</t>
  </si>
  <si>
    <t>解説</t>
  </si>
  <si>
    <t>有</t>
    <rPh sb="0" eb="1">
      <t>あ</t>
    </rPh>
    <phoneticPr fontId="1" type="Hiragana"/>
  </si>
  <si>
    <t>牧之原市</t>
  </si>
  <si>
    <t>無</t>
    <rPh sb="0" eb="1">
      <t>な</t>
    </rPh>
    <phoneticPr fontId="1" type="Hiragana"/>
  </si>
  <si>
    <t>自由記載欄</t>
    <rPh sb="0" eb="2">
      <t>じゆう</t>
    </rPh>
    <rPh sb="2" eb="4">
      <t>きさい</t>
    </rPh>
    <rPh sb="4" eb="5">
      <t>らん</t>
    </rPh>
    <phoneticPr fontId="1" type="Hiragana"/>
  </si>
  <si>
    <r>
      <t>問７</t>
    </r>
    <r>
      <rPr>
        <b/>
        <sz val="14"/>
        <color theme="0"/>
        <rFont val="ＭＳ ゴシック"/>
      </rPr>
      <t>．盛土の面積</t>
    </r>
    <rPh sb="0" eb="1">
      <t>と</t>
    </rPh>
    <rPh sb="3" eb="5">
      <t>もりど</t>
    </rPh>
    <rPh sb="6" eb="8">
      <t>めんせき</t>
    </rPh>
    <phoneticPr fontId="1" type="Hiragana"/>
  </si>
  <si>
    <t>面　　積</t>
    <rPh sb="0" eb="1">
      <t>めん</t>
    </rPh>
    <rPh sb="3" eb="4">
      <t>せき</t>
    </rPh>
    <phoneticPr fontId="1" type="Hiragana"/>
  </si>
  <si>
    <t>火薬類取締法に基づく火薬類の製造施設の周囲に設置する土堤の設置等</t>
  </si>
  <si>
    <t>①盛土で高さが１ｍ超の崖を生ずるもの</t>
  </si>
  <si>
    <t>②切土で高さが２ｍ超の崖を生ずるもの</t>
  </si>
  <si>
    <t>造成工事なし</t>
    <rPh sb="0" eb="2">
      <t>ぞうせい</t>
    </rPh>
    <rPh sb="2" eb="4">
      <t>こうじ</t>
    </rPh>
    <phoneticPr fontId="37" type="Hiragana"/>
  </si>
  <si>
    <t>③盛土と切土を同時に行い、高さが２ｍ超の崖を生ずるもの（①②を除く）</t>
  </si>
  <si>
    <t>④盛土で高さが２ｍ超となるもの（①③を除く）</t>
  </si>
  <si>
    <t>みなし許可</t>
    <rPh sb="3" eb="5">
      <t>きょか</t>
    </rPh>
    <phoneticPr fontId="37" type="Hiragana"/>
  </si>
  <si>
    <t>基準値</t>
    <rPh sb="0" eb="3">
      <t>きじゅんち</t>
    </rPh>
    <phoneticPr fontId="1" type="Hiragana"/>
  </si>
  <si>
    <t>⑤盛土又は切土をする土地の面積が500㎡超となるもの（①②③④を除く）</t>
  </si>
  <si>
    <t>判別値</t>
    <rPh sb="0" eb="2">
      <t>はんべつ</t>
    </rPh>
    <rPh sb="2" eb="3">
      <t>あたい</t>
    </rPh>
    <phoneticPr fontId="1" type="Hiragana"/>
  </si>
  <si>
    <t>許可申請書記載値</t>
    <rPh sb="0" eb="2">
      <t>きょか</t>
    </rPh>
    <rPh sb="2" eb="5">
      <t>しんせいしょ</t>
    </rPh>
    <rPh sb="5" eb="7">
      <t>きさい</t>
    </rPh>
    <rPh sb="7" eb="8">
      <t>あたい</t>
    </rPh>
    <phoneticPr fontId="1" type="Hiragana"/>
  </si>
  <si>
    <t>結果</t>
    <rPh sb="0" eb="2">
      <t>けっか</t>
    </rPh>
    <phoneticPr fontId="1" type="Hiragana"/>
  </si>
  <si>
    <t>許可の要否</t>
    <rPh sb="0" eb="2">
      <t>きょか</t>
    </rPh>
    <rPh sb="3" eb="5">
      <t>ようひ</t>
    </rPh>
    <phoneticPr fontId="1" type="Hiragana"/>
  </si>
  <si>
    <t>参考</t>
    <rPh sb="0" eb="2">
      <t>さんこう</t>
    </rPh>
    <phoneticPr fontId="1" type="Hiragana"/>
  </si>
  <si>
    <t>許可の要否の自動判定</t>
    <rPh sb="0" eb="2">
      <t>きょか</t>
    </rPh>
    <rPh sb="3" eb="5">
      <t>ようひ</t>
    </rPh>
    <rPh sb="6" eb="8">
      <t>じどう</t>
    </rPh>
    <rPh sb="8" eb="10">
      <t>はんてい</t>
    </rPh>
    <phoneticPr fontId="1" type="Hiragana"/>
  </si>
  <si>
    <t>政令市(静岡市・浜松市)内の造成行為については、政令市が許可権者となりますので、各市の盛土規制法担当部署へお問い合わせください。</t>
    <rPh sb="0" eb="2">
      <t>せいれい</t>
    </rPh>
    <rPh sb="2" eb="3">
      <t>し</t>
    </rPh>
    <rPh sb="4" eb="7">
      <t>しずおかし</t>
    </rPh>
    <rPh sb="8" eb="11">
      <t>はままつし</t>
    </rPh>
    <rPh sb="12" eb="13">
      <t>ない</t>
    </rPh>
    <rPh sb="14" eb="16">
      <t>ぞうせい</t>
    </rPh>
    <rPh sb="16" eb="18">
      <t>こうい</t>
    </rPh>
    <rPh sb="24" eb="27">
      <t>せいれいし</t>
    </rPh>
    <rPh sb="28" eb="30">
      <t>きょか</t>
    </rPh>
    <rPh sb="30" eb="31">
      <t>けん</t>
    </rPh>
    <rPh sb="31" eb="32">
      <t>しゃ</t>
    </rPh>
    <rPh sb="40" eb="42">
      <t>かくし</t>
    </rPh>
    <rPh sb="43" eb="48">
      <t>もりどきせほう</t>
    </rPh>
    <rPh sb="48" eb="50">
      <t>たんとう</t>
    </rPh>
    <rPh sb="50" eb="52">
      <t>ぶしょ</t>
    </rPh>
    <rPh sb="54" eb="55">
      <t>と</t>
    </rPh>
    <rPh sb="56" eb="57">
      <t>あ</t>
    </rPh>
    <phoneticPr fontId="37" type="Hiragana"/>
  </si>
  <si>
    <r>
      <t>問６</t>
    </r>
    <r>
      <rPr>
        <b/>
        <sz val="14"/>
        <color theme="0"/>
        <rFont val="ＭＳ ゴシック"/>
      </rPr>
      <t>．盛土における標高（最高箇所と最低箇所）</t>
    </r>
    <rPh sb="0" eb="1">
      <t>と</t>
    </rPh>
    <rPh sb="3" eb="5">
      <t>もりど</t>
    </rPh>
    <rPh sb="9" eb="11">
      <t>ひょうこう</t>
    </rPh>
    <rPh sb="12" eb="14">
      <t>さいこう</t>
    </rPh>
    <rPh sb="14" eb="16">
      <t>かしょ</t>
    </rPh>
    <rPh sb="17" eb="19">
      <t>さいてい</t>
    </rPh>
    <phoneticPr fontId="1" type="Hiragana"/>
  </si>
  <si>
    <t>砂利採取法</t>
  </si>
  <si>
    <t>森林の施業を実施するために必要な作業路網の整備に関する工事</t>
  </si>
  <si>
    <t>054</t>
  </si>
  <si>
    <t>1234</t>
  </si>
  <si>
    <t>許可対象規模の判定チェックシート（宅地造成・特定盛土等）</t>
    <rPh sb="0" eb="2">
      <t>きょか</t>
    </rPh>
    <rPh sb="2" eb="4">
      <t>たいしょう</t>
    </rPh>
    <rPh sb="4" eb="6">
      <t>きぼ</t>
    </rPh>
    <rPh sb="7" eb="9">
      <t>はんてい</t>
    </rPh>
    <phoneticPr fontId="1" type="Hiragana"/>
  </si>
  <si>
    <t>5678</t>
  </si>
  <si>
    <t>shizuoka@shizuoka.com</t>
  </si>
  <si>
    <t>入力必須数</t>
    <rPh sb="0" eb="2">
      <t>にゅうりょく</t>
    </rPh>
    <rPh sb="2" eb="4">
      <t>ひっす</t>
    </rPh>
    <rPh sb="4" eb="5">
      <t>すう</t>
    </rPh>
    <phoneticPr fontId="1" type="Hiragana"/>
  </si>
  <si>
    <t>入力不足数</t>
    <rPh sb="0" eb="2">
      <t>にゅうりょく</t>
    </rPh>
    <rPh sb="2" eb="4">
      <t>ふそく</t>
    </rPh>
    <rPh sb="4" eb="5">
      <t>すう</t>
    </rPh>
    <phoneticPr fontId="1" type="Hiragana"/>
  </si>
  <si>
    <t>㎡</t>
  </si>
  <si>
    <t>盛土・切土を同時に行った箇所で生ずる「崖」の高さ</t>
    <rPh sb="0" eb="2">
      <t>もりど</t>
    </rPh>
    <rPh sb="3" eb="5">
      <t>きりど</t>
    </rPh>
    <rPh sb="6" eb="8">
      <t>どうじ</t>
    </rPh>
    <rPh sb="9" eb="10">
      <t>おこな</t>
    </rPh>
    <rPh sb="12" eb="14">
      <t>かしょ</t>
    </rPh>
    <phoneticPr fontId="1" type="Hiragana"/>
  </si>
  <si>
    <t>森町</t>
  </si>
  <si>
    <t>盛土高さ</t>
    <rPh sb="0" eb="2">
      <t>もりど</t>
    </rPh>
    <rPh sb="2" eb="3">
      <t>たか</t>
    </rPh>
    <phoneticPr fontId="1" type="Hiragana"/>
  </si>
  <si>
    <t>30度超</t>
    <rPh sb="2" eb="3">
      <t>ど</t>
    </rPh>
    <rPh sb="3" eb="4">
      <t>こ</t>
    </rPh>
    <phoneticPr fontId="1" type="Hiragana"/>
  </si>
  <si>
    <t>島田市</t>
  </si>
  <si>
    <t>熱海市</t>
  </si>
  <si>
    <t>法令等</t>
    <rPh sb="0" eb="2">
      <t>ほうれい</t>
    </rPh>
    <rPh sb="2" eb="3">
      <t>とう</t>
    </rPh>
    <phoneticPr fontId="1" type="Hiragana"/>
  </si>
  <si>
    <t>公共施設用地</t>
    <rPh sb="0" eb="2">
      <t>こうきょう</t>
    </rPh>
    <rPh sb="2" eb="4">
      <t>しせつ</t>
    </rPh>
    <rPh sb="4" eb="6">
      <t>ようち</t>
    </rPh>
    <phoneticPr fontId="37" type="Hiragana"/>
  </si>
  <si>
    <t>・以下の記載の工事への該当の有無を選択してください。</t>
    <rPh sb="1" eb="3">
      <t>いか</t>
    </rPh>
    <rPh sb="4" eb="6">
      <t>きさい</t>
    </rPh>
    <rPh sb="7" eb="9">
      <t>こうじ</t>
    </rPh>
    <rPh sb="11" eb="13">
      <t>がいとう</t>
    </rPh>
    <rPh sb="14" eb="16">
      <t>うむ</t>
    </rPh>
    <rPh sb="17" eb="19">
      <t>せんたく</t>
    </rPh>
    <phoneticPr fontId="1" type="Hiragana"/>
  </si>
  <si>
    <t>該当</t>
    <rPh sb="0" eb="2">
      <t>がいとう</t>
    </rPh>
    <phoneticPr fontId="1" type="Hiragana"/>
  </si>
  <si>
    <t>廃棄物の処理及び清掃に関する法律に基づく廃棄物の処分等</t>
  </si>
  <si>
    <t>工事内容</t>
  </si>
  <si>
    <t>都市計画法</t>
  </si>
  <si>
    <t>御前崎市</t>
  </si>
  <si>
    <t>問３．実施する工事の種別</t>
    <rPh sb="0" eb="1">
      <t>と</t>
    </rPh>
    <rPh sb="3" eb="5">
      <t>じっし</t>
    </rPh>
    <rPh sb="7" eb="9">
      <t>こうじ</t>
    </rPh>
    <rPh sb="10" eb="12">
      <t>しゅべつ</t>
    </rPh>
    <phoneticPr fontId="1" type="Hiragana"/>
  </si>
  <si>
    <t>都市計画法第29条第1項又は第2項の許可を受けた(受ける)工事</t>
    <rPh sb="25" eb="26">
      <t>う</t>
    </rPh>
    <phoneticPr fontId="1" type="Hiragana"/>
  </si>
  <si>
    <t>鉱山保安法</t>
  </si>
  <si>
    <t>鉱業法</t>
  </si>
  <si>
    <t>土地改良法に基づく土地改良事業（農業用用排水施設の新設等）又は土地改良事業に準ずる事業(該当の有無は農地部局にお問い合わせください。)</t>
    <rPh sb="29" eb="30">
      <t>また</t>
    </rPh>
    <rPh sb="44" eb="46">
      <t>がいとう</t>
    </rPh>
    <rPh sb="47" eb="49">
      <t>うむ</t>
    </rPh>
    <rPh sb="50" eb="52">
      <t>のうち</t>
    </rPh>
    <rPh sb="52" eb="54">
      <t>ぶきょく</t>
    </rPh>
    <rPh sb="56" eb="57">
      <t>と</t>
    </rPh>
    <rPh sb="58" eb="59">
      <t>あ</t>
    </rPh>
    <phoneticPr fontId="1" type="Hiragana"/>
  </si>
  <si>
    <t>採石法</t>
  </si>
  <si>
    <t>土地改良法</t>
  </si>
  <si>
    <t>標高</t>
  </si>
  <si>
    <t>浜松市</t>
    <rPh sb="0" eb="3">
      <t>はままつし</t>
    </rPh>
    <phoneticPr fontId="1" type="Hiragana"/>
  </si>
  <si>
    <t>火薬類取締法</t>
  </si>
  <si>
    <t>家畜伝染病予防法</t>
  </si>
  <si>
    <t>施工場所で盛土・切土に該当する造成行為がある</t>
    <rPh sb="0" eb="2">
      <t>せこう</t>
    </rPh>
    <rPh sb="2" eb="4">
      <t>ばしょ</t>
    </rPh>
    <rPh sb="5" eb="7">
      <t>もりど</t>
    </rPh>
    <rPh sb="8" eb="10">
      <t>きりど</t>
    </rPh>
    <rPh sb="11" eb="13">
      <t>がいとう</t>
    </rPh>
    <rPh sb="15" eb="17">
      <t>ぞうせい</t>
    </rPh>
    <rPh sb="17" eb="19">
      <t>こうい</t>
    </rPh>
    <phoneticPr fontId="1" type="Hiragana"/>
  </si>
  <si>
    <t>土壌汚染対策法</t>
  </si>
  <si>
    <t>※ 既存崖に擁壁を設置する場合は許可の対象外となる場合があります。（Q2-16）</t>
    <rPh sb="16" eb="18">
      <t>きょか</t>
    </rPh>
    <rPh sb="19" eb="22">
      <t>たいしょうがい</t>
    </rPh>
    <rPh sb="25" eb="27">
      <t>ばあい</t>
    </rPh>
    <phoneticPr fontId="1" type="Hiragana"/>
  </si>
  <si>
    <t>藤枝市</t>
  </si>
  <si>
    <t>鉱山保安法に基づく鉱物の採取（鉱業上使用する特定施設の設置に係る工事等）</t>
  </si>
  <si>
    <t>採石法に基づく岩石の採取（認可を受けた採取計画に係る工事等）</t>
  </si>
  <si>
    <t>家畜伝染病予防法に基づく家畜の死体等の埋却</t>
  </si>
  <si>
    <t>土壌汚染対策法に基づく汚染土壌の搬出又は処理等</t>
  </si>
  <si>
    <t>放射性物質汚染対処特別措置法に基づく廃棄物又は除去土壌の保管又は処分</t>
  </si>
  <si>
    <r>
      <t>以下に該当する行為は盛土・切土にはあたりません。</t>
    </r>
    <r>
      <rPr>
        <sz val="9"/>
        <color rgb="FFFF0000"/>
        <rFont val="ＭＳ 明朝"/>
      </rPr>
      <t>(この後の面積、高さに含みません。)</t>
    </r>
    <rPh sb="0" eb="2">
      <t>いか</t>
    </rPh>
    <rPh sb="3" eb="5">
      <t>がいとう</t>
    </rPh>
    <rPh sb="7" eb="9">
      <t>こうい</t>
    </rPh>
    <rPh sb="10" eb="12">
      <t>もりど</t>
    </rPh>
    <rPh sb="13" eb="15">
      <t>きりど</t>
    </rPh>
    <rPh sb="27" eb="28">
      <t>あと</t>
    </rPh>
    <rPh sb="29" eb="31">
      <t>めんせき</t>
    </rPh>
    <rPh sb="32" eb="33">
      <t>たか</t>
    </rPh>
    <rPh sb="35" eb="36">
      <t>ふく</t>
    </rPh>
    <phoneticPr fontId="1" type="Hiragana"/>
  </si>
  <si>
    <t>政令第2条に記載の公共の用に供する施設(道路、公園、河川等)の用に供する(予定である)土地で行う工事。</t>
    <rPh sb="0" eb="2">
      <t>せいれい</t>
    </rPh>
    <rPh sb="2" eb="3">
      <t>だい</t>
    </rPh>
    <rPh sb="4" eb="5">
      <t>じょう</t>
    </rPh>
    <rPh sb="6" eb="8">
      <t>きさい</t>
    </rPh>
    <rPh sb="26" eb="28">
      <t>かせん</t>
    </rPh>
    <rPh sb="28" eb="29">
      <t>とう</t>
    </rPh>
    <rPh sb="31" eb="32">
      <t>よう</t>
    </rPh>
    <rPh sb="33" eb="34">
      <t>きょう</t>
    </rPh>
    <rPh sb="37" eb="39">
      <t>よてい</t>
    </rPh>
    <rPh sb="43" eb="45">
      <t>とち</t>
    </rPh>
    <rPh sb="46" eb="47">
      <t>おこな</t>
    </rPh>
    <rPh sb="48" eb="50">
      <t>こうじ</t>
    </rPh>
    <phoneticPr fontId="1" type="Hiragana"/>
  </si>
  <si>
    <t>※　本判定は、高さや面積の取り方が正しいことが前提となります。</t>
    <rPh sb="2" eb="3">
      <t>ほん</t>
    </rPh>
    <rPh sb="3" eb="5">
      <t>はんてい</t>
    </rPh>
    <rPh sb="7" eb="8">
      <t>たか</t>
    </rPh>
    <rPh sb="10" eb="12">
      <t>めんせき</t>
    </rPh>
    <rPh sb="13" eb="14">
      <t>と</t>
    </rPh>
    <rPh sb="15" eb="16">
      <t>かた</t>
    </rPh>
    <rPh sb="17" eb="18">
      <t>ただ</t>
    </rPh>
    <rPh sb="23" eb="25">
      <t>ぜんてい</t>
    </rPh>
    <phoneticPr fontId="1" type="Hiragana"/>
  </si>
  <si>
    <t>災害の発生のおそれがないと認められる工事</t>
    <rPh sb="0" eb="2">
      <t>さいがい</t>
    </rPh>
    <rPh sb="18" eb="20">
      <t>こうじ</t>
    </rPh>
    <phoneticPr fontId="37" type="Hiragana"/>
  </si>
  <si>
    <t>該当あり</t>
    <rPh sb="0" eb="2">
      <t>がいとう</t>
    </rPh>
    <phoneticPr fontId="37" type="Hiragana"/>
  </si>
  <si>
    <t>該当なし</t>
    <rPh sb="0" eb="2">
      <t>がいとう</t>
    </rPh>
    <phoneticPr fontId="37" type="Hiragana"/>
  </si>
  <si>
    <t>該当☑</t>
    <rPh sb="0" eb="2">
      <t>がいとう</t>
    </rPh>
    <phoneticPr fontId="37" type="Hiragana"/>
  </si>
  <si>
    <t>ｍ</t>
  </si>
  <si>
    <t>最も低い箇所の標高
（最低箇所）</t>
    <rPh sb="0" eb="1">
      <t>もっと</t>
    </rPh>
    <rPh sb="2" eb="3">
      <t>ひく</t>
    </rPh>
    <rPh sb="4" eb="6">
      <t>かしょ</t>
    </rPh>
    <rPh sb="7" eb="9">
      <t>ひょうこう</t>
    </rPh>
    <rPh sb="11" eb="13">
      <t>さいてい</t>
    </rPh>
    <rPh sb="13" eb="15">
      <t>かしょ</t>
    </rPh>
    <phoneticPr fontId="1" type="Hiragana"/>
  </si>
  <si>
    <r>
      <t>問４</t>
    </r>
    <r>
      <rPr>
        <b/>
        <sz val="14"/>
        <color theme="0"/>
        <rFont val="ＭＳ ゴシック"/>
      </rPr>
      <t>．盛土・切土により生ずる地表面の最大角度</t>
    </r>
    <rPh sb="0" eb="1">
      <t>と</t>
    </rPh>
    <rPh sb="3" eb="5">
      <t>もりど</t>
    </rPh>
    <rPh sb="6" eb="8">
      <t>きりど</t>
    </rPh>
    <rPh sb="11" eb="12">
      <t>しょう</t>
    </rPh>
    <rPh sb="14" eb="17">
      <t>ちひょうめん</t>
    </rPh>
    <rPh sb="18" eb="20">
      <t>さいだい</t>
    </rPh>
    <rPh sb="20" eb="22">
      <t>かくど</t>
    </rPh>
    <phoneticPr fontId="1" type="Hiragana"/>
  </si>
  <si>
    <t>　○　営農行為の表土の補充</t>
  </si>
  <si>
    <t>無</t>
  </si>
  <si>
    <t>＜事業概要＞</t>
    <rPh sb="1" eb="3">
      <t>じぎょう</t>
    </rPh>
    <rPh sb="3" eb="5">
      <t>がいよう</t>
    </rPh>
    <phoneticPr fontId="1" type="Hiragana"/>
  </si>
  <si>
    <r>
      <t>本工事</t>
    </r>
    <r>
      <rPr>
        <sz val="11"/>
        <color auto="1"/>
        <rFont val="ＭＳ 明朝"/>
      </rPr>
      <t>に係る造成行為は許可が必要な規模に達していないため、盛土規制法の許可は不要となる可能性があります。
判断に迷う点・不明な点がある場合は、本シートと高さ・面積を確認できる平面図・断面図を添付の上、盛土規制法に係る問合せフォームでお問い合わせください。</t>
    </r>
    <rPh sb="4" eb="5">
      <t>かか</t>
    </rPh>
    <rPh sb="6" eb="8">
      <t>ぞうせい</t>
    </rPh>
    <rPh sb="8" eb="10">
      <t>こうい</t>
    </rPh>
    <rPh sb="17" eb="19">
      <t>きぼ</t>
    </rPh>
    <rPh sb="20" eb="21">
      <t>たっ</t>
    </rPh>
    <rPh sb="29" eb="31">
      <t>もりど</t>
    </rPh>
    <rPh sb="31" eb="34">
      <t>きせほう</t>
    </rPh>
    <rPh sb="35" eb="37">
      <t>きょか</t>
    </rPh>
    <rPh sb="38" eb="40">
      <t>ふよう</t>
    </rPh>
    <rPh sb="53" eb="55">
      <t>はんだん</t>
    </rPh>
    <rPh sb="56" eb="57">
      <t>まよ</t>
    </rPh>
    <rPh sb="58" eb="59">
      <t>てん</t>
    </rPh>
    <rPh sb="60" eb="62">
      <t>ふめい</t>
    </rPh>
    <rPh sb="63" eb="64">
      <t>てん</t>
    </rPh>
    <rPh sb="71" eb="72">
      <t>ほん</t>
    </rPh>
    <rPh sb="76" eb="77">
      <t>たか</t>
    </rPh>
    <rPh sb="79" eb="81">
      <t>めんせき</t>
    </rPh>
    <rPh sb="82" eb="84">
      <t>かくにん</t>
    </rPh>
    <rPh sb="87" eb="90">
      <t>へいめんず</t>
    </rPh>
    <rPh sb="91" eb="94">
      <t>だんめんず</t>
    </rPh>
    <rPh sb="95" eb="97">
      <t>てんぷ</t>
    </rPh>
    <rPh sb="98" eb="99">
      <t>うえ</t>
    </rPh>
    <rPh sb="117" eb="118">
      <t>と</t>
    </rPh>
    <rPh sb="119" eb="120">
      <t>あ</t>
    </rPh>
    <phoneticPr fontId="37" type="Hiragana"/>
  </si>
  <si>
    <t>市町名を選択</t>
    <rPh sb="0" eb="1">
      <t>し</t>
    </rPh>
    <rPh sb="1" eb="2">
      <t>まち</t>
    </rPh>
    <rPh sb="2" eb="3">
      <t>めい</t>
    </rPh>
    <rPh sb="4" eb="6">
      <t>せんたく</t>
    </rPh>
    <phoneticPr fontId="1" type="Hiragana"/>
  </si>
  <si>
    <t>崖の高さ</t>
    <rPh sb="0" eb="1">
      <t>がけ</t>
    </rPh>
    <rPh sb="2" eb="3">
      <t>たか</t>
    </rPh>
    <phoneticPr fontId="1" type="Hiragana"/>
  </si>
  <si>
    <t>箇所</t>
    <rPh sb="0" eb="2">
      <t>かしょ</t>
    </rPh>
    <phoneticPr fontId="1" type="Hiragana"/>
  </si>
  <si>
    <t>規模</t>
    <rPh sb="0" eb="2">
      <t>きぼ</t>
    </rPh>
    <phoneticPr fontId="1" type="Hiragana"/>
  </si>
  <si>
    <t xml:space="preserve"> ○ 平地（土地の勾配1/10以下）における埋立て</t>
  </si>
  <si>
    <t>切土</t>
  </si>
  <si>
    <t>　○　アスファルト舗装等の構成（舗装、路盤、路床）</t>
    <rPh sb="11" eb="12">
      <t>とう</t>
    </rPh>
    <rPh sb="13" eb="15">
      <t>こうせい</t>
    </rPh>
    <phoneticPr fontId="1" type="Hiragana"/>
  </si>
  <si>
    <t>合計</t>
    <rPh sb="0" eb="2">
      <t>ごうけい</t>
    </rPh>
    <phoneticPr fontId="1" type="Hiragana"/>
  </si>
  <si>
    <t xml:space="preserve"> ○ 地下埋設物等の設置のための掘削・埋め戻し</t>
  </si>
  <si>
    <t>問２.みなし許可、許可が不要となる工事への該当</t>
    <rPh sb="0" eb="1">
      <t>と</t>
    </rPh>
    <rPh sb="6" eb="8">
      <t>きょか</t>
    </rPh>
    <rPh sb="9" eb="11">
      <t>きょか</t>
    </rPh>
    <rPh sb="12" eb="14">
      <t>ふよう</t>
    </rPh>
    <rPh sb="17" eb="19">
      <t>こうじ</t>
    </rPh>
    <rPh sb="21" eb="23">
      <t>がいとう</t>
    </rPh>
    <phoneticPr fontId="1" type="Hiragana"/>
  </si>
  <si>
    <t>廃棄物の処理及び
清掃に関する法律</t>
  </si>
  <si>
    <t>工事主名</t>
  </si>
  <si>
    <t>工事予定地</t>
  </si>
  <si>
    <t>市
町</t>
    <rPh sb="0" eb="1">
      <t>し</t>
    </rPh>
    <rPh sb="2" eb="3">
      <t>まち</t>
    </rPh>
    <phoneticPr fontId="1" type="Hiragana"/>
  </si>
  <si>
    <t>＜許可申請要否判定＞</t>
  </si>
  <si>
    <t>記載日</t>
    <rPh sb="0" eb="2">
      <t>きさい</t>
    </rPh>
    <rPh sb="2" eb="3">
      <t>び</t>
    </rPh>
    <phoneticPr fontId="1" type="Hiragana"/>
  </si>
  <si>
    <t>静岡県　くらし・環境部　環境局　盛土対策課　</t>
  </si>
  <si>
    <t>問１.造成行為への該当</t>
    <rPh sb="0" eb="1">
      <t>と</t>
    </rPh>
    <rPh sb="3" eb="5">
      <t>ぞうせい</t>
    </rPh>
    <rPh sb="5" eb="7">
      <t>こうい</t>
    </rPh>
    <rPh sb="9" eb="11">
      <t>がいとう</t>
    </rPh>
    <phoneticPr fontId="1" type="Hiragana"/>
  </si>
  <si>
    <r>
      <t>問５</t>
    </r>
    <r>
      <rPr>
        <b/>
        <sz val="14"/>
        <color theme="0"/>
        <rFont val="ＭＳ ゴシック"/>
      </rPr>
      <t>．盛土・切土により生ずる「崖」の最大高さ</t>
    </r>
    <rPh sb="0" eb="1">
      <t>と</t>
    </rPh>
    <rPh sb="3" eb="5">
      <t>もりど</t>
    </rPh>
    <rPh sb="6" eb="8">
      <t>きりど</t>
    </rPh>
    <rPh sb="11" eb="12">
      <t>なま</t>
    </rPh>
    <rPh sb="15" eb="16">
      <t>がけ</t>
    </rPh>
    <rPh sb="18" eb="20">
      <t>さいだい</t>
    </rPh>
    <rPh sb="20" eb="21">
      <t>たか</t>
    </rPh>
    <phoneticPr fontId="1" type="Hiragana"/>
  </si>
  <si>
    <t xml:space="preserve"> ○　静岡県からの連絡先</t>
    <rPh sb="3" eb="6">
      <t>しずおかけん</t>
    </rPh>
    <rPh sb="9" eb="12">
      <t>れんらくさき</t>
    </rPh>
    <phoneticPr fontId="1" type="Hiragana"/>
  </si>
  <si>
    <t>・造成行為の有無を選択してください。</t>
    <rPh sb="6" eb="8">
      <t>うむ</t>
    </rPh>
    <rPh sb="9" eb="11">
      <t>せんたく</t>
    </rPh>
    <phoneticPr fontId="1" type="Hiragana"/>
  </si>
  <si>
    <t>盛土・切土法面</t>
    <rPh sb="0" eb="2">
      <t>もりど</t>
    </rPh>
    <rPh sb="3" eb="5">
      <t>きりど</t>
    </rPh>
    <rPh sb="5" eb="7">
      <t>のりめん</t>
    </rPh>
    <phoneticPr fontId="1" type="Hiragana"/>
  </si>
  <si>
    <t>（擁壁も対象）</t>
    <rPh sb="1" eb="3">
      <t>ようへき</t>
    </rPh>
    <rPh sb="4" eb="6">
      <t>たいしょう</t>
    </rPh>
    <phoneticPr fontId="1" type="Hiragana"/>
  </si>
  <si>
    <t>盛土＋切土</t>
    <rPh sb="0" eb="2">
      <t>もりど</t>
    </rPh>
    <rPh sb="3" eb="5">
      <t>きりど</t>
    </rPh>
    <phoneticPr fontId="1" type="Hiragana"/>
  </si>
  <si>
    <t>イメージ図</t>
    <rPh sb="4" eb="5">
      <t>ず</t>
    </rPh>
    <phoneticPr fontId="1" type="Hiragana"/>
  </si>
  <si>
    <t>盛土の
標高</t>
    <rPh sb="0" eb="2">
      <t>もりど</t>
    </rPh>
    <rPh sb="4" eb="6">
      <t>ひょうこう</t>
    </rPh>
    <phoneticPr fontId="1" type="Hiragana"/>
  </si>
  <si>
    <t>政令市の工事</t>
    <rPh sb="0" eb="3">
      <t>せいれいし</t>
    </rPh>
    <rPh sb="4" eb="6">
      <t>こうじ</t>
    </rPh>
    <phoneticPr fontId="37" type="Hiragana"/>
  </si>
  <si>
    <t>※ 既存崖がある場合の判断基準</t>
  </si>
  <si>
    <t>・既存崖に擁壁を設置する場合は許可の対象外となる場合があります。</t>
  </si>
  <si>
    <t>・擁壁の改修は許可の対象外となる場合があります。</t>
  </si>
  <si>
    <t>※ 既存擁壁又は既存崖の改修の判断基準（参照：盛土規制法に関するＱ＆Ａ）</t>
    <rPh sb="2" eb="4">
      <t>きぞん</t>
    </rPh>
    <rPh sb="4" eb="6">
      <t>ようへき</t>
    </rPh>
    <rPh sb="6" eb="7">
      <t>また</t>
    </rPh>
    <rPh sb="8" eb="10">
      <t>きぞん</t>
    </rPh>
    <rPh sb="10" eb="11">
      <t>がけ</t>
    </rPh>
    <rPh sb="12" eb="14">
      <t>かいしゅう</t>
    </rPh>
    <rPh sb="15" eb="17">
      <t>はんだん</t>
    </rPh>
    <rPh sb="17" eb="19">
      <t>きじゅん</t>
    </rPh>
    <rPh sb="20" eb="22">
      <t>さんしょう</t>
    </rPh>
    <phoneticPr fontId="1" type="Hiragana"/>
  </si>
  <si>
    <t>下田市</t>
  </si>
  <si>
    <t>東伊豆町</t>
  </si>
  <si>
    <t>河津町</t>
  </si>
  <si>
    <t>松崎町</t>
  </si>
  <si>
    <t>西伊豆町</t>
  </si>
  <si>
    <t>伊東市</t>
  </si>
  <si>
    <t>沼津市</t>
  </si>
  <si>
    <t>御殿場市</t>
  </si>
  <si>
    <t>裾野市</t>
  </si>
  <si>
    <t>伊豆の国市</t>
  </si>
  <si>
    <t>清水町</t>
  </si>
  <si>
    <t>伊豆市</t>
  </si>
  <si>
    <t>有</t>
  </si>
  <si>
    <t>小山町</t>
  </si>
  <si>
    <t>富士市</t>
  </si>
  <si>
    <t>※　ほ場の状況や栽培する作物の特性に応じ必要な高さに補充される範囲に限る</t>
  </si>
  <si>
    <t>富士宮市</t>
  </si>
  <si>
    <t>焼津市</t>
  </si>
  <si>
    <t>吉田町</t>
  </si>
  <si>
    <t>川根本町</t>
  </si>
  <si>
    <t>菊川市</t>
  </si>
  <si>
    <t>掛川市</t>
  </si>
  <si>
    <t>袋井市</t>
  </si>
  <si>
    <t>磐田市</t>
  </si>
  <si>
    <t>湖西市</t>
  </si>
  <si>
    <t>静岡市</t>
    <rPh sb="0" eb="3">
      <t>しずおかし</t>
    </rPh>
    <phoneticPr fontId="1" type="Hiragana"/>
  </si>
  <si>
    <t>造成工事がない場合は、盛土規制法の規制の対象とならないため、許可は不要となります。</t>
    <rPh sb="7" eb="9">
      <t>ばあい</t>
    </rPh>
    <phoneticPr fontId="37" type="Hiragana"/>
  </si>
  <si>
    <r>
      <t>本工事は、盛土規制法の規制の対象とならない公共施設用地における工事となり、許可は不要となる</t>
    </r>
    <r>
      <rPr>
        <sz val="11"/>
        <color auto="1"/>
        <rFont val="ＭＳ 明朝"/>
      </rPr>
      <t>可能性があります。
なお、本法において「公共施設」となるのは国や自治体が管理する施設全般を指すものではなく、政令第2条に記載の「公共の用に供する施設」に該当する必要がありますので、該当の有無は静岡県申請の手引きの第1章でご確認ください。</t>
    </r>
    <rPh sb="0" eb="1">
      <t>ほん</t>
    </rPh>
    <rPh sb="1" eb="3">
      <t>こうじ</t>
    </rPh>
    <rPh sb="5" eb="7">
      <t>もりど</t>
    </rPh>
    <rPh sb="7" eb="10">
      <t>きせいほう</t>
    </rPh>
    <rPh sb="11" eb="13">
      <t>きせい</t>
    </rPh>
    <rPh sb="14" eb="16">
      <t>たいしょう</t>
    </rPh>
    <rPh sb="21" eb="23">
      <t>こうきょう</t>
    </rPh>
    <rPh sb="23" eb="25">
      <t>しせつ</t>
    </rPh>
    <rPh sb="25" eb="27">
      <t>ようち</t>
    </rPh>
    <rPh sb="31" eb="33">
      <t>こうじ</t>
    </rPh>
    <rPh sb="37" eb="39">
      <t>きょか</t>
    </rPh>
    <rPh sb="40" eb="42">
      <t>ふよう</t>
    </rPh>
    <rPh sb="45" eb="48">
      <t>かのうせい</t>
    </rPh>
    <rPh sb="58" eb="60">
      <t>ほんぽう</t>
    </rPh>
    <rPh sb="75" eb="76">
      <t>くに</t>
    </rPh>
    <rPh sb="77" eb="80">
      <t>じちたい</t>
    </rPh>
    <rPh sb="81" eb="83">
      <t>かんり</t>
    </rPh>
    <rPh sb="85" eb="87">
      <t>しせつ</t>
    </rPh>
    <rPh sb="87" eb="89">
      <t>ぜんぱん</t>
    </rPh>
    <rPh sb="90" eb="91">
      <t>さ</t>
    </rPh>
    <rPh sb="121" eb="123">
      <t>がいとう</t>
    </rPh>
    <rPh sb="125" eb="127">
      <t>ひつよう</t>
    </rPh>
    <rPh sb="135" eb="137">
      <t>がいとう</t>
    </rPh>
    <rPh sb="138" eb="140">
      <t>うむ</t>
    </rPh>
    <rPh sb="141" eb="144">
      <t>しずおかけん</t>
    </rPh>
    <rPh sb="144" eb="146">
      <t>しんせい</t>
    </rPh>
    <rPh sb="147" eb="149">
      <t>てび</t>
    </rPh>
    <rPh sb="151" eb="152">
      <t>だい</t>
    </rPh>
    <rPh sb="153" eb="154">
      <t>しょう</t>
    </rPh>
    <rPh sb="156" eb="158">
      <t>かくにん</t>
    </rPh>
    <phoneticPr fontId="37" type="Hiragana"/>
  </si>
  <si>
    <r>
      <t>本工事は、災害の発生のおそれがないと認められる工事に該当し、許可は不要となる</t>
    </r>
    <r>
      <rPr>
        <sz val="11"/>
        <color auto="1"/>
        <rFont val="ＭＳ 明朝"/>
      </rPr>
      <t>可能性があります。
災害の発生のおそれがないと認められる工事の詳細は、静岡県申請の手引きの第1章でご確認ください。</t>
    </r>
    <rPh sb="26" eb="28">
      <t>がいとう</t>
    </rPh>
    <rPh sb="69" eb="71">
      <t>しょうさい</t>
    </rPh>
    <rPh sb="88" eb="90">
      <t>かくにん</t>
    </rPh>
    <phoneticPr fontId="37" type="Hiragana"/>
  </si>
  <si>
    <t>入力漏れ</t>
    <rPh sb="0" eb="2">
      <t>にゅうりょく</t>
    </rPh>
    <rPh sb="2" eb="3">
      <t>も</t>
    </rPh>
    <phoneticPr fontId="37" type="Hiragana"/>
  </si>
  <si>
    <r>
      <t>本工事</t>
    </r>
    <r>
      <rPr>
        <sz val="11"/>
        <color auto="1"/>
        <rFont val="ＭＳ 明朝"/>
      </rPr>
      <t>に係る造成行為は許可が必要な規模に達しているため、工事に着手する前に盛土規制法の許可が必要となる可能性があります。
本県では申請に事前の相談は不要となっておりますので、静岡県申請の手引きを基に必要書類をご準備頂き、窓口となる管轄土木事務所にご提出ください。</t>
    </r>
    <rPh sb="0" eb="3">
      <t>ほんこうじ</t>
    </rPh>
    <rPh sb="4" eb="5">
      <t>かか</t>
    </rPh>
    <rPh sb="6" eb="8">
      <t>ぞうせい</t>
    </rPh>
    <rPh sb="8" eb="10">
      <t>こうい</t>
    </rPh>
    <rPh sb="11" eb="13">
      <t>きょか</t>
    </rPh>
    <rPh sb="14" eb="16">
      <t>ひつよう</t>
    </rPh>
    <rPh sb="17" eb="19">
      <t>きぼ</t>
    </rPh>
    <rPh sb="20" eb="21">
      <t>たっ</t>
    </rPh>
    <rPh sb="28" eb="30">
      <t>こうじ</t>
    </rPh>
    <rPh sb="31" eb="33">
      <t>ちゃくしゅ</t>
    </rPh>
    <rPh sb="35" eb="36">
      <t>まえ</t>
    </rPh>
    <rPh sb="37" eb="42">
      <t>もりどきせほう</t>
    </rPh>
    <rPh sb="43" eb="45">
      <t>きょか</t>
    </rPh>
    <rPh sb="46" eb="48">
      <t>ひつよう</t>
    </rPh>
    <rPh sb="51" eb="54">
      <t>かのうせい</t>
    </rPh>
    <rPh sb="61" eb="62">
      <t>ほん</t>
    </rPh>
    <rPh sb="62" eb="63">
      <t>けん</t>
    </rPh>
    <rPh sb="65" eb="67">
      <t>しんせい</t>
    </rPh>
    <rPh sb="68" eb="70">
      <t>じぜん</t>
    </rPh>
    <rPh sb="71" eb="73">
      <t>そうだん</t>
    </rPh>
    <rPh sb="74" eb="76">
      <t>ふよう</t>
    </rPh>
    <rPh sb="97" eb="98">
      <t>もと</t>
    </rPh>
    <rPh sb="99" eb="101">
      <t>ひつよう</t>
    </rPh>
    <rPh sb="101" eb="103">
      <t>しょるい</t>
    </rPh>
    <rPh sb="105" eb="107">
      <t>じゅんび</t>
    </rPh>
    <rPh sb="107" eb="108">
      <t>いただ</t>
    </rPh>
    <rPh sb="110" eb="112">
      <t>まどぐち</t>
    </rPh>
    <rPh sb="115" eb="117">
      <t>かんかつ</t>
    </rPh>
    <rPh sb="117" eb="119">
      <t>どぼく</t>
    </rPh>
    <rPh sb="119" eb="122">
      <t>じむしょ</t>
    </rPh>
    <rPh sb="124" eb="126">
      <t>ていしゅつ</t>
    </rPh>
    <phoneticPr fontId="37" type="Hiragana"/>
  </si>
  <si>
    <t>本工事に係る造成行為は許可が必要な規模に達しているため、工事に着手する前に盛土規制法の許可が必要となる可能性があります。
本県では申請に事前の相談は不要となっておりますので、静岡県申請の手引きを基に必要書類をご準備頂き、窓口となる管轄土木事務所にご提出ください。</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</si>
</sst>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411]ggge&quot;年&quot;m&quot;月&quot;d&quot;日&quot;;@"/>
    <numFmt numFmtId="178" formatCode="#,##0.0;[Red]\-#,##0.0"/>
    <numFmt numFmtId="179" formatCode="#,##0.0&quot;ｍ&quot;"/>
    <numFmt numFmtId="180" formatCode="0.0&quot;度&quot;"/>
  </numFmts>
  <fonts count="43">
    <font>
      <sz val="11"/>
      <color theme="1"/>
      <name val="游ゴシック"/>
      <family val="3"/>
      <scheme val="minor"/>
    </font>
    <font>
      <sz val="6"/>
      <color auto="1"/>
      <name val="游ゴシック"/>
      <family val="3"/>
    </font>
    <font>
      <sz val="11"/>
      <color theme="1"/>
      <name val="ＭＳ 明朝"/>
      <family val="1"/>
    </font>
    <font>
      <sz val="11"/>
      <color theme="0" tint="-0.35"/>
      <name val="ＭＳ 明朝"/>
      <family val="1"/>
    </font>
    <font>
      <sz val="14"/>
      <color theme="1"/>
      <name val="ＭＳ 明朝"/>
      <family val="1"/>
    </font>
    <font>
      <sz val="14"/>
      <color theme="0"/>
      <name val="ＭＳ 明朝"/>
      <family val="1"/>
    </font>
    <font>
      <sz val="16"/>
      <color theme="0"/>
      <name val="ＭＳ ゴシック"/>
      <family val="3"/>
    </font>
    <font>
      <sz val="12"/>
      <color theme="1"/>
      <name val="ＭＳ 明朝"/>
      <family val="1"/>
    </font>
    <font>
      <b/>
      <sz val="14"/>
      <color rgb="FF7030A0"/>
      <name val="ＭＳ ゴシック"/>
      <family val="3"/>
    </font>
    <font>
      <b/>
      <sz val="14"/>
      <color theme="0"/>
      <name val="ＭＳ ゴシック"/>
      <family val="3"/>
    </font>
    <font>
      <sz val="12"/>
      <color theme="1"/>
      <name val="ＭＳ ゴシック"/>
      <family val="3"/>
    </font>
    <font>
      <sz val="12"/>
      <color auto="1"/>
      <name val="ＭＳ 明朝"/>
      <family val="1"/>
    </font>
    <font>
      <b/>
      <sz val="12"/>
      <color rgb="FFFFA6A6"/>
      <name val="AR Pゴシック体M"/>
      <family val="3"/>
    </font>
    <font>
      <b/>
      <sz val="12"/>
      <color theme="0"/>
      <name val="AR Pゴシック体M"/>
      <family val="3"/>
    </font>
    <font>
      <b/>
      <sz val="12"/>
      <color theme="1"/>
      <name val="AR Pゴシック体M"/>
      <family val="3"/>
    </font>
    <font>
      <sz val="12"/>
      <color rgb="FFFF0000"/>
      <name val="ＭＳ 明朝"/>
      <family val="1"/>
    </font>
    <font>
      <sz val="11"/>
      <color rgb="FF000000"/>
      <name val="ＭＳ 明朝"/>
      <family val="1"/>
    </font>
    <font>
      <sz val="10"/>
      <color rgb="FF000000"/>
      <name val="ＭＳ 明朝"/>
      <family val="1"/>
    </font>
    <font>
      <b/>
      <sz val="12"/>
      <color theme="0"/>
      <name val="ＭＳ 明朝"/>
      <family val="1"/>
    </font>
    <font>
      <sz val="9"/>
      <color theme="1"/>
      <name val="ＭＳ 明朝"/>
      <family val="1"/>
    </font>
    <font>
      <sz val="9"/>
      <color rgb="FF000000"/>
      <name val="ＭＳ 明朝"/>
      <family val="1"/>
    </font>
    <font>
      <b/>
      <sz val="11"/>
      <color theme="4" tint="-0.5"/>
      <name val="AR P丸ゴシック体M"/>
      <family val="3"/>
    </font>
    <font>
      <sz val="11"/>
      <color rgb="FF0070C0"/>
      <name val="AR丸ゴシック体M"/>
      <family val="3"/>
    </font>
    <font>
      <sz val="11"/>
      <color rgb="FF0070C0"/>
      <name val="游ゴシック"/>
      <family val="3"/>
      <scheme val="minor"/>
    </font>
    <font>
      <sz val="9"/>
      <color rgb="FF0070C0"/>
      <name val="AR丸ゴシック体M"/>
      <family val="3"/>
    </font>
    <font>
      <b/>
      <sz val="11"/>
      <color auto="1"/>
      <name val="AR P丸ゴシック体M"/>
      <family val="3"/>
    </font>
    <font>
      <sz val="10"/>
      <color auto="1"/>
      <name val="AR P丸ゴシック体M"/>
      <family val="3"/>
    </font>
    <font>
      <sz val="11"/>
      <color theme="1"/>
      <name val="游ゴシック"/>
      <family val="3"/>
      <scheme val="minor"/>
    </font>
    <font>
      <b/>
      <sz val="11"/>
      <color theme="1"/>
      <name val="ＭＳ 明朝"/>
      <family val="1"/>
    </font>
    <font>
      <b/>
      <sz val="12"/>
      <color theme="1"/>
      <name val="ＭＳ 明朝"/>
      <family val="1"/>
    </font>
    <font>
      <sz val="14"/>
      <color theme="0" tint="-0.35"/>
      <name val="ＭＳ 明朝"/>
      <family val="1"/>
    </font>
    <font>
      <sz val="16"/>
      <color theme="1"/>
      <name val="ＭＳ ゴシック"/>
      <family val="3"/>
    </font>
    <font>
      <sz val="11"/>
      <color auto="1"/>
      <name val="游ゴシック"/>
      <family val="3"/>
      <scheme val="minor"/>
    </font>
    <font>
      <b/>
      <sz val="16"/>
      <color rgb="FF003EFF"/>
      <name val="游ゴシック"/>
      <family val="3"/>
      <scheme val="minor"/>
    </font>
    <font>
      <b/>
      <sz val="11"/>
      <color rgb="FF003EFF"/>
      <name val="游ゴシック"/>
      <family val="3"/>
      <scheme val="minor"/>
    </font>
    <font>
      <sz val="11"/>
      <color rgb="FF003EFF"/>
      <name val="游ゴシック"/>
      <family val="3"/>
      <scheme val="minor"/>
    </font>
    <font>
      <sz val="10"/>
      <color auto="1"/>
      <name val="游ゴシック"/>
      <family val="3"/>
      <scheme val="minor"/>
    </font>
    <font>
      <sz val="5"/>
      <color auto="1"/>
      <name val="ＭＳ 明朝"/>
      <family val="1"/>
    </font>
    <font>
      <sz val="11"/>
      <color auto="1"/>
      <name val="ＭＳ 明朝"/>
      <family val="1"/>
    </font>
    <font>
      <sz val="12"/>
      <color rgb="FF000000"/>
      <name val="Times New Roman"/>
    </font>
    <font>
      <sz val="8"/>
      <color rgb="FF000000"/>
      <name val="BIZ UDPゴシック"/>
      <family val="3"/>
    </font>
    <font>
      <sz val="22"/>
      <color theme="1"/>
      <name val="游ゴシック"/>
      <family val="3"/>
      <scheme val="minor"/>
    </font>
    <font>
      <sz val="22"/>
      <color rgb="FFFF0000"/>
      <name val="游ゴシック"/>
      <family val="3"/>
      <scheme val="minor"/>
    </font>
  </fonts>
  <fills count="10">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8"/>
        <bgColor indexed="64"/>
      </patternFill>
    </fill>
    <fill>
      <patternFill patternType="solid">
        <fgColor theme="1"/>
        <bgColor indexed="64"/>
      </patternFill>
    </fill>
    <fill>
      <patternFill patternType="solid">
        <fgColor rgb="FFD4F3B5"/>
        <bgColor indexed="64"/>
      </patternFill>
    </fill>
    <fill>
      <patternFill patternType="solid">
        <fgColor theme="2" tint="-0.1"/>
        <bgColor indexed="64"/>
      </patternFill>
    </fill>
    <fill>
      <patternFill patternType="solid">
        <fgColor rgb="FFFFFFBE"/>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242">
    <xf numFmtId="0" fontId="0" fillId="0" borderId="0" xfId="0">
      <alignment vertical="center"/>
    </xf>
    <xf numFmtId="0" fontId="2" fillId="0" borderId="0" xfId="0" applyFont="1" applyAlignment="1" applyProtection="1">
      <alignment vertical="center" shrinkToFit="1"/>
    </xf>
    <xf numFmtId="0" fontId="3" fillId="0" borderId="0" xfId="0" applyFont="1" applyAlignment="1" applyProtection="1">
      <alignment vertical="center" shrinkToFit="1"/>
    </xf>
    <xf numFmtId="0" fontId="4" fillId="0" borderId="0" xfId="0" applyFont="1" applyAlignment="1" applyProtection="1">
      <alignment vertical="center" shrinkToFit="1"/>
    </xf>
    <xf numFmtId="0" fontId="5" fillId="2" borderId="0" xfId="0" applyFont="1" applyFill="1" applyAlignment="1" applyProtection="1">
      <alignment vertical="center" shrinkToFit="1"/>
    </xf>
    <xf numFmtId="0" fontId="6" fillId="2" borderId="0" xfId="0" applyFont="1" applyFill="1" applyBorder="1" applyAlignment="1" applyProtection="1">
      <alignment horizontal="center" vertical="center" shrinkToFit="1"/>
    </xf>
    <xf numFmtId="0" fontId="2" fillId="0" borderId="0" xfId="0" applyFont="1" applyBorder="1" applyAlignment="1" applyProtection="1">
      <alignment vertical="center" shrinkToFit="1"/>
    </xf>
    <xf numFmtId="0" fontId="7" fillId="0" borderId="0" xfId="0" applyFont="1" applyAlignment="1" applyProtection="1">
      <alignment horizontal="left" vertical="center" indent="1" shrinkToFit="1"/>
    </xf>
    <xf numFmtId="0" fontId="8" fillId="0" borderId="0" xfId="0" applyFont="1" applyBorder="1" applyAlignment="1" applyProtection="1">
      <alignment horizontal="left" vertical="center" shrinkToFit="1"/>
    </xf>
    <xf numFmtId="0" fontId="2" fillId="2" borderId="0" xfId="0" applyFont="1" applyFill="1" applyBorder="1" applyAlignment="1" applyProtection="1">
      <alignment vertical="center" shrinkToFit="1"/>
    </xf>
    <xf numFmtId="0" fontId="2" fillId="2" borderId="0" xfId="0" applyFont="1" applyFill="1" applyAlignment="1" applyProtection="1">
      <alignment vertical="center" shrinkToFit="1"/>
    </xf>
    <xf numFmtId="0" fontId="2" fillId="3" borderId="0" xfId="0" applyFont="1" applyFill="1" applyBorder="1" applyAlignment="1" applyProtection="1">
      <alignment vertical="center" shrinkToFit="1"/>
    </xf>
    <xf numFmtId="0" fontId="2" fillId="3" borderId="0" xfId="0" applyFont="1" applyFill="1" applyAlignment="1" applyProtection="1">
      <alignment vertical="center" shrinkToFit="1"/>
    </xf>
    <xf numFmtId="0" fontId="9" fillId="2" borderId="0" xfId="0" applyFont="1" applyFill="1" applyBorder="1" applyAlignment="1" applyProtection="1">
      <alignment horizontal="left" vertical="center" shrinkToFit="1"/>
    </xf>
    <xf numFmtId="0" fontId="7" fillId="0" borderId="0" xfId="0" applyFont="1" applyBorder="1" applyAlignment="1" applyProtection="1">
      <alignment horizontal="left" vertical="center" wrapText="1" indent="1" shrinkToFit="1"/>
    </xf>
    <xf numFmtId="0" fontId="9" fillId="2" borderId="0" xfId="0" applyFont="1" applyFill="1" applyBorder="1" applyAlignment="1" applyProtection="1">
      <alignment horizontal="left" vertical="center" wrapText="1" shrinkToFit="1"/>
    </xf>
    <xf numFmtId="0" fontId="7" fillId="0" borderId="0" xfId="0" applyFont="1" applyBorder="1" applyAlignment="1" applyProtection="1">
      <alignment horizontal="left" vertical="center" indent="1" shrinkToFit="1"/>
    </xf>
    <xf numFmtId="0" fontId="7" fillId="0" borderId="0" xfId="0" applyFont="1" applyAlignment="1" applyProtection="1">
      <alignment horizontal="left" vertical="center" wrapText="1" indent="1" shrinkToFit="1"/>
    </xf>
    <xf numFmtId="0" fontId="10" fillId="0" borderId="0" xfId="0" applyFont="1" applyBorder="1" applyAlignment="1" applyProtection="1">
      <alignment horizontal="left" vertical="center" wrapText="1" indent="1" shrinkToFit="1"/>
    </xf>
    <xf numFmtId="0" fontId="10" fillId="0" borderId="0" xfId="0" applyFont="1" applyAlignment="1" applyProtection="1">
      <alignment horizontal="left" vertical="center" wrapText="1" indent="1" shrinkToFit="1"/>
    </xf>
    <xf numFmtId="0" fontId="2" fillId="0" borderId="1" xfId="0" applyFont="1" applyBorder="1" applyAlignment="1" applyProtection="1">
      <alignment horizontal="center" vertical="center" shrinkToFit="1"/>
    </xf>
    <xf numFmtId="0" fontId="7" fillId="0" borderId="0" xfId="0" applyFont="1" applyFill="1" applyBorder="1" applyAlignment="1" applyProtection="1">
      <alignment horizontal="distributed" vertical="distributed" shrinkToFit="1"/>
    </xf>
    <xf numFmtId="0" fontId="7" fillId="0" borderId="0" xfId="0" applyFont="1" applyFill="1" applyBorder="1" applyAlignment="1" applyProtection="1">
      <alignment horizontal="distributed" vertical="center" shrinkToFit="1"/>
    </xf>
    <xf numFmtId="0" fontId="8" fillId="0" borderId="0" xfId="0" applyFont="1" applyFill="1" applyBorder="1" applyAlignment="1" applyProtection="1">
      <alignment horizontal="left" vertical="center" indent="1" shrinkToFit="1"/>
    </xf>
    <xf numFmtId="0" fontId="11" fillId="4" borderId="2" xfId="0" applyFont="1" applyFill="1" applyBorder="1" applyAlignment="1" applyProtection="1">
      <alignment horizontal="left" vertical="top" wrapText="1" shrinkToFit="1"/>
    </xf>
    <xf numFmtId="0" fontId="11" fillId="4" borderId="3" xfId="0" applyFont="1" applyFill="1" applyBorder="1" applyAlignment="1" applyProtection="1">
      <alignment horizontal="left" vertical="top" wrapText="1" shrinkToFit="1"/>
    </xf>
    <xf numFmtId="0" fontId="11" fillId="4" borderId="4" xfId="0" applyFont="1" applyFill="1" applyBorder="1" applyAlignment="1" applyProtection="1">
      <alignment horizontal="left" vertical="top" wrapText="1" shrinkToFit="1"/>
    </xf>
    <xf numFmtId="0" fontId="12" fillId="0" borderId="0" xfId="0" applyFont="1" applyBorder="1" applyAlignment="1" applyProtection="1">
      <alignment horizontal="left" vertical="center"/>
    </xf>
    <xf numFmtId="0" fontId="12" fillId="0" borderId="0" xfId="0" applyFont="1" applyAlignment="1" applyProtection="1">
      <alignment horizontal="left" vertical="center"/>
    </xf>
    <xf numFmtId="0" fontId="12" fillId="2" borderId="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3" fillId="2" borderId="0" xfId="0" applyFont="1" applyFill="1" applyAlignment="1" applyProtection="1">
      <alignment horizontal="left" vertical="center"/>
    </xf>
    <xf numFmtId="0" fontId="14" fillId="3" borderId="0" xfId="0" applyFont="1" applyFill="1" applyBorder="1" applyAlignment="1" applyProtection="1">
      <alignment horizontal="center" vertical="center"/>
    </xf>
    <xf numFmtId="0" fontId="14" fillId="3" borderId="0" xfId="0" applyFont="1" applyFill="1" applyAlignment="1" applyProtection="1">
      <alignment horizontal="center" vertical="center"/>
    </xf>
    <xf numFmtId="0" fontId="7" fillId="0" borderId="1" xfId="0" applyFont="1" applyFill="1" applyBorder="1" applyAlignment="1" applyProtection="1">
      <alignment horizontal="center" vertical="center" shrinkToFit="1"/>
    </xf>
    <xf numFmtId="0" fontId="7" fillId="0" borderId="1" xfId="0" applyFont="1" applyFill="1" applyBorder="1" applyAlignment="1" applyProtection="1">
      <alignment horizontal="left" vertical="center" indent="1" shrinkToFit="1"/>
    </xf>
    <xf numFmtId="0" fontId="15" fillId="0" borderId="2" xfId="0" applyFont="1" applyFill="1" applyBorder="1" applyAlignment="1" applyProtection="1">
      <alignment horizontal="left" vertical="top" wrapText="1" indent="1" shrinkToFit="1"/>
    </xf>
    <xf numFmtId="0" fontId="7" fillId="0" borderId="3" xfId="0" applyFont="1" applyFill="1" applyBorder="1" applyAlignment="1" applyProtection="1">
      <alignment horizontal="left" vertical="top" wrapText="1" indent="1" shrinkToFit="1"/>
    </xf>
    <xf numFmtId="0" fontId="7" fillId="0" borderId="3" xfId="0" applyFont="1" applyBorder="1" applyAlignment="1" applyProtection="1">
      <alignment vertical="top" wrapText="1"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5"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wrapText="1" shrinkToFit="1"/>
    </xf>
    <xf numFmtId="0" fontId="16" fillId="0" borderId="5" xfId="0" applyFont="1" applyFill="1" applyBorder="1" applyAlignment="1" applyProtection="1">
      <alignment horizontal="center" vertical="center" wrapText="1" shrinkToFit="1"/>
    </xf>
    <xf numFmtId="0" fontId="17" fillId="0" borderId="5" xfId="0" applyFont="1" applyFill="1" applyBorder="1" applyAlignment="1" applyProtection="1">
      <alignment horizontal="center" vertical="center" wrapText="1" shrinkToFit="1"/>
    </xf>
    <xf numFmtId="0" fontId="16" fillId="0" borderId="0" xfId="0" applyFont="1" applyFill="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2" fillId="0" borderId="1" xfId="0" applyFont="1" applyBorder="1" applyAlignment="1" applyProtection="1">
      <alignment horizontal="left" vertical="center" wrapText="1" shrinkToFit="1"/>
    </xf>
    <xf numFmtId="0" fontId="2" fillId="0" borderId="2" xfId="0" applyFont="1" applyBorder="1" applyAlignment="1" applyProtection="1">
      <alignment vertical="center" shrinkToFit="1"/>
    </xf>
    <xf numFmtId="0" fontId="7" fillId="0" borderId="2" xfId="0" applyFont="1" applyBorder="1" applyAlignment="1" applyProtection="1">
      <alignment horizontal="left" vertical="center" wrapText="1" indent="1" shrinkToFit="1"/>
    </xf>
    <xf numFmtId="0" fontId="7" fillId="0" borderId="4" xfId="0" applyFont="1" applyBorder="1" applyAlignment="1" applyProtection="1">
      <alignment horizontal="left" vertical="center" wrapText="1" indent="1" shrinkToFit="1"/>
    </xf>
    <xf numFmtId="0" fontId="2" fillId="0" borderId="2" xfId="0" applyFont="1" applyBorder="1" applyAlignment="1" applyProtection="1">
      <alignment horizontal="left" vertical="center" wrapText="1" indent="1" shrinkToFit="1"/>
    </xf>
    <xf numFmtId="0" fontId="2" fillId="0" borderId="4" xfId="0" applyFont="1" applyBorder="1" applyAlignment="1" applyProtection="1">
      <alignment horizontal="left" vertical="center" wrapText="1" indent="1" shrinkToFit="1"/>
    </xf>
    <xf numFmtId="0" fontId="2" fillId="0" borderId="1" xfId="0" applyFont="1" applyBorder="1" applyAlignment="1" applyProtection="1">
      <alignment horizontal="left" vertical="center" wrapText="1" indent="1" shrinkToFit="1"/>
    </xf>
    <xf numFmtId="0" fontId="2" fillId="0" borderId="0" xfId="0" applyFont="1" applyAlignment="1" applyProtection="1">
      <alignment horizontal="left" vertical="center" wrapText="1" shrinkToFit="1"/>
    </xf>
    <xf numFmtId="0" fontId="2" fillId="0" borderId="5" xfId="0" applyFont="1" applyBorder="1" applyAlignment="1" applyProtection="1">
      <alignment horizontal="left" vertical="center" wrapText="1" shrinkToFit="1"/>
    </xf>
    <xf numFmtId="0" fontId="18" fillId="5" borderId="5" xfId="0" applyFont="1" applyFill="1" applyBorder="1" applyAlignment="1" applyProtection="1">
      <alignment horizontal="center" vertical="distributed" shrinkToFit="1"/>
    </xf>
    <xf numFmtId="0" fontId="2" fillId="0" borderId="0" xfId="0" applyFont="1" applyBorder="1" applyAlignment="1" applyProtection="1">
      <alignment vertical="distributed" shrinkToFit="1"/>
    </xf>
    <xf numFmtId="0" fontId="7" fillId="0" borderId="0" xfId="0" applyFont="1" applyFill="1" applyBorder="1" applyAlignment="1" applyProtection="1">
      <alignment horizontal="center" vertical="center" shrinkToFit="1"/>
    </xf>
    <xf numFmtId="0" fontId="11" fillId="4" borderId="6" xfId="0" applyFont="1" applyFill="1" applyBorder="1" applyAlignment="1" applyProtection="1">
      <alignment horizontal="left" vertical="top" wrapText="1" shrinkToFit="1"/>
    </xf>
    <xf numFmtId="0" fontId="11" fillId="4" borderId="0" xfId="0" applyFont="1" applyFill="1" applyAlignment="1" applyProtection="1">
      <alignment horizontal="left" vertical="top" wrapText="1" shrinkToFit="1"/>
    </xf>
    <xf numFmtId="0" fontId="11" fillId="4" borderId="0" xfId="0" applyFont="1" applyFill="1" applyBorder="1" applyAlignment="1" applyProtection="1">
      <alignment horizontal="left" vertical="top" wrapText="1" shrinkToFit="1"/>
    </xf>
    <xf numFmtId="0" fontId="11" fillId="4" borderId="7" xfId="0" applyFont="1" applyFill="1" applyBorder="1" applyAlignment="1" applyProtection="1">
      <alignment horizontal="left" vertical="top" wrapText="1" shrinkToFit="1"/>
    </xf>
    <xf numFmtId="0" fontId="12" fillId="0" borderId="0" xfId="0" applyFont="1" applyBorder="1" applyAlignment="1" applyProtection="1">
      <alignment horizontal="center" vertical="center" shrinkToFit="1"/>
    </xf>
    <xf numFmtId="0" fontId="12" fillId="0" borderId="0" xfId="0" applyFont="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0" xfId="0" applyFont="1" applyFill="1" applyAlignment="1" applyProtection="1">
      <alignment horizontal="center" vertical="center" shrinkToFit="1"/>
    </xf>
    <xf numFmtId="0" fontId="7" fillId="0" borderId="6" xfId="0" applyFont="1" applyFill="1" applyBorder="1" applyAlignment="1" applyProtection="1">
      <alignment horizontal="left" vertical="top" wrapText="1" indent="1" shrinkToFit="1"/>
    </xf>
    <xf numFmtId="0" fontId="7" fillId="0" borderId="0" xfId="0" applyFont="1" applyFill="1" applyBorder="1" applyAlignment="1" applyProtection="1">
      <alignment horizontal="left" vertical="top" wrapText="1" indent="1" shrinkToFit="1"/>
    </xf>
    <xf numFmtId="0" fontId="7" fillId="0" borderId="0" xfId="0" applyFont="1" applyBorder="1" applyAlignment="1" applyProtection="1">
      <alignment vertical="top" wrapText="1" shrinkToFit="1"/>
    </xf>
    <xf numFmtId="0" fontId="2" fillId="0" borderId="0" xfId="0" applyFont="1" applyBorder="1" applyAlignment="1" applyProtection="1">
      <alignment vertical="top" wrapText="1" shrinkToFit="1"/>
    </xf>
    <xf numFmtId="0" fontId="2" fillId="0" borderId="7" xfId="0" applyFont="1" applyBorder="1" applyAlignment="1" applyProtection="1">
      <alignment vertical="center" shrinkToFit="1"/>
    </xf>
    <xf numFmtId="0" fontId="2" fillId="0" borderId="8"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wrapText="1" shrinkToFit="1"/>
    </xf>
    <xf numFmtId="0" fontId="16" fillId="0" borderId="8" xfId="0" applyFont="1" applyFill="1" applyBorder="1" applyAlignment="1" applyProtection="1">
      <alignment horizontal="center" vertical="center" wrapText="1" shrinkToFit="1"/>
    </xf>
    <xf numFmtId="0" fontId="17" fillId="0" borderId="8" xfId="0" applyFont="1" applyFill="1" applyBorder="1" applyAlignment="1" applyProtection="1">
      <alignment horizontal="center" vertical="center" wrapText="1" shrinkToFit="1"/>
    </xf>
    <xf numFmtId="0" fontId="2" fillId="0" borderId="6" xfId="0" applyFont="1" applyBorder="1" applyAlignment="1" applyProtection="1">
      <alignment vertical="center" shrinkToFit="1"/>
    </xf>
    <xf numFmtId="0" fontId="7" fillId="0" borderId="6" xfId="0" applyFont="1" applyBorder="1" applyAlignment="1" applyProtection="1">
      <alignment horizontal="left" vertical="center" wrapText="1" indent="1" shrinkToFit="1"/>
    </xf>
    <xf numFmtId="0" fontId="7" fillId="0" borderId="7" xfId="0" applyFont="1" applyBorder="1" applyAlignment="1" applyProtection="1">
      <alignment horizontal="left" vertical="center" wrapText="1" indent="1" shrinkToFit="1"/>
    </xf>
    <xf numFmtId="0" fontId="2" fillId="0" borderId="6" xfId="0" applyFont="1" applyBorder="1" applyAlignment="1" applyProtection="1">
      <alignment horizontal="left" vertical="center" wrapText="1" indent="1" shrinkToFit="1"/>
    </xf>
    <xf numFmtId="0" fontId="2" fillId="0" borderId="7" xfId="0" applyFont="1" applyBorder="1" applyAlignment="1" applyProtection="1">
      <alignment horizontal="left" vertical="center" wrapText="1" indent="1" shrinkToFit="1"/>
    </xf>
    <xf numFmtId="0" fontId="2" fillId="0" borderId="8" xfId="0" applyFont="1" applyBorder="1" applyAlignment="1" applyProtection="1">
      <alignment horizontal="left" vertical="center" wrapText="1" shrinkToFit="1"/>
    </xf>
    <xf numFmtId="0" fontId="18" fillId="5" borderId="8" xfId="0" applyFont="1" applyFill="1" applyBorder="1" applyAlignment="1" applyProtection="1">
      <alignment horizontal="center" vertical="distributed" shrinkToFit="1"/>
    </xf>
    <xf numFmtId="0" fontId="18" fillId="5" borderId="9" xfId="0" applyFont="1" applyFill="1" applyBorder="1" applyAlignment="1" applyProtection="1">
      <alignment horizontal="center" vertical="distributed" shrinkToFit="1"/>
    </xf>
    <xf numFmtId="0" fontId="2" fillId="0" borderId="0" xfId="0" applyFont="1" applyAlignment="1" applyProtection="1">
      <alignment horizontal="left" vertical="center" shrinkToFit="1"/>
    </xf>
    <xf numFmtId="0" fontId="7" fillId="0" borderId="0" xfId="0" applyFont="1" applyFill="1" applyBorder="1" applyAlignment="1" applyProtection="1">
      <alignment horizontal="justify" vertical="distributed" shrinkToFit="1"/>
    </xf>
    <xf numFmtId="0" fontId="2" fillId="0" borderId="9" xfId="0" applyFont="1" applyBorder="1" applyAlignment="1" applyProtection="1">
      <alignment horizontal="center" vertical="center" wrapText="1" shrinkToFit="1"/>
    </xf>
    <xf numFmtId="0" fontId="16" fillId="0" borderId="9" xfId="0" applyFont="1" applyFill="1" applyBorder="1" applyAlignment="1" applyProtection="1">
      <alignment horizontal="center" vertical="center" wrapText="1" shrinkToFit="1"/>
    </xf>
    <xf numFmtId="0" fontId="17" fillId="0" borderId="9" xfId="0" applyFont="1" applyFill="1" applyBorder="1" applyAlignment="1" applyProtection="1">
      <alignment horizontal="center" vertical="center" wrapText="1" shrinkToFit="1"/>
    </xf>
    <xf numFmtId="0" fontId="7" fillId="6" borderId="0" xfId="0" applyFont="1" applyFill="1" applyBorder="1" applyAlignment="1" applyProtection="1">
      <alignment horizontal="left" vertical="distributed" shrinkToFit="1"/>
      <protection locked="0"/>
    </xf>
    <xf numFmtId="0" fontId="7" fillId="6" borderId="0" xfId="0" applyFont="1" applyFill="1" applyBorder="1" applyAlignment="1" applyProtection="1">
      <alignment horizontal="left" vertical="center" shrinkToFit="1"/>
      <protection locked="0"/>
    </xf>
    <xf numFmtId="0" fontId="19" fillId="0" borderId="5" xfId="0" applyFont="1" applyBorder="1" applyAlignment="1" applyProtection="1">
      <alignment horizontal="left" vertical="center" wrapText="1" shrinkToFit="1"/>
    </xf>
    <xf numFmtId="0" fontId="20" fillId="0" borderId="5" xfId="0" applyFont="1" applyFill="1" applyBorder="1" applyAlignment="1" applyProtection="1">
      <alignment horizontal="left" vertical="center" wrapText="1" shrinkToFit="1"/>
    </xf>
    <xf numFmtId="0" fontId="20" fillId="0" borderId="5" xfId="0" applyFont="1" applyFill="1" applyBorder="1" applyAlignment="1" applyProtection="1">
      <alignment horizontal="justify" vertical="center" wrapText="1" shrinkToFit="1"/>
    </xf>
    <xf numFmtId="0" fontId="19" fillId="0" borderId="0" xfId="0" applyFont="1" applyAlignment="1" applyProtection="1">
      <alignment horizontal="left" vertical="center" wrapText="1" shrinkToFit="1"/>
    </xf>
    <xf numFmtId="0" fontId="21" fillId="6" borderId="1" xfId="0" applyFont="1" applyFill="1" applyBorder="1" applyAlignment="1" applyProtection="1">
      <alignment horizontal="center" vertical="center" shrinkToFit="1"/>
      <protection locked="0"/>
    </xf>
    <xf numFmtId="0" fontId="7" fillId="0" borderId="0" xfId="0" applyFont="1" applyFill="1" applyAlignment="1" applyProtection="1">
      <alignment horizontal="center" vertical="center" shrinkToFit="1"/>
    </xf>
    <xf numFmtId="0" fontId="19" fillId="0" borderId="8" xfId="0" applyFont="1" applyBorder="1" applyAlignment="1" applyProtection="1">
      <alignment horizontal="left" vertical="center" wrapText="1" shrinkToFit="1"/>
    </xf>
    <xf numFmtId="0" fontId="20" fillId="0" borderId="8" xfId="0" applyFont="1" applyFill="1" applyBorder="1" applyAlignment="1" applyProtection="1">
      <alignment horizontal="left" vertical="center" wrapText="1" shrinkToFit="1"/>
    </xf>
    <xf numFmtId="0" fontId="20" fillId="0" borderId="8" xfId="0" applyFont="1" applyFill="1" applyBorder="1" applyAlignment="1" applyProtection="1">
      <alignment horizontal="justify" vertical="center" wrapText="1" shrinkToFit="1"/>
    </xf>
    <xf numFmtId="0" fontId="2" fillId="0" borderId="1" xfId="0" applyFont="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9" xfId="0" applyFont="1" applyBorder="1" applyAlignment="1" applyProtection="1">
      <alignment horizontal="center" vertical="center" shrinkToFit="1"/>
    </xf>
    <xf numFmtId="0" fontId="2" fillId="0" borderId="10" xfId="0" applyFont="1" applyBorder="1" applyAlignment="1" applyProtection="1">
      <alignment horizontal="left" vertical="center" wrapText="1" indent="1" shrinkToFit="1"/>
    </xf>
    <xf numFmtId="0" fontId="2" fillId="0" borderId="11" xfId="0" applyFont="1" applyBorder="1" applyAlignment="1" applyProtection="1">
      <alignment horizontal="left" vertical="center" wrapText="1" indent="1" shrinkToFit="1"/>
    </xf>
    <xf numFmtId="176" fontId="21" fillId="6" borderId="1" xfId="0" applyNumberFormat="1" applyFont="1" applyFill="1" applyBorder="1" applyAlignment="1" applyProtection="1">
      <alignment horizontal="right" vertical="center" shrinkToFit="1"/>
      <protection locked="0"/>
    </xf>
    <xf numFmtId="176" fontId="21" fillId="6" borderId="2" xfId="0" applyNumberFormat="1" applyFont="1" applyFill="1" applyBorder="1" applyAlignment="1" applyProtection="1">
      <alignment horizontal="right" vertical="center" shrinkToFit="1"/>
      <protection locked="0"/>
    </xf>
    <xf numFmtId="176" fontId="21" fillId="6" borderId="3" xfId="0" applyNumberFormat="1" applyFont="1" applyFill="1" applyBorder="1" applyAlignment="1" applyProtection="1">
      <alignment horizontal="right" vertical="center" shrinkToFit="1"/>
      <protection locked="0"/>
    </xf>
    <xf numFmtId="176" fontId="21" fillId="6" borderId="4"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right" vertical="center" shrinkToFit="1"/>
    </xf>
    <xf numFmtId="0" fontId="2" fillId="0" borderId="1" xfId="0" applyFont="1" applyBorder="1" applyAlignment="1" applyProtection="1">
      <alignment horizontal="left" vertical="center" indent="1" shrinkToFit="1"/>
    </xf>
    <xf numFmtId="0" fontId="22" fillId="6" borderId="1" xfId="0" applyFont="1" applyFill="1" applyBorder="1" applyAlignment="1" applyProtection="1">
      <alignment horizontal="left" vertical="center" wrapText="1" shrinkToFit="1"/>
      <protection locked="0"/>
    </xf>
    <xf numFmtId="49" fontId="22" fillId="6" borderId="5" xfId="0" applyNumberFormat="1" applyFont="1" applyFill="1" applyBorder="1" applyAlignment="1" applyProtection="1">
      <alignment horizontal="center" vertical="center" wrapText="1" shrinkToFit="1"/>
      <protection locked="0"/>
    </xf>
    <xf numFmtId="49" fontId="23" fillId="6" borderId="5" xfId="0" applyNumberFormat="1" applyFont="1" applyFill="1" applyBorder="1" applyAlignment="1" applyProtection="1">
      <alignment horizontal="left" vertical="center" wrapText="1" shrinkToFit="1"/>
      <protection locked="0"/>
    </xf>
    <xf numFmtId="0" fontId="24" fillId="6" borderId="1" xfId="0" applyFont="1" applyFill="1" applyBorder="1" applyAlignment="1" applyProtection="1">
      <alignment horizontal="left" vertical="center" wrapText="1" shrinkToFit="1"/>
      <protection locked="0"/>
    </xf>
    <xf numFmtId="0" fontId="7" fillId="0" borderId="0" xfId="0" applyFont="1" applyFill="1" applyAlignment="1" applyProtection="1">
      <alignment horizontal="center" vertical="center" wrapText="1" shrinkToFit="1"/>
    </xf>
    <xf numFmtId="176" fontId="21" fillId="6" borderId="10" xfId="0" applyNumberFormat="1" applyFont="1" applyFill="1" applyBorder="1" applyAlignment="1" applyProtection="1">
      <alignment horizontal="right" vertical="center" shrinkToFit="1"/>
      <protection locked="0"/>
    </xf>
    <xf numFmtId="176" fontId="21" fillId="6" borderId="12" xfId="0" applyNumberFormat="1" applyFont="1" applyFill="1" applyBorder="1" applyAlignment="1" applyProtection="1">
      <alignment horizontal="right" vertical="center" shrinkToFit="1"/>
      <protection locked="0"/>
    </xf>
    <xf numFmtId="176" fontId="21" fillId="6" borderId="11" xfId="0" applyNumberFormat="1" applyFont="1" applyFill="1" applyBorder="1" applyAlignment="1" applyProtection="1">
      <alignment horizontal="right" vertical="center" shrinkToFit="1"/>
      <protection locked="0"/>
    </xf>
    <xf numFmtId="49" fontId="22" fillId="6" borderId="8" xfId="0" applyNumberFormat="1" applyFont="1" applyFill="1" applyBorder="1" applyAlignment="1" applyProtection="1">
      <alignment horizontal="center" vertical="center" wrapText="1" shrinkToFit="1"/>
      <protection locked="0"/>
    </xf>
    <xf numFmtId="49" fontId="22" fillId="6" borderId="8" xfId="0" applyNumberFormat="1" applyFont="1" applyFill="1" applyBorder="1" applyAlignment="1" applyProtection="1">
      <alignment horizontal="left" vertical="center" wrapText="1" shrinkToFit="1"/>
      <protection locked="0"/>
    </xf>
    <xf numFmtId="0" fontId="7" fillId="6" borderId="0" xfId="0" applyFont="1" applyFill="1" applyBorder="1" applyAlignment="1" applyProtection="1">
      <alignment horizontal="left" vertical="center" indent="1" shrinkToFit="1"/>
      <protection locked="0"/>
    </xf>
    <xf numFmtId="0" fontId="7" fillId="7" borderId="0" xfId="0" applyFont="1" applyFill="1" applyBorder="1" applyAlignment="1" applyProtection="1">
      <alignment horizontal="center" vertical="center" shrinkToFit="1"/>
    </xf>
    <xf numFmtId="0" fontId="2" fillId="0" borderId="0" xfId="0" applyFont="1" applyBorder="1" applyAlignment="1" applyProtection="1">
      <alignment horizontal="center" vertical="center" shrinkToFit="1"/>
    </xf>
    <xf numFmtId="38" fontId="7" fillId="7" borderId="0" xfId="0" applyNumberFormat="1" applyFont="1" applyFill="1" applyBorder="1" applyAlignment="1" applyProtection="1">
      <alignment horizontal="center" vertical="center" shrinkToFit="1"/>
    </xf>
    <xf numFmtId="176" fontId="7" fillId="7" borderId="0" xfId="0" applyNumberFormat="1" applyFont="1" applyFill="1" applyBorder="1" applyAlignment="1" applyProtection="1">
      <alignment horizontal="center" vertical="center" shrinkToFit="1"/>
    </xf>
    <xf numFmtId="0" fontId="25" fillId="3" borderId="1" xfId="0" applyFont="1" applyFill="1" applyBorder="1" applyAlignment="1" applyProtection="1">
      <alignment horizontal="center" vertical="center" shrinkToFit="1"/>
    </xf>
    <xf numFmtId="0" fontId="25" fillId="3" borderId="2" xfId="0" applyFont="1" applyFill="1" applyBorder="1" applyAlignment="1" applyProtection="1">
      <alignment horizontal="center" vertical="center" shrinkToFit="1"/>
    </xf>
    <xf numFmtId="0" fontId="25" fillId="3" borderId="3" xfId="0" applyFont="1" applyFill="1" applyBorder="1" applyAlignment="1" applyProtection="1">
      <alignment horizontal="center" vertical="center" shrinkToFit="1"/>
    </xf>
    <xf numFmtId="0" fontId="25" fillId="3" borderId="4" xfId="0"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shrinkToFit="1"/>
    </xf>
    <xf numFmtId="0" fontId="25" fillId="3" borderId="10" xfId="0" applyFont="1" applyFill="1" applyBorder="1" applyAlignment="1" applyProtection="1">
      <alignment horizontal="center" vertical="center" shrinkToFit="1"/>
    </xf>
    <xf numFmtId="0" fontId="25" fillId="3" borderId="12" xfId="0" applyFont="1" applyFill="1" applyBorder="1" applyAlignment="1" applyProtection="1">
      <alignment horizontal="center" vertical="center" shrinkToFit="1"/>
    </xf>
    <xf numFmtId="0" fontId="25" fillId="3" borderId="11" xfId="0" applyFont="1" applyFill="1" applyBorder="1" applyAlignment="1" applyProtection="1">
      <alignment horizontal="center" vertical="center" shrinkToFit="1"/>
    </xf>
    <xf numFmtId="0" fontId="22" fillId="6" borderId="13" xfId="0" applyFont="1" applyFill="1" applyBorder="1" applyAlignment="1" applyProtection="1">
      <alignment horizontal="left" vertical="center" wrapText="1" shrinkToFit="1"/>
      <protection locked="0"/>
    </xf>
    <xf numFmtId="49" fontId="22" fillId="0" borderId="8" xfId="0" applyNumberFormat="1" applyFont="1" applyFill="1" applyBorder="1" applyAlignment="1" applyProtection="1">
      <alignment horizontal="center" vertical="center" wrapText="1" shrinkToFit="1"/>
    </xf>
    <xf numFmtId="0" fontId="25" fillId="0" borderId="6" xfId="0" applyFont="1" applyFill="1" applyBorder="1" applyAlignment="1" applyProtection="1">
      <alignment horizontal="right" vertical="center" shrinkToFit="1"/>
    </xf>
    <xf numFmtId="0" fontId="25" fillId="0" borderId="0" xfId="0" applyFont="1" applyFill="1" applyBorder="1" applyAlignment="1" applyProtection="1">
      <alignment horizontal="right" vertical="center" shrinkToFit="1"/>
    </xf>
    <xf numFmtId="0" fontId="9" fillId="2" borderId="0" xfId="0" applyFont="1" applyFill="1" applyBorder="1" applyAlignment="1" applyProtection="1">
      <alignment vertical="center" shrinkToFit="1"/>
    </xf>
    <xf numFmtId="0" fontId="7" fillId="0" borderId="0" xfId="0" applyFont="1" applyBorder="1" applyAlignment="1" applyProtection="1">
      <alignment vertical="center" shrinkToFit="1"/>
    </xf>
    <xf numFmtId="0" fontId="26" fillId="0" borderId="0" xfId="0" applyFont="1" applyBorder="1" applyAlignment="1" applyProtection="1">
      <alignment horizontal="center" shrinkToFit="1"/>
    </xf>
    <xf numFmtId="0" fontId="26" fillId="0" borderId="0" xfId="0" applyFont="1" applyBorder="1" applyAlignment="1" applyProtection="1">
      <alignment horizontal="center" vertical="center" shrinkToFit="1"/>
    </xf>
    <xf numFmtId="176" fontId="7" fillId="0" borderId="0" xfId="0" applyNumberFormat="1" applyFont="1" applyBorder="1" applyAlignment="1" applyProtection="1">
      <alignment horizontal="center" vertical="center" shrinkToFit="1"/>
    </xf>
    <xf numFmtId="176" fontId="2" fillId="0" borderId="0" xfId="0" applyNumberFormat="1" applyFont="1" applyBorder="1" applyAlignment="1" applyProtection="1">
      <alignment horizontal="center" vertical="center" shrinkToFit="1"/>
    </xf>
    <xf numFmtId="0" fontId="26" fillId="2" borderId="0" xfId="0" applyFont="1" applyFill="1" applyBorder="1" applyAlignment="1" applyProtection="1">
      <alignment horizontal="center" vertical="center" shrinkToFit="1"/>
    </xf>
    <xf numFmtId="177" fontId="7" fillId="6" borderId="0" xfId="0" applyNumberFormat="1" applyFont="1" applyFill="1" applyBorder="1" applyAlignment="1" applyProtection="1">
      <alignment horizontal="distributed" vertical="distributed" shrinkToFit="1"/>
      <protection locked="0"/>
    </xf>
    <xf numFmtId="0" fontId="3" fillId="0" borderId="0"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38" fontId="21" fillId="0" borderId="0" xfId="1" applyFont="1" applyFill="1" applyBorder="1" applyAlignment="1" applyProtection="1">
      <alignment horizontal="right" vertical="center" shrinkToFit="1"/>
    </xf>
    <xf numFmtId="0" fontId="19" fillId="0" borderId="9" xfId="0" applyFont="1" applyBorder="1" applyAlignment="1" applyProtection="1">
      <alignment horizontal="left" vertical="center" wrapText="1" shrinkToFit="1"/>
    </xf>
    <xf numFmtId="0" fontId="20" fillId="0" borderId="9" xfId="0" applyFont="1" applyFill="1" applyBorder="1" applyAlignment="1" applyProtection="1">
      <alignment horizontal="left" vertical="center" wrapText="1" shrinkToFit="1"/>
    </xf>
    <xf numFmtId="0" fontId="20" fillId="0" borderId="9" xfId="0" applyFont="1" applyFill="1" applyBorder="1" applyAlignment="1" applyProtection="1">
      <alignment horizontal="justify" vertical="center" wrapText="1" shrinkToFit="1"/>
    </xf>
    <xf numFmtId="176" fontId="21" fillId="6" borderId="1" xfId="0" applyNumberFormat="1" applyFont="1" applyFill="1" applyBorder="1" applyAlignment="1" applyProtection="1">
      <alignment horizontal="center" vertical="center" shrinkToFit="1"/>
      <protection locked="0"/>
    </xf>
    <xf numFmtId="176" fontId="21" fillId="3" borderId="0" xfId="0" applyNumberFormat="1" applyFont="1" applyFill="1" applyBorder="1" applyAlignment="1" applyProtection="1">
      <alignment horizontal="center" vertical="center" shrinkToFit="1"/>
    </xf>
    <xf numFmtId="176" fontId="21" fillId="6" borderId="5" xfId="0" applyNumberFormat="1" applyFont="1" applyFill="1" applyBorder="1" applyAlignment="1" applyProtection="1">
      <alignment horizontal="center" vertical="center" shrinkToFit="1"/>
      <protection locked="0"/>
    </xf>
    <xf numFmtId="176" fontId="21" fillId="0" borderId="0" xfId="0" applyNumberFormat="1" applyFont="1" applyFill="1" applyAlignment="1" applyProtection="1">
      <alignment horizontal="center" vertical="center" shrinkToFit="1"/>
    </xf>
    <xf numFmtId="176" fontId="21" fillId="6" borderId="8" xfId="0" applyNumberFormat="1" applyFont="1" applyFill="1" applyBorder="1" applyAlignment="1" applyProtection="1">
      <alignment horizontal="center" vertical="center" shrinkToFit="1"/>
      <protection locked="0"/>
    </xf>
    <xf numFmtId="0" fontId="28" fillId="0" borderId="0" xfId="0" applyFont="1" applyBorder="1" applyAlignment="1" applyProtection="1">
      <alignment vertical="center" shrinkToFit="1"/>
    </xf>
    <xf numFmtId="0" fontId="28" fillId="0" borderId="6" xfId="0" applyFont="1" applyBorder="1" applyAlignment="1" applyProtection="1">
      <alignment vertical="center" shrinkToFit="1"/>
    </xf>
    <xf numFmtId="0" fontId="28" fillId="0" borderId="0" xfId="0" applyFont="1" applyAlignment="1" applyProtection="1">
      <alignment vertical="center" shrinkToFit="1"/>
    </xf>
    <xf numFmtId="0" fontId="28" fillId="0" borderId="7" xfId="0" applyFont="1" applyBorder="1" applyAlignment="1" applyProtection="1">
      <alignment vertical="center" shrinkToFit="1"/>
    </xf>
    <xf numFmtId="0" fontId="25" fillId="3" borderId="0"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11" fillId="4" borderId="10" xfId="0" applyFont="1" applyFill="1" applyBorder="1" applyAlignment="1" applyProtection="1">
      <alignment horizontal="left" vertical="top" wrapText="1" shrinkToFit="1"/>
    </xf>
    <xf numFmtId="0" fontId="11" fillId="4" borderId="12" xfId="0" applyFont="1" applyFill="1" applyBorder="1" applyAlignment="1" applyProtection="1">
      <alignment horizontal="left" vertical="top" wrapText="1" shrinkToFit="1"/>
    </xf>
    <xf numFmtId="0" fontId="11" fillId="4" borderId="11" xfId="0" applyFont="1" applyFill="1" applyBorder="1" applyAlignment="1" applyProtection="1">
      <alignment horizontal="left" vertical="top" wrapText="1" shrinkToFit="1"/>
    </xf>
    <xf numFmtId="0" fontId="14" fillId="3" borderId="0" xfId="0" applyFont="1" applyFill="1" applyBorder="1" applyAlignment="1" applyProtection="1">
      <alignment horizontal="center" vertical="center" shrinkToFit="1"/>
    </xf>
    <xf numFmtId="0" fontId="14" fillId="3" borderId="0" xfId="0" applyFont="1" applyFill="1" applyAlignment="1" applyProtection="1">
      <alignment horizontal="center" vertical="center" shrinkToFit="1"/>
    </xf>
    <xf numFmtId="0" fontId="26" fillId="2" borderId="14" xfId="0" applyFont="1" applyFill="1" applyBorder="1" applyAlignment="1" applyProtection="1">
      <alignment horizontal="center" vertical="center" shrinkToFit="1"/>
    </xf>
    <xf numFmtId="0" fontId="7" fillId="0" borderId="10" xfId="0" applyFont="1" applyFill="1" applyBorder="1" applyAlignment="1" applyProtection="1">
      <alignment horizontal="left" vertical="top" wrapText="1" indent="1" shrinkToFit="1"/>
    </xf>
    <xf numFmtId="176" fontId="21" fillId="3" borderId="12" xfId="0" applyNumberFormat="1" applyFont="1" applyFill="1" applyBorder="1" applyAlignment="1" applyProtection="1">
      <alignment horizontal="center" vertical="center" shrinkToFit="1"/>
    </xf>
    <xf numFmtId="0" fontId="2" fillId="0" borderId="12" xfId="0" applyFont="1" applyBorder="1" applyAlignment="1" applyProtection="1">
      <alignment horizontal="left" vertical="center" shrinkToFit="1"/>
    </xf>
    <xf numFmtId="0" fontId="2" fillId="0" borderId="11" xfId="0" applyFont="1" applyBorder="1" applyAlignment="1" applyProtection="1">
      <alignment horizontal="left" vertical="center" shrinkToFit="1"/>
    </xf>
    <xf numFmtId="176" fontId="21" fillId="6" borderId="9" xfId="0" applyNumberFormat="1" applyFont="1" applyFill="1" applyBorder="1" applyAlignment="1" applyProtection="1">
      <alignment horizontal="center" vertical="center" shrinkToFit="1"/>
      <protection locked="0"/>
    </xf>
    <xf numFmtId="0" fontId="2" fillId="0" borderId="10" xfId="0" applyFont="1" applyBorder="1" applyAlignment="1" applyProtection="1">
      <alignment vertical="center" shrinkToFit="1"/>
    </xf>
    <xf numFmtId="0" fontId="2" fillId="0" borderId="12" xfId="0" applyFont="1" applyBorder="1" applyAlignment="1" applyProtection="1">
      <alignment vertical="center" shrinkToFit="1"/>
    </xf>
    <xf numFmtId="0" fontId="2" fillId="0" borderId="11" xfId="0" applyFont="1" applyBorder="1" applyAlignment="1" applyProtection="1">
      <alignment vertical="center" shrinkToFit="1"/>
    </xf>
    <xf numFmtId="0" fontId="7" fillId="0" borderId="10" xfId="0" applyFont="1" applyBorder="1" applyAlignment="1" applyProtection="1">
      <alignment horizontal="left" vertical="center" wrapText="1" indent="1" shrinkToFit="1"/>
    </xf>
    <xf numFmtId="0" fontId="7" fillId="0" borderId="11" xfId="0" applyFont="1" applyBorder="1" applyAlignment="1" applyProtection="1">
      <alignment horizontal="left" vertical="center" wrapText="1" indent="1" shrinkToFit="1"/>
    </xf>
    <xf numFmtId="0" fontId="29" fillId="0" borderId="0" xfId="0" applyFont="1" applyAlignment="1" applyProtection="1">
      <alignment vertical="center" shrinkToFit="1"/>
    </xf>
    <xf numFmtId="49" fontId="22" fillId="6" borderId="9" xfId="0" applyNumberFormat="1" applyFont="1" applyFill="1" applyBorder="1" applyAlignment="1" applyProtection="1">
      <alignment horizontal="center" vertical="center" wrapText="1" shrinkToFit="1"/>
      <protection locked="0"/>
    </xf>
    <xf numFmtId="49" fontId="22" fillId="6" borderId="9" xfId="0" applyNumberFormat="1" applyFont="1" applyFill="1" applyBorder="1" applyAlignment="1" applyProtection="1">
      <alignment horizontal="left" vertical="center" wrapText="1" shrinkToFit="1"/>
      <protection locked="0"/>
    </xf>
    <xf numFmtId="0" fontId="2" fillId="0" borderId="0" xfId="0" applyFont="1" applyAlignment="1" applyProtection="1">
      <alignment horizontal="right" vertical="center" shrinkToFit="1"/>
    </xf>
    <xf numFmtId="0" fontId="7" fillId="0" borderId="0" xfId="0" applyFont="1" applyAlignment="1" applyProtection="1">
      <alignment vertical="center" shrinkToFit="1"/>
    </xf>
    <xf numFmtId="0" fontId="28" fillId="0" borderId="0" xfId="0" applyFont="1" applyAlignment="1" applyProtection="1">
      <alignment horizontal="left" vertical="center" shrinkToFit="1"/>
    </xf>
    <xf numFmtId="0" fontId="30" fillId="0" borderId="0" xfId="0" applyFont="1" applyAlignment="1" applyProtection="1">
      <alignment vertical="center" shrinkToFit="1"/>
    </xf>
    <xf numFmtId="38" fontId="3" fillId="0" borderId="0" xfId="1" applyFont="1" applyAlignment="1" applyProtection="1">
      <alignment vertical="center" shrinkToFit="1"/>
    </xf>
    <xf numFmtId="0" fontId="2" fillId="0" borderId="7" xfId="0" applyFont="1" applyBorder="1" applyAlignment="1" applyProtection="1">
      <alignment horizontal="left" vertical="center" shrinkToFit="1"/>
    </xf>
    <xf numFmtId="176" fontId="21" fillId="0" borderId="1" xfId="0" applyNumberFormat="1" applyFont="1" applyFill="1" applyBorder="1" applyAlignment="1" applyProtection="1">
      <alignment horizontal="center" vertical="center" shrinkToFit="1"/>
    </xf>
    <xf numFmtId="0" fontId="12" fillId="0" borderId="6" xfId="0" applyFont="1" applyBorder="1" applyAlignment="1" applyProtection="1">
      <alignment horizontal="center" vertical="center" shrinkToFit="1"/>
    </xf>
    <xf numFmtId="0" fontId="0" fillId="0" borderId="0" xfId="0" applyAlignment="1">
      <alignment vertical="center" shrinkToFit="1"/>
    </xf>
    <xf numFmtId="0" fontId="31" fillId="0" borderId="0" xfId="0" applyFont="1" applyAlignment="1">
      <alignment vertical="center" shrinkToFit="1"/>
    </xf>
    <xf numFmtId="0" fontId="32" fillId="8" borderId="1" xfId="0" applyFont="1" applyFill="1" applyBorder="1" applyAlignment="1">
      <alignment horizontal="center" vertical="center" wrapText="1" shrinkToFit="1"/>
    </xf>
    <xf numFmtId="0" fontId="0" fillId="0" borderId="1" xfId="0" applyBorder="1" applyAlignment="1">
      <alignment vertical="center" shrinkToFit="1"/>
    </xf>
    <xf numFmtId="0" fontId="0" fillId="0" borderId="1" xfId="0" applyBorder="1" applyAlignment="1">
      <alignment vertical="center" wrapText="1" shrinkToFit="1"/>
    </xf>
    <xf numFmtId="0" fontId="32" fillId="8" borderId="5" xfId="0" applyFont="1" applyFill="1" applyBorder="1" applyAlignment="1">
      <alignment horizontal="center" vertical="center" wrapText="1" shrinkToFit="1"/>
    </xf>
    <xf numFmtId="178" fontId="0" fillId="0" borderId="5" xfId="1" applyNumberFormat="1" applyFont="1" applyBorder="1" applyAlignment="1">
      <alignment vertical="center" shrinkToFit="1"/>
    </xf>
    <xf numFmtId="0" fontId="33" fillId="0" borderId="0" xfId="0" applyFont="1" applyBorder="1" applyAlignment="1">
      <alignment horizontal="right" vertical="center" shrinkToFit="1"/>
    </xf>
    <xf numFmtId="0" fontId="32" fillId="8" borderId="2" xfId="0" applyFont="1" applyFill="1" applyBorder="1" applyAlignment="1">
      <alignment horizontal="center" vertical="center" wrapText="1" shrinkToFit="1"/>
    </xf>
    <xf numFmtId="0" fontId="34" fillId="8" borderId="15" xfId="0" applyFont="1" applyFill="1" applyBorder="1" applyAlignment="1">
      <alignment horizontal="center" vertical="center" wrapText="1" shrinkToFit="1"/>
    </xf>
    <xf numFmtId="178" fontId="35" fillId="0" borderId="16" xfId="1" applyNumberFormat="1" applyFont="1" applyBorder="1" applyAlignment="1">
      <alignment vertical="center" shrinkToFit="1"/>
    </xf>
    <xf numFmtId="178" fontId="35" fillId="0" borderId="17" xfId="1" applyNumberFormat="1" applyFont="1" applyBorder="1" applyAlignment="1">
      <alignment vertical="center" shrinkToFit="1"/>
    </xf>
    <xf numFmtId="0" fontId="32" fillId="8" borderId="8" xfId="0" applyFont="1" applyFill="1" applyBorder="1" applyAlignment="1">
      <alignment horizontal="center" vertical="center" wrapText="1" shrinkToFit="1"/>
    </xf>
    <xf numFmtId="0" fontId="32" fillId="8" borderId="9" xfId="0" applyFont="1" applyFill="1" applyBorder="1" applyAlignment="1">
      <alignment horizontal="center" vertical="center" wrapText="1" shrinkToFit="1"/>
    </xf>
    <xf numFmtId="178" fontId="0" fillId="0" borderId="9" xfId="1" applyNumberFormat="1" applyFont="1" applyBorder="1" applyAlignment="1">
      <alignment horizontal="center" vertical="center" shrinkToFit="1"/>
    </xf>
    <xf numFmtId="178" fontId="33" fillId="0" borderId="18" xfId="1" applyNumberFormat="1" applyFont="1" applyBorder="1" applyAlignment="1">
      <alignment horizontal="center" vertical="center" shrinkToFit="1"/>
    </xf>
    <xf numFmtId="0" fontId="36" fillId="8" borderId="1" xfId="0" applyFont="1" applyFill="1" applyBorder="1" applyAlignment="1">
      <alignment horizontal="center" vertical="center" wrapText="1" shrinkToFit="1"/>
    </xf>
    <xf numFmtId="178" fontId="0" fillId="0" borderId="1" xfId="1" applyNumberFormat="1" applyFont="1" applyBorder="1" applyAlignment="1">
      <alignment horizontal="center" vertical="center" shrinkToFit="1"/>
    </xf>
    <xf numFmtId="178" fontId="33" fillId="0" borderId="19" xfId="1" applyNumberFormat="1" applyFont="1" applyBorder="1" applyAlignment="1">
      <alignment horizontal="center" vertical="center" shrinkToFit="1"/>
    </xf>
    <xf numFmtId="38" fontId="0" fillId="0" borderId="0" xfId="1" applyNumberFormat="1" applyFont="1" applyBorder="1" applyAlignment="1">
      <alignment horizontal="center" vertical="center" shrinkToFit="1"/>
    </xf>
    <xf numFmtId="0" fontId="0" fillId="0" borderId="0" xfId="0" applyAlignment="1">
      <alignment vertical="center" wrapText="1"/>
    </xf>
    <xf numFmtId="0" fontId="38" fillId="0" borderId="1" xfId="0" applyFont="1" applyBorder="1">
      <alignment vertical="center"/>
    </xf>
    <xf numFmtId="0" fontId="38" fillId="0" borderId="1" xfId="0" applyFont="1" applyFill="1" applyBorder="1" applyAlignment="1">
      <alignment vertical="center" wrapText="1"/>
    </xf>
    <xf numFmtId="0" fontId="2" fillId="0" borderId="1" xfId="0" applyFont="1" applyFill="1" applyBorder="1">
      <alignment vertical="center"/>
    </xf>
    <xf numFmtId="0" fontId="0" fillId="0" borderId="0" xfId="0" applyFill="1">
      <alignment vertical="center"/>
    </xf>
    <xf numFmtId="0" fontId="2" fillId="0" borderId="1" xfId="0" applyFont="1" applyBorder="1" applyAlignment="1">
      <alignment vertical="center" wrapText="1"/>
    </xf>
    <xf numFmtId="0" fontId="0" fillId="0" borderId="0" xfId="0" applyFont="1" applyFill="1" applyAlignment="1">
      <alignment horizontal="right" vertical="center"/>
    </xf>
    <xf numFmtId="0" fontId="39" fillId="0" borderId="0" xfId="0" applyFont="1" applyFill="1" applyAlignment="1">
      <alignment horizontal="justify" vertical="center"/>
    </xf>
    <xf numFmtId="0" fontId="40" fillId="0" borderId="0" xfId="0" applyFont="1" applyFill="1" applyBorder="1" applyAlignment="1">
      <alignment horizontal="justify" vertical="top" wrapText="1"/>
    </xf>
    <xf numFmtId="0" fontId="40" fillId="0" borderId="0" xfId="0" applyFont="1" applyFill="1" applyBorder="1" applyAlignment="1">
      <alignment horizontal="left" vertical="top" wrapText="1"/>
    </xf>
    <xf numFmtId="0" fontId="0" fillId="0" borderId="1" xfId="0" applyBorder="1">
      <alignment vertical="center"/>
    </xf>
    <xf numFmtId="0" fontId="0" fillId="0" borderId="5" xfId="0" applyBorder="1">
      <alignment vertical="center"/>
    </xf>
    <xf numFmtId="0" fontId="0" fillId="0" borderId="13" xfId="0" applyBorder="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3" borderId="0" xfId="0" applyFill="1" applyBorder="1">
      <alignment vertical="center"/>
    </xf>
    <xf numFmtId="0" fontId="0" fillId="3" borderId="7" xfId="0" applyFill="1" applyBorder="1">
      <alignment vertical="center"/>
    </xf>
    <xf numFmtId="0" fontId="41" fillId="3" borderId="0" xfId="0" applyFont="1" applyFill="1" applyBorder="1" applyAlignment="1">
      <alignment horizontal="center" vertical="center"/>
    </xf>
    <xf numFmtId="0" fontId="41" fillId="3" borderId="0" xfId="0" applyFont="1" applyFill="1" applyBorder="1" applyAlignment="1">
      <alignment vertical="center" shrinkToFit="1"/>
    </xf>
    <xf numFmtId="179" fontId="41" fillId="3" borderId="0" xfId="0" applyNumberFormat="1" applyFont="1" applyFill="1" applyBorder="1" applyAlignment="1">
      <alignment horizontal="center" vertical="center"/>
    </xf>
    <xf numFmtId="179" fontId="41" fillId="9" borderId="0" xfId="0" applyNumberFormat="1" applyFont="1" applyFill="1" applyBorder="1" applyAlignment="1">
      <alignment horizontal="right" vertical="center"/>
    </xf>
    <xf numFmtId="179" fontId="41" fillId="3" borderId="0" xfId="0" applyNumberFormat="1" applyFont="1" applyFill="1" applyBorder="1" applyAlignment="1">
      <alignment horizontal="right" vertical="center"/>
    </xf>
    <xf numFmtId="180" fontId="41" fillId="3" borderId="0" xfId="0" applyNumberFormat="1" applyFont="1" applyFill="1" applyBorder="1" applyAlignment="1">
      <alignment horizontal="center" vertical="center"/>
    </xf>
    <xf numFmtId="0" fontId="42" fillId="3" borderId="0" xfId="0" applyFont="1" applyFill="1" applyBorder="1" applyAlignment="1">
      <alignment horizontal="center" vertical="center"/>
    </xf>
    <xf numFmtId="180" fontId="41" fillId="9" borderId="0" xfId="0" applyNumberFormat="1" applyFont="1" applyFill="1" applyBorder="1" applyAlignment="1">
      <alignment horizontal="center" vertical="center"/>
    </xf>
    <xf numFmtId="0" fontId="0" fillId="3" borderId="10" xfId="0" applyFill="1" applyBorder="1">
      <alignment vertical="center"/>
    </xf>
    <xf numFmtId="0" fontId="0" fillId="3" borderId="12" xfId="0" applyFill="1" applyBorder="1">
      <alignment vertical="center"/>
    </xf>
    <xf numFmtId="0" fontId="0" fillId="3" borderId="11" xfId="0" applyFill="1" applyBorder="1">
      <alignment vertical="center"/>
    </xf>
    <xf numFmtId="0" fontId="0" fillId="0" borderId="1" xfId="0" applyBorder="1" applyAlignment="1">
      <alignment horizontal="center" vertical="center"/>
    </xf>
    <xf numFmtId="0" fontId="7" fillId="0" borderId="1" xfId="0" applyFont="1" applyBorder="1" applyAlignment="1">
      <alignment horizontal="center" vertical="center"/>
    </xf>
  </cellXfs>
  <cellStyles count="2">
    <cellStyle name="標準" xfId="0" builtinId="0"/>
    <cellStyle name="桁区切り" xfId="1" builtinId="6"/>
  </cellStyles>
  <dxfs count="35">
    <dxf>
      <font>
        <color theme="0"/>
      </font>
      <fill>
        <patternFill patternType="solid">
          <bgColor theme="0"/>
        </patternFill>
      </fill>
    </dxf>
    <dxf>
      <font>
        <b/>
        <i val="0"/>
        <color theme="0"/>
        <u/>
      </font>
      <fill>
        <patternFill patternType="solid">
          <bgColor theme="0" tint="-0.5"/>
        </patternFill>
      </fill>
    </dxf>
    <dxf>
      <font>
        <color theme="0" tint="-0.5"/>
      </font>
      <fill>
        <patternFill patternType="solid">
          <bgColor theme="0" tint="-0.5"/>
        </patternFill>
      </fill>
    </dxf>
    <dxf>
      <font>
        <b/>
        <i val="0"/>
        <color theme="0"/>
        <u/>
      </font>
      <fill>
        <patternFill patternType="solid">
          <bgColor theme="0" tint="-0.5"/>
        </patternFill>
      </fill>
    </dxf>
    <dxf>
      <font>
        <color theme="0" tint="-0.5"/>
      </font>
      <fill>
        <patternFill patternType="solid">
          <bgColor theme="0" tint="-0.5"/>
        </patternFill>
      </fill>
    </dxf>
    <dxf>
      <font>
        <b/>
        <i val="0"/>
        <color theme="0"/>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b/>
        <i val="0"/>
        <color theme="0"/>
        <u/>
      </font>
      <fill>
        <patternFill patternType="solid">
          <bgColor theme="0" tint="-0.5"/>
        </patternFill>
      </fill>
    </dxf>
    <dxf>
      <font>
        <color theme="0" tint="-0.5"/>
      </font>
      <fill>
        <patternFill patternType="solid">
          <bgColor theme="0" tint="-0.5"/>
        </patternFill>
      </fill>
    </dxf>
    <dxf>
      <fill>
        <patternFill>
          <bgColor rgb="FFFF99CC"/>
        </patternFill>
      </fill>
    </dxf>
    <dxf>
      <fill>
        <patternFill patternType="solid">
          <bgColor rgb="FFE78B8B"/>
        </patternFill>
      </fill>
    </dxf>
    <dxf>
      <fill>
        <patternFill>
          <bgColor rgb="FFFF99CC"/>
        </patternFill>
      </fill>
    </dxf>
    <dxf>
      <fill>
        <patternFill>
          <bgColor rgb="FFFF99CC"/>
        </patternFill>
      </fill>
    </dxf>
    <dxf>
      <font>
        <b/>
        <i val="0"/>
        <color theme="0"/>
        <u/>
      </font>
      <fill>
        <patternFill patternType="solid">
          <bgColor theme="0" tint="-0.5"/>
        </patternFill>
      </fill>
    </dxf>
    <dxf>
      <font>
        <color theme="0" tint="-0.5"/>
      </font>
      <fill>
        <patternFill patternType="solid">
          <bgColor theme="0" tint="-0.5"/>
        </patternFill>
      </fill>
    </dxf>
    <dxf>
      <font>
        <b/>
        <i val="0"/>
        <color theme="0"/>
        <u/>
      </font>
      <fill>
        <patternFill patternType="solid">
          <bgColor theme="0" tint="-0.5"/>
        </patternFill>
      </fill>
    </dxf>
    <dxf>
      <font>
        <color theme="0" tint="-0.5"/>
      </font>
      <fill>
        <patternFill patternType="solid">
          <bgColor theme="0" tint="-0.5"/>
        </patternFill>
      </fill>
    </dxf>
    <dxf>
      <font>
        <b/>
        <i val="0"/>
        <color theme="0"/>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color theme="0" tint="-0.5"/>
      </font>
      <fill>
        <patternFill patternType="solid">
          <bgColor theme="0" tint="-0.5"/>
        </patternFill>
      </fill>
    </dxf>
    <dxf>
      <font>
        <b/>
        <i val="0"/>
        <color theme="0"/>
        <u/>
      </font>
      <fill>
        <patternFill patternType="solid">
          <bgColor theme="0" tint="-0.5"/>
        </patternFill>
      </fill>
    </dxf>
    <dxf>
      <font>
        <color theme="0" tint="-0.5"/>
      </font>
      <fill>
        <patternFill patternType="solid">
          <bgColor theme="0" tint="-0.5"/>
        </patternFill>
      </fill>
    </dxf>
    <dxf>
      <fill>
        <patternFill>
          <bgColor rgb="FFFF99CC"/>
        </patternFill>
      </fill>
    </dxf>
    <dxf>
      <fill>
        <patternFill patternType="solid">
          <bgColor rgb="FFE78B8B"/>
        </patternFill>
      </fill>
    </dxf>
    <dxf>
      <fill>
        <patternFill>
          <bgColor rgb="FFFF99CC"/>
        </patternFill>
      </fill>
    </dxf>
    <dxf>
      <fill>
        <patternFill>
          <bgColor rgb="FFFF99CC"/>
        </patternFill>
      </fill>
    </dxf>
  </dxfs>
  <tableStyles count="0" defaultTableStyle="TableStyleMedium2" defaultPivotStyle="PivotStyleLight16"/>
  <colors>
    <mruColors>
      <color rgb="FF9200FF"/>
      <color rgb="FFFFE9E9"/>
      <color rgb="FF800063"/>
      <color rgb="FF6F0080"/>
      <color rgb="FFA0FFFF"/>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png" /><Relationship Id="rId11" Type="http://schemas.openxmlformats.org/officeDocument/2006/relationships/image" Target="../media/image11.png"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10.png" /><Relationship Id="rId8" Type="http://schemas.openxmlformats.org/officeDocument/2006/relationships/image" Target="../media/image11.png" /><Relationship Id="rId9" Type="http://schemas.openxmlformats.org/officeDocument/2006/relationships/image" Target="../media/image12.emf" /><Relationship Id="rId10" Type="http://schemas.openxmlformats.org/officeDocument/2006/relationships/image" Target="../media/image13.emf" /><Relationship Id="rId11" Type="http://schemas.openxmlformats.org/officeDocument/2006/relationships/image" Target="../media/image14.emf" /><Relationship Id="rId12" Type="http://schemas.openxmlformats.org/officeDocument/2006/relationships/image" Target="../media/image15.emf" /><Relationship Id="rId13" Type="http://schemas.openxmlformats.org/officeDocument/2006/relationships/image" Target="../media/image16.emf" /><Relationship Id="rId14" Type="http://schemas.openxmlformats.org/officeDocument/2006/relationships/image" Target="../media/image17.emf" /></Relationships>
</file>

<file path=xl/drawings/_rels/vmlDrawing1.vml.rels><?xml version="1.0" encoding="UTF-8"?><Relationships xmlns="http://schemas.openxmlformats.org/package/2006/relationships"><Relationship Id="rId1" Type="http://schemas.openxmlformats.org/officeDocument/2006/relationships/image" Target="../media/image7.emf" /><Relationship Id="rId2" Type="http://schemas.openxmlformats.org/officeDocument/2006/relationships/image" Target="../media/image8.emf" /><Relationship Id="rId3" Type="http://schemas.openxmlformats.org/officeDocument/2006/relationships/image" Target="../media/image9.emf" /></Relationships>
</file>

<file path=xl/drawings/_rels/vmlDrawing3.vml.rels><?xml version="1.0" encoding="UTF-8"?><Relationships xmlns="http://schemas.openxmlformats.org/package/2006/relationships"><Relationship Id="rId1" Type="http://schemas.openxmlformats.org/officeDocument/2006/relationships/image" Target="../media/image18.emf" /><Relationship Id="rId2" Type="http://schemas.openxmlformats.org/officeDocument/2006/relationships/image" Target="../media/image19.emf" /><Relationship Id="rId3" Type="http://schemas.openxmlformats.org/officeDocument/2006/relationships/image" Target="../media/image20.emf" /><Relationship Id="rId4" Type="http://schemas.openxmlformats.org/officeDocument/2006/relationships/image" Target="../media/image2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75565</xdr:colOff>
      <xdr:row>191</xdr:row>
      <xdr:rowOff>86360</xdr:rowOff>
    </xdr:from>
    <xdr:to xmlns:xdr="http://schemas.openxmlformats.org/drawingml/2006/spreadsheetDrawing">
      <xdr:col>9</xdr:col>
      <xdr:colOff>156845</xdr:colOff>
      <xdr:row>192</xdr:row>
      <xdr:rowOff>176530</xdr:rowOff>
    </xdr:to>
    <xdr:sp macro="" textlink="">
      <xdr:nvSpPr>
        <xdr:cNvPr id="2" name="テキスト 258"/>
        <xdr:cNvSpPr txBox="1"/>
      </xdr:nvSpPr>
      <xdr:spPr>
        <a:xfrm>
          <a:off x="456565" y="41428035"/>
          <a:ext cx="174815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100">
              <a:solidFill>
                <a:srgbClr val="003EFF"/>
              </a:solidFill>
            </a:rPr>
            <a:t>：厚さが30ｃｍの箇所</a:t>
          </a:r>
          <a:endParaRPr kumimoji="1" lang="ja-JP" altLang="en-US" sz="1100">
            <a:solidFill>
              <a:srgbClr val="003EFF"/>
            </a:solidFill>
          </a:endParaRPr>
        </a:p>
      </xdr:txBody>
    </xdr:sp>
    <xdr:clientData/>
  </xdr:twoCellAnchor>
  <xdr:twoCellAnchor>
    <xdr:from xmlns:xdr="http://schemas.openxmlformats.org/drawingml/2006/spreadsheetDrawing">
      <xdr:col>27</xdr:col>
      <xdr:colOff>49530</xdr:colOff>
      <xdr:row>0</xdr:row>
      <xdr:rowOff>38735</xdr:rowOff>
    </xdr:from>
    <xdr:to xmlns:xdr="http://schemas.openxmlformats.org/drawingml/2006/spreadsheetDrawing">
      <xdr:col>30</xdr:col>
      <xdr:colOff>356870</xdr:colOff>
      <xdr:row>0</xdr:row>
      <xdr:rowOff>210185</xdr:rowOff>
    </xdr:to>
    <xdr:grpSp>
      <xdr:nvGrpSpPr>
        <xdr:cNvPr id="4" name="グループ 28"/>
        <xdr:cNvGrpSpPr/>
      </xdr:nvGrpSpPr>
      <xdr:grpSpPr>
        <a:xfrm>
          <a:off x="6383655" y="38735"/>
          <a:ext cx="1288415" cy="171450"/>
          <a:chOff x="6427062" y="6698"/>
          <a:chExt cx="1188270" cy="144002"/>
        </a:xfrm>
      </xdr:grpSpPr>
      <xdr:sp macro="" textlink="">
        <xdr:nvSpPr>
          <xdr:cNvPr id="5"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900">
                <a:solidFill>
                  <a:schemeClr val="tx1"/>
                </a:solidFill>
                <a:latin typeface="ＭＳ ゴシック"/>
                <a:ea typeface="ＭＳ ゴシック"/>
              </a:rPr>
              <a:t>：入力箇所</a:t>
            </a:r>
            <a:endParaRPr kumimoji="1" lang="ja-JP" altLang="en-US" sz="900">
              <a:solidFill>
                <a:schemeClr val="tx1"/>
              </a:solidFill>
              <a:latin typeface="ＭＳ ゴシック"/>
              <a:ea typeface="ＭＳ ゴシック"/>
            </a:endParaRPr>
          </a:p>
          <a:p>
            <a:pPr algn="ctr"/>
            <a:endParaRPr kumimoji="1" lang="ja-JP" altLang="en-US" sz="900">
              <a:solidFill>
                <a:schemeClr val="tx1"/>
              </a:solidFill>
              <a:latin typeface="ＭＳ ゴシック"/>
              <a:ea typeface="ＭＳ ゴシック"/>
            </a:endParaRPr>
          </a:p>
        </xdr:txBody>
      </xdr:sp>
      <xdr:sp macro="" textlink="">
        <xdr:nvSpPr>
          <xdr:cNvPr id="6" name="四角形 27"/>
          <xdr:cNvSpPr/>
        </xdr:nvSpPr>
        <xdr:spPr>
          <a:xfrm>
            <a:off x="6477353" y="26121"/>
            <a:ext cx="468330" cy="107834"/>
          </a:xfrm>
          <a:prstGeom prst="rect">
            <a:avLst/>
          </a:prstGeom>
          <a:solidFill>
            <a:srgbClr val="D4F3B5"/>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800">
                <a:solidFill>
                  <a:srgbClr val="0070C0"/>
                </a:solidFill>
                <a:latin typeface="AR丸ゴシック体M"/>
                <a:ea typeface="AR丸ゴシック体M"/>
              </a:rPr>
              <a:t>着色部分</a:t>
            </a:r>
            <a:endParaRPr kumimoji="1" lang="ja-JP" altLang="en-US" sz="800">
              <a:solidFill>
                <a:schemeClr val="tx1"/>
              </a:solidFill>
              <a:latin typeface="ＭＳ ゴシック"/>
              <a:ea typeface="ＭＳ ゴシック"/>
            </a:endParaRPr>
          </a:p>
          <a:p>
            <a:pPr algn="ctr"/>
            <a:endParaRPr kumimoji="1" lang="ja-JP" altLang="en-US" sz="8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1</xdr:col>
      <xdr:colOff>6985</xdr:colOff>
      <xdr:row>151</xdr:row>
      <xdr:rowOff>17145</xdr:rowOff>
    </xdr:from>
    <xdr:to xmlns:xdr="http://schemas.openxmlformats.org/drawingml/2006/spreadsheetDrawing">
      <xdr:col>26</xdr:col>
      <xdr:colOff>95885</xdr:colOff>
      <xdr:row>160</xdr:row>
      <xdr:rowOff>111760</xdr:rowOff>
    </xdr:to>
    <xdr:grpSp>
      <xdr:nvGrpSpPr>
        <xdr:cNvPr id="7220" name="グループ 276"/>
        <xdr:cNvGrpSpPr/>
      </xdr:nvGrpSpPr>
      <xdr:grpSpPr>
        <a:xfrm>
          <a:off x="149860" y="32519620"/>
          <a:ext cx="6042025" cy="2152015"/>
          <a:chOff x="148506" y="26761961"/>
          <a:chExt cx="6009296" cy="2273198"/>
        </a:xfrm>
      </xdr:grpSpPr>
      <xdr:sp macro="" textlink="">
        <xdr:nvSpPr>
          <xdr:cNvPr id="10" name="オブジェクト 209"/>
          <xdr:cNvSpPr txBox="1"/>
        </xdr:nvSpPr>
        <xdr:spPr>
          <a:xfrm>
            <a:off x="148506" y="26761961"/>
            <a:ext cx="6009296" cy="2273198"/>
          </a:xfrm>
          <a:prstGeom prst="rect">
            <a:avLst/>
          </a:prstGeom>
          <a:solidFill>
            <a:schemeClr val="bg1"/>
          </a:solidFill>
          <a:ln w="6350" cmpd="sng">
            <a:solidFill>
              <a:schemeClr val="tx1"/>
            </a:solidFill>
            <a:prstDash val="solid"/>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marR="0"/>
          </a:p>
        </xdr:txBody>
      </xdr:sp>
      <xdr:sp macro="" textlink="">
        <xdr:nvSpPr>
          <xdr:cNvPr id="11" name="オブジェクト 210"/>
          <xdr:cNvSpPr/>
        </xdr:nvSpPr>
        <xdr:spPr>
          <a:xfrm flipV="1">
            <a:off x="287731" y="28052498"/>
            <a:ext cx="627076" cy="5449"/>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12" name="オブジェクト 211"/>
          <xdr:cNvSpPr/>
        </xdr:nvSpPr>
        <xdr:spPr>
          <a:xfrm>
            <a:off x="2958806" y="28057947"/>
            <a:ext cx="516602"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13" name="オブジェクト 212"/>
          <xdr:cNvSpPr/>
        </xdr:nvSpPr>
        <xdr:spPr>
          <a:xfrm>
            <a:off x="833537" y="28057947"/>
            <a:ext cx="1863798" cy="0"/>
          </a:xfrm>
          <a:prstGeom prst="line">
            <a:avLst/>
          </a:prstGeom>
          <a:ln w="12700" cap="flat" cmpd="sng" algn="ctr">
            <a:solidFill>
              <a:schemeClr val="tx1"/>
            </a:solidFill>
            <a:prstDash val="sysDash"/>
            <a:miter lim="800000"/>
          </a:ln>
        </xdr:spPr>
        <xdr:style>
          <a:lnRef idx="1">
            <a:schemeClr val="accent1"/>
          </a:lnRef>
          <a:fillRef idx="0">
            <a:schemeClr val="accent1"/>
          </a:fillRef>
          <a:effectRef idx="0">
            <a:schemeClr val="accent1"/>
          </a:effectRef>
          <a:fontRef idx="minor">
            <a:schemeClr val="tx1"/>
          </a:fontRef>
        </xdr:style>
      </xdr:sp>
      <xdr:sp macro="" textlink="">
        <xdr:nvSpPr>
          <xdr:cNvPr id="14" name="オブジェクト 213"/>
          <xdr:cNvSpPr/>
        </xdr:nvSpPr>
        <xdr:spPr>
          <a:xfrm flipV="1">
            <a:off x="874285" y="27463992"/>
            <a:ext cx="603760" cy="593955"/>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15" name="オブジェクト 214"/>
          <xdr:cNvSpPr/>
        </xdr:nvSpPr>
        <xdr:spPr>
          <a:xfrm>
            <a:off x="1483930" y="27463992"/>
            <a:ext cx="284562"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16" name="オブジェクト 215"/>
          <xdr:cNvSpPr/>
        </xdr:nvSpPr>
        <xdr:spPr>
          <a:xfrm flipV="1">
            <a:off x="1774152" y="26870036"/>
            <a:ext cx="603985" cy="593956"/>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17" name="オブジェクト 216"/>
          <xdr:cNvSpPr/>
        </xdr:nvSpPr>
        <xdr:spPr>
          <a:xfrm>
            <a:off x="2372251" y="26870036"/>
            <a:ext cx="650394"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18" name="オブジェクト 217"/>
          <xdr:cNvSpPr/>
        </xdr:nvSpPr>
        <xdr:spPr>
          <a:xfrm rot="1200000">
            <a:off x="1019396" y="27803654"/>
            <a:ext cx="400695" cy="415951"/>
          </a:xfrm>
          <a:prstGeom prst="arc">
            <a:avLst/>
          </a:prstGeom>
          <a:ln w="12700" cap="flat" cmpd="sng" algn="ctr">
            <a:solidFill>
              <a:srgbClr val="FF0000"/>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9" name="オブジェクト 218"/>
          <xdr:cNvSpPr txBox="1"/>
        </xdr:nvSpPr>
        <xdr:spPr>
          <a:xfrm>
            <a:off x="1379342" y="27799113"/>
            <a:ext cx="499398" cy="2533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solidFill>
                  <a:srgbClr val="FF0000"/>
                </a:solidFill>
                <a:latin typeface="ＭＳ 明朝"/>
                <a:ea typeface="ＭＳ 明朝"/>
              </a:rPr>
              <a:t>30</a:t>
            </a:r>
            <a:r>
              <a:rPr sz="1000">
                <a:solidFill>
                  <a:srgbClr val="FF0000"/>
                </a:solidFill>
                <a:latin typeface="ＭＳ 明朝"/>
                <a:ea typeface="ＭＳ 明朝"/>
              </a:rPr>
              <a:t>°</a:t>
            </a:r>
          </a:p>
        </xdr:txBody>
      </xdr:sp>
      <xdr:sp macro="" textlink="">
        <xdr:nvSpPr>
          <xdr:cNvPr id="20" name="オブジェクト 219"/>
          <xdr:cNvSpPr txBox="1"/>
        </xdr:nvSpPr>
        <xdr:spPr>
          <a:xfrm>
            <a:off x="357456" y="27588414"/>
            <a:ext cx="998569" cy="253384"/>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崖（下部）</a:t>
            </a:r>
          </a:p>
        </xdr:txBody>
      </xdr:sp>
      <xdr:sp macro="" textlink="">
        <xdr:nvSpPr>
          <xdr:cNvPr id="21" name="オブジェクト 220"/>
          <xdr:cNvSpPr txBox="1"/>
        </xdr:nvSpPr>
        <xdr:spPr>
          <a:xfrm>
            <a:off x="1263209" y="27020795"/>
            <a:ext cx="998795" cy="254293"/>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崖（上部）</a:t>
            </a:r>
          </a:p>
        </xdr:txBody>
      </xdr:sp>
      <xdr:sp macro="" textlink="">
        <xdr:nvSpPr>
          <xdr:cNvPr id="22" name="オブジェクト 221"/>
          <xdr:cNvSpPr txBox="1"/>
        </xdr:nvSpPr>
        <xdr:spPr>
          <a:xfrm>
            <a:off x="3208278" y="27631099"/>
            <a:ext cx="714234" cy="254292"/>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崖①</a:t>
            </a:r>
          </a:p>
        </xdr:txBody>
      </xdr:sp>
      <xdr:sp macro="" textlink="">
        <xdr:nvSpPr>
          <xdr:cNvPr id="23" name="オブジェクト 222"/>
          <xdr:cNvSpPr txBox="1"/>
        </xdr:nvSpPr>
        <xdr:spPr>
          <a:xfrm>
            <a:off x="3423114" y="28057947"/>
            <a:ext cx="2601123" cy="232497"/>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algn="ctr"/>
            <a:r>
              <a:rPr sz="1000">
                <a:latin typeface="ＭＳ ゴシック"/>
                <a:ea typeface="ＭＳ ゴシック"/>
              </a:rPr>
              <a:t>別々とみなされる崖</a:t>
            </a:r>
          </a:p>
        </xdr:txBody>
      </xdr:sp>
      <xdr:sp macro="" textlink="">
        <xdr:nvSpPr>
          <xdr:cNvPr id="24" name="オブジェクト 223"/>
          <xdr:cNvSpPr txBox="1"/>
        </xdr:nvSpPr>
        <xdr:spPr>
          <a:xfrm>
            <a:off x="1495476" y="27215148"/>
            <a:ext cx="400695" cy="259742"/>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b="1">
                <a:solidFill>
                  <a:srgbClr val="FF0000"/>
                </a:solidFill>
                <a:latin typeface="ＭＳ ゴシック"/>
                <a:ea typeface="ＭＳ ゴシック"/>
              </a:rPr>
              <a:t>Ｐ</a:t>
            </a:r>
          </a:p>
        </xdr:txBody>
      </xdr:sp>
      <xdr:sp macro="" textlink="">
        <xdr:nvSpPr>
          <xdr:cNvPr id="25" name="オブジェクト 224"/>
          <xdr:cNvSpPr/>
        </xdr:nvSpPr>
        <xdr:spPr>
          <a:xfrm>
            <a:off x="1727743" y="27409500"/>
            <a:ext cx="81271" cy="65390"/>
          </a:xfrm>
          <a:prstGeom prst="ellipse">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6" name="オブジェクト 225"/>
          <xdr:cNvSpPr/>
        </xdr:nvSpPr>
        <xdr:spPr>
          <a:xfrm>
            <a:off x="2523248" y="26870036"/>
            <a:ext cx="0" cy="1193361"/>
          </a:xfrm>
          <a:prstGeom prst="line">
            <a:avLst/>
          </a:prstGeom>
          <a:ln w="12700" cap="flat" cmpd="sng" algn="ctr">
            <a:solidFill>
              <a:srgbClr val="0000FF"/>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27" name="オブジェクト 226"/>
          <xdr:cNvSpPr txBox="1"/>
        </xdr:nvSpPr>
        <xdr:spPr>
          <a:xfrm>
            <a:off x="2523248" y="27275088"/>
            <a:ext cx="365832" cy="647539"/>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eaVert" wrap="square" lIns="74295" tIns="8890" rIns="74295" bIns="8890"/>
          <a:lstStyle/>
          <a:p>
            <a:r>
              <a:rPr sz="1000">
                <a:solidFill>
                  <a:srgbClr val="0000FF"/>
                </a:solidFill>
                <a:latin typeface="ＭＳ Ｐゴシック"/>
                <a:ea typeface="ＭＳ Ｐゴシック"/>
              </a:rPr>
              <a:t>崖の高さ</a:t>
            </a:r>
          </a:p>
        </xdr:txBody>
      </xdr:sp>
      <xdr:sp macro="" textlink="">
        <xdr:nvSpPr>
          <xdr:cNvPr id="28" name="オブジェクト 227"/>
          <xdr:cNvSpPr/>
        </xdr:nvSpPr>
        <xdr:spPr>
          <a:xfrm>
            <a:off x="3446431" y="28057947"/>
            <a:ext cx="1544375" cy="0"/>
          </a:xfrm>
          <a:prstGeom prst="line">
            <a:avLst/>
          </a:prstGeom>
          <a:ln w="12700" cap="flat" cmpd="sng" algn="ctr">
            <a:solidFill>
              <a:schemeClr val="tx1"/>
            </a:solidFill>
            <a:prstDash val="sysDash"/>
            <a:miter lim="800000"/>
          </a:ln>
        </xdr:spPr>
        <xdr:style>
          <a:lnRef idx="1">
            <a:schemeClr val="accent1"/>
          </a:lnRef>
          <a:fillRef idx="0">
            <a:schemeClr val="accent1"/>
          </a:fillRef>
          <a:effectRef idx="0">
            <a:schemeClr val="accent1"/>
          </a:effectRef>
          <a:fontRef idx="minor">
            <a:schemeClr val="tx1"/>
          </a:fontRef>
        </xdr:style>
      </xdr:sp>
      <xdr:sp macro="" textlink="">
        <xdr:nvSpPr>
          <xdr:cNvPr id="29" name="オブジェクト 228"/>
          <xdr:cNvSpPr/>
        </xdr:nvSpPr>
        <xdr:spPr>
          <a:xfrm flipV="1">
            <a:off x="3481294" y="27463992"/>
            <a:ext cx="603759" cy="593955"/>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30" name="オブジェクト 229"/>
          <xdr:cNvSpPr/>
        </xdr:nvSpPr>
        <xdr:spPr>
          <a:xfrm flipV="1">
            <a:off x="3481294" y="26826443"/>
            <a:ext cx="2142248" cy="1231504"/>
          </a:xfrm>
          <a:prstGeom prst="line">
            <a:avLst/>
          </a:prstGeom>
          <a:ln w="28575" cap="flat" cmpd="sng" algn="ctr">
            <a:solidFill>
              <a:srgbClr val="FF0000"/>
            </a:solidFill>
            <a:prstDash val="sysDot"/>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31" name="オブジェクト 230"/>
          <xdr:cNvSpPr/>
        </xdr:nvSpPr>
        <xdr:spPr>
          <a:xfrm rot="1200000">
            <a:off x="3632291" y="27799113"/>
            <a:ext cx="400695" cy="415043"/>
          </a:xfrm>
          <a:prstGeom prst="arc">
            <a:avLst/>
          </a:prstGeom>
          <a:ln w="12700" cap="flat" cmpd="sng" algn="ctr">
            <a:solidFill>
              <a:srgbClr val="FF0000"/>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32" name="オブジェクト 231"/>
          <xdr:cNvSpPr txBox="1"/>
        </xdr:nvSpPr>
        <xdr:spPr>
          <a:xfrm>
            <a:off x="3998123" y="27799113"/>
            <a:ext cx="498945" cy="2533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solidFill>
                  <a:srgbClr val="FF0000"/>
                </a:solidFill>
                <a:latin typeface="ＭＳ 明朝"/>
                <a:ea typeface="ＭＳ 明朝"/>
              </a:rPr>
              <a:t>30</a:t>
            </a:r>
            <a:r>
              <a:rPr sz="1000">
                <a:solidFill>
                  <a:srgbClr val="FF0000"/>
                </a:solidFill>
                <a:latin typeface="ＭＳ 明朝"/>
                <a:ea typeface="ＭＳ 明朝"/>
              </a:rPr>
              <a:t>°</a:t>
            </a:r>
          </a:p>
        </xdr:txBody>
      </xdr:sp>
      <xdr:sp macro="" textlink="">
        <xdr:nvSpPr>
          <xdr:cNvPr id="33" name="オブジェクト 232"/>
          <xdr:cNvSpPr/>
        </xdr:nvSpPr>
        <xdr:spPr>
          <a:xfrm>
            <a:off x="4085053" y="27463992"/>
            <a:ext cx="708348"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34" name="オブジェクト 233"/>
          <xdr:cNvSpPr txBox="1"/>
        </xdr:nvSpPr>
        <xdr:spPr>
          <a:xfrm>
            <a:off x="4497068" y="27020795"/>
            <a:ext cx="592440" cy="254293"/>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崖②</a:t>
            </a:r>
          </a:p>
        </xdr:txBody>
      </xdr:sp>
      <xdr:sp macro="" textlink="">
        <xdr:nvSpPr>
          <xdr:cNvPr id="35" name="オブジェクト 234"/>
          <xdr:cNvSpPr txBox="1"/>
        </xdr:nvSpPr>
        <xdr:spPr>
          <a:xfrm>
            <a:off x="4439114" y="27566617"/>
            <a:ext cx="441218" cy="583966"/>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eaVert" wrap="square" lIns="74295" tIns="8890" rIns="74295" bIns="8890"/>
          <a:lstStyle/>
          <a:p>
            <a:r>
              <a:rPr sz="1000">
                <a:solidFill>
                  <a:srgbClr val="0000FF"/>
                </a:solidFill>
                <a:latin typeface="ＭＳ Ｐゴシック"/>
                <a:ea typeface="ＭＳ Ｐゴシック"/>
              </a:rPr>
              <a:t>崖の高さ</a:t>
            </a:r>
            <a:endParaRPr sz="1000">
              <a:solidFill>
                <a:srgbClr val="0000FF"/>
              </a:solidFill>
              <a:latin typeface="ＭＳ Ｐゴシック"/>
              <a:ea typeface="ＭＳ Ｐゴシック"/>
            </a:endParaRPr>
          </a:p>
        </xdr:txBody>
      </xdr:sp>
      <xdr:sp macro="" textlink="">
        <xdr:nvSpPr>
          <xdr:cNvPr id="36" name="オブジェクト 235"/>
          <xdr:cNvSpPr/>
        </xdr:nvSpPr>
        <xdr:spPr>
          <a:xfrm>
            <a:off x="4526271" y="27491237"/>
            <a:ext cx="0" cy="566710"/>
          </a:xfrm>
          <a:prstGeom prst="line">
            <a:avLst/>
          </a:prstGeom>
          <a:ln w="12700" cap="flat" cmpd="sng" algn="ctr">
            <a:solidFill>
              <a:srgbClr val="0000FF"/>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37" name="オブジェクト 236"/>
          <xdr:cNvSpPr txBox="1"/>
        </xdr:nvSpPr>
        <xdr:spPr>
          <a:xfrm>
            <a:off x="4735221" y="27458543"/>
            <a:ext cx="400695" cy="258833"/>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b="1">
                <a:solidFill>
                  <a:srgbClr val="FF0000"/>
                </a:solidFill>
                <a:latin typeface="ＭＳ ゴシック"/>
                <a:ea typeface="ＭＳ ゴシック"/>
              </a:rPr>
              <a:t>Ｐ</a:t>
            </a:r>
          </a:p>
        </xdr:txBody>
      </xdr:sp>
      <xdr:sp macro="" textlink="">
        <xdr:nvSpPr>
          <xdr:cNvPr id="38" name="オブジェクト 237"/>
          <xdr:cNvSpPr/>
        </xdr:nvSpPr>
        <xdr:spPr>
          <a:xfrm>
            <a:off x="4764198" y="27420399"/>
            <a:ext cx="81271" cy="65389"/>
          </a:xfrm>
          <a:prstGeom prst="ellipse">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39" name="オブジェクト 238"/>
          <xdr:cNvSpPr/>
        </xdr:nvSpPr>
        <xdr:spPr>
          <a:xfrm>
            <a:off x="4775970" y="27463992"/>
            <a:ext cx="1143679" cy="0"/>
          </a:xfrm>
          <a:prstGeom prst="line">
            <a:avLst/>
          </a:prstGeom>
          <a:ln w="12700" cap="flat" cmpd="sng" algn="ctr">
            <a:solidFill>
              <a:schemeClr val="tx1"/>
            </a:solidFill>
            <a:prstDash val="sysDash"/>
            <a:miter lim="800000"/>
          </a:ln>
        </xdr:spPr>
        <xdr:style>
          <a:lnRef idx="1">
            <a:schemeClr val="accent1"/>
          </a:lnRef>
          <a:fillRef idx="0">
            <a:schemeClr val="accent1"/>
          </a:fillRef>
          <a:effectRef idx="0">
            <a:schemeClr val="accent1"/>
          </a:effectRef>
          <a:fontRef idx="minor">
            <a:schemeClr val="tx1"/>
          </a:fontRef>
        </xdr:style>
      </xdr:sp>
      <xdr:sp macro="" textlink="">
        <xdr:nvSpPr>
          <xdr:cNvPr id="40" name="オブジェクト 239"/>
          <xdr:cNvSpPr/>
        </xdr:nvSpPr>
        <xdr:spPr>
          <a:xfrm flipV="1">
            <a:off x="4793401" y="26870036"/>
            <a:ext cx="603759" cy="593956"/>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41" name="オブジェクト 240"/>
          <xdr:cNvSpPr/>
        </xdr:nvSpPr>
        <xdr:spPr>
          <a:xfrm>
            <a:off x="5385615" y="26870036"/>
            <a:ext cx="534034"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42" name="オブジェクト 241"/>
          <xdr:cNvSpPr/>
        </xdr:nvSpPr>
        <xdr:spPr>
          <a:xfrm>
            <a:off x="5629428" y="26897282"/>
            <a:ext cx="0" cy="566710"/>
          </a:xfrm>
          <a:prstGeom prst="line">
            <a:avLst/>
          </a:prstGeom>
          <a:ln w="12700" cap="flat" cmpd="sng" algn="ctr">
            <a:solidFill>
              <a:srgbClr val="0000FF"/>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43" name="オブジェクト 242"/>
          <xdr:cNvSpPr txBox="1"/>
        </xdr:nvSpPr>
        <xdr:spPr>
          <a:xfrm>
            <a:off x="281845" y="28057947"/>
            <a:ext cx="2734914" cy="232497"/>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algn="ctr"/>
            <a:r>
              <a:rPr sz="1000">
                <a:latin typeface="ＭＳ ゴシック"/>
                <a:ea typeface="ＭＳ ゴシック"/>
              </a:rPr>
              <a:t>一体とみなされる崖</a:t>
            </a:r>
          </a:p>
        </xdr:txBody>
      </xdr:sp>
      <xdr:sp macro="" textlink="">
        <xdr:nvSpPr>
          <xdr:cNvPr id="44" name="オブジェクト 243"/>
          <xdr:cNvSpPr>
            <a:spLocks noChangeAspect="1"/>
          </xdr:cNvSpPr>
        </xdr:nvSpPr>
        <xdr:spPr>
          <a:xfrm flipV="1">
            <a:off x="891717" y="26837341"/>
            <a:ext cx="2101725" cy="1204259"/>
          </a:xfrm>
          <a:prstGeom prst="line">
            <a:avLst/>
          </a:prstGeom>
          <a:ln w="28575" cap="flat" cmpd="sng" algn="ctr">
            <a:solidFill>
              <a:srgbClr val="FF0000"/>
            </a:solidFill>
            <a:prstDash val="sysDot"/>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45" name="オブジェクト 244"/>
          <xdr:cNvSpPr txBox="1"/>
        </xdr:nvSpPr>
        <xdr:spPr>
          <a:xfrm>
            <a:off x="5635314" y="26956314"/>
            <a:ext cx="406354" cy="5694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eaVert" wrap="square" lIns="74295" tIns="8890" rIns="74295" bIns="8890"/>
          <a:lstStyle/>
          <a:p>
            <a:r>
              <a:rPr sz="1000">
                <a:solidFill>
                  <a:srgbClr val="0000FF"/>
                </a:solidFill>
                <a:latin typeface="ＭＳ Ｐゴシック"/>
                <a:ea typeface="ＭＳ Ｐゴシック"/>
              </a:rPr>
              <a:t>崖の高さ</a:t>
            </a:r>
            <a:endParaRPr sz="1000">
              <a:solidFill>
                <a:srgbClr val="0000FF"/>
              </a:solidFill>
              <a:latin typeface="ＭＳ Ｐゴシック"/>
              <a:ea typeface="ＭＳ Ｐゴシック"/>
            </a:endParaRPr>
          </a:p>
        </xdr:txBody>
      </xdr:sp>
      <xdr:sp macro="" textlink="">
        <xdr:nvSpPr>
          <xdr:cNvPr id="46" name="オブジェクト 245"/>
          <xdr:cNvSpPr txBox="1"/>
        </xdr:nvSpPr>
        <xdr:spPr>
          <a:xfrm>
            <a:off x="281845" y="28354925"/>
            <a:ext cx="2624667" cy="566710"/>
          </a:xfrm>
          <a:prstGeom prst="rect">
            <a:avLst/>
          </a:prstGeom>
          <a:no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50">
                <a:latin typeface="ＭＳ 明朝"/>
                <a:ea typeface="ＭＳ 明朝"/>
              </a:rPr>
              <a:t>崖（下部）の下端からの</a:t>
            </a:r>
            <a:r>
              <a:rPr sz="1050">
                <a:latin typeface="ＭＳ 明朝"/>
                <a:ea typeface="ＭＳ 明朝"/>
              </a:rPr>
              <a:t>30</a:t>
            </a:r>
            <a:r>
              <a:rPr sz="1050">
                <a:latin typeface="ＭＳ 明朝"/>
                <a:ea typeface="ＭＳ 明朝"/>
              </a:rPr>
              <a:t>度を示す線分</a:t>
            </a:r>
            <a:endParaRPr sz="1050">
              <a:latin typeface="ＭＳ 明朝"/>
              <a:ea typeface="ＭＳ 明朝"/>
            </a:endParaRPr>
          </a:p>
          <a:p>
            <a:r>
              <a:rPr sz="1050">
                <a:latin typeface="ＭＳ 明朝"/>
                <a:ea typeface="ＭＳ 明朝"/>
              </a:rPr>
              <a:t>よりも</a:t>
            </a:r>
            <a:r>
              <a:rPr sz="1050" b="1" u="none">
                <a:solidFill>
                  <a:srgbClr val="FF0000"/>
                </a:solidFill>
                <a:latin typeface="ＭＳ ゴシック"/>
                <a:ea typeface="ＭＳ ゴシック"/>
              </a:rPr>
              <a:t>崖（上部）の下端Ｐが上方</a:t>
            </a:r>
            <a:r>
              <a:rPr sz="1050">
                <a:latin typeface="ＭＳ 明朝"/>
                <a:ea typeface="ＭＳ 明朝"/>
              </a:rPr>
              <a:t>にある</a:t>
            </a:r>
            <a:endParaRPr sz="1050">
              <a:latin typeface="ＭＳ 明朝"/>
              <a:ea typeface="ＭＳ 明朝"/>
            </a:endParaRPr>
          </a:p>
          <a:p>
            <a:r>
              <a:rPr sz="1050">
                <a:latin typeface="ＭＳ 明朝"/>
                <a:ea typeface="ＭＳ 明朝"/>
              </a:rPr>
              <a:t>場合、一体の崖とみなす。</a:t>
            </a:r>
            <a:endParaRPr sz="1050">
              <a:latin typeface="ＭＳ 明朝"/>
              <a:ea typeface="ＭＳ 明朝"/>
            </a:endParaRPr>
          </a:p>
        </xdr:txBody>
      </xdr:sp>
      <xdr:sp macro="" textlink="">
        <xdr:nvSpPr>
          <xdr:cNvPr id="47" name="オブジェクト 246"/>
          <xdr:cNvSpPr txBox="1"/>
        </xdr:nvSpPr>
        <xdr:spPr>
          <a:xfrm>
            <a:off x="3429000" y="28371273"/>
            <a:ext cx="2606783" cy="566710"/>
          </a:xfrm>
          <a:prstGeom prst="rect">
            <a:avLst/>
          </a:prstGeom>
          <a:no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marR="0"/>
            <a:r>
              <a:rPr sz="1050">
                <a:latin typeface="ＭＳ 明朝"/>
                <a:ea typeface="ＭＳ 明朝"/>
              </a:rPr>
              <a:t>崖①の下端からの</a:t>
            </a:r>
            <a:r>
              <a:rPr sz="1050">
                <a:latin typeface="ＭＳ 明朝"/>
                <a:ea typeface="ＭＳ 明朝"/>
              </a:rPr>
              <a:t>30</a:t>
            </a:r>
            <a:r>
              <a:rPr sz="1050">
                <a:latin typeface="ＭＳ 明朝"/>
                <a:ea typeface="ＭＳ 明朝"/>
              </a:rPr>
              <a:t>度を示す線分よりも</a:t>
            </a:r>
            <a:endParaRPr sz="1050">
              <a:latin typeface="ＭＳ 明朝"/>
              <a:ea typeface="ＭＳ 明朝"/>
            </a:endParaRPr>
          </a:p>
          <a:p>
            <a:pPr marR="0"/>
            <a:r>
              <a:rPr sz="1050" b="1" u="none">
                <a:solidFill>
                  <a:srgbClr val="FF0000"/>
                </a:solidFill>
                <a:latin typeface="ＭＳ ゴシック"/>
                <a:ea typeface="ＭＳ ゴシック"/>
              </a:rPr>
              <a:t>崖②の下端Ｐが下方</a:t>
            </a:r>
            <a:r>
              <a:rPr sz="1050">
                <a:latin typeface="ＭＳ 明朝"/>
                <a:ea typeface="ＭＳ 明朝"/>
              </a:rPr>
              <a:t>にある場合、別々の崖とみなす。</a:t>
            </a:r>
            <a:endParaRPr sz="1050">
              <a:latin typeface="ＭＳ 明朝"/>
              <a:ea typeface="ＭＳ 明朝"/>
            </a:endParaRPr>
          </a:p>
        </xdr:txBody>
      </xdr:sp>
    </xdr:grpSp>
    <xdr:clientData/>
  </xdr:twoCellAnchor>
  <xdr:twoCellAnchor>
    <xdr:from xmlns:xdr="http://schemas.openxmlformats.org/drawingml/2006/spreadsheetDrawing">
      <xdr:col>2</xdr:col>
      <xdr:colOff>184150</xdr:colOff>
      <xdr:row>191</xdr:row>
      <xdr:rowOff>82550</xdr:rowOff>
    </xdr:from>
    <xdr:to xmlns:xdr="http://schemas.openxmlformats.org/drawingml/2006/spreadsheetDrawing">
      <xdr:col>2</xdr:col>
      <xdr:colOff>184150</xdr:colOff>
      <xdr:row>192</xdr:row>
      <xdr:rowOff>177800</xdr:rowOff>
    </xdr:to>
    <xdr:sp macro="" textlink="">
      <xdr:nvSpPr>
        <xdr:cNvPr id="52" name="直線 257"/>
        <xdr:cNvSpPr/>
      </xdr:nvSpPr>
      <xdr:spPr>
        <a:xfrm rot="5400000">
          <a:off x="565150" y="41424225"/>
          <a:ext cx="0" cy="323850"/>
        </a:xfrm>
        <a:prstGeom prst="line">
          <a:avLst/>
        </a:prstGeom>
        <a:noFill/>
        <a:ln w="19050" cmpd="sng">
          <a:solidFill>
            <a:srgbClr val="003EFF"/>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189230</xdr:colOff>
      <xdr:row>208</xdr:row>
      <xdr:rowOff>86360</xdr:rowOff>
    </xdr:from>
    <xdr:to xmlns:xdr="http://schemas.openxmlformats.org/drawingml/2006/spreadsheetDrawing">
      <xdr:col>10</xdr:col>
      <xdr:colOff>32385</xdr:colOff>
      <xdr:row>209</xdr:row>
      <xdr:rowOff>176530</xdr:rowOff>
    </xdr:to>
    <xdr:sp macro="" textlink="">
      <xdr:nvSpPr>
        <xdr:cNvPr id="61" name="テキスト 268"/>
        <xdr:cNvSpPr txBox="1"/>
      </xdr:nvSpPr>
      <xdr:spPr>
        <a:xfrm>
          <a:off x="570230" y="45199935"/>
          <a:ext cx="174815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100">
              <a:solidFill>
                <a:srgbClr val="003EFF"/>
              </a:solidFill>
            </a:rPr>
            <a:t>：厚さが30ｃｍの箇所</a:t>
          </a:r>
          <a:endParaRPr kumimoji="1" lang="ja-JP" altLang="en-US" sz="1100">
            <a:solidFill>
              <a:srgbClr val="003EFF"/>
            </a:solidFill>
          </a:endParaRPr>
        </a:p>
      </xdr:txBody>
    </xdr:sp>
    <xdr:clientData/>
  </xdr:twoCellAnchor>
  <xdr:twoCellAnchor>
    <xdr:from xmlns:xdr="http://schemas.openxmlformats.org/drawingml/2006/spreadsheetDrawing">
      <xdr:col>3</xdr:col>
      <xdr:colOff>22225</xdr:colOff>
      <xdr:row>208</xdr:row>
      <xdr:rowOff>91440</xdr:rowOff>
    </xdr:from>
    <xdr:to xmlns:xdr="http://schemas.openxmlformats.org/drawingml/2006/spreadsheetDrawing">
      <xdr:col>3</xdr:col>
      <xdr:colOff>22225</xdr:colOff>
      <xdr:row>209</xdr:row>
      <xdr:rowOff>186690</xdr:rowOff>
    </xdr:to>
    <xdr:sp macro="" textlink="">
      <xdr:nvSpPr>
        <xdr:cNvPr id="62" name="直線 269"/>
        <xdr:cNvSpPr/>
      </xdr:nvSpPr>
      <xdr:spPr>
        <a:xfrm rot="5400000">
          <a:off x="641350" y="45205015"/>
          <a:ext cx="0" cy="323850"/>
        </a:xfrm>
        <a:prstGeom prst="line">
          <a:avLst/>
        </a:prstGeom>
        <a:noFill/>
        <a:ln w="19050" cmpd="sng">
          <a:solidFill>
            <a:srgbClr val="003EFF"/>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sp>
    <xdr:clientData/>
  </xdr:twoCellAnchor>
  <xdr:twoCellAnchor editAs="oneCell">
    <xdr:from xmlns:xdr="http://schemas.openxmlformats.org/drawingml/2006/spreadsheetDrawing">
      <xdr:col>2</xdr:col>
      <xdr:colOff>62865</xdr:colOff>
      <xdr:row>62</xdr:row>
      <xdr:rowOff>220345</xdr:rowOff>
    </xdr:from>
    <xdr:to xmlns:xdr="http://schemas.openxmlformats.org/drawingml/2006/spreadsheetDrawing">
      <xdr:col>18</xdr:col>
      <xdr:colOff>140335</xdr:colOff>
      <xdr:row>69</xdr:row>
      <xdr:rowOff>203200</xdr:rowOff>
    </xdr:to>
    <xdr:pic macro="">
      <xdr:nvPicPr>
        <xdr:cNvPr id="103" name="図 110"/>
        <xdr:cNvPicPr>
          <a:picLocks noChangeAspect="1"/>
        </xdr:cNvPicPr>
      </xdr:nvPicPr>
      <xdr:blipFill>
        <a:blip xmlns:r="http://schemas.openxmlformats.org/officeDocument/2006/relationships" r:embed="rId1"/>
        <a:srcRect b="7108"/>
        <a:stretch>
          <a:fillRect/>
        </a:stretch>
      </xdr:blipFill>
      <xdr:spPr>
        <a:xfrm>
          <a:off x="443865" y="13091795"/>
          <a:ext cx="3887470" cy="1583055"/>
        </a:xfrm>
        <a:prstGeom prst="rect">
          <a:avLst/>
        </a:prstGeom>
        <a:noFill/>
        <a:ln>
          <a:noFill/>
        </a:ln>
      </xdr:spPr>
    </xdr:pic>
    <xdr:clientData/>
  </xdr:twoCellAnchor>
  <xdr:twoCellAnchor>
    <xdr:from xmlns:xdr="http://schemas.openxmlformats.org/drawingml/2006/spreadsheetDrawing">
      <xdr:col>2</xdr:col>
      <xdr:colOff>19050</xdr:colOff>
      <xdr:row>54</xdr:row>
      <xdr:rowOff>191135</xdr:rowOff>
    </xdr:from>
    <xdr:to xmlns:xdr="http://schemas.openxmlformats.org/drawingml/2006/spreadsheetDrawing">
      <xdr:col>17</xdr:col>
      <xdr:colOff>111125</xdr:colOff>
      <xdr:row>61</xdr:row>
      <xdr:rowOff>207010</xdr:rowOff>
    </xdr:to>
    <xdr:pic macro="">
      <xdr:nvPicPr>
        <xdr:cNvPr id="104" name="図 111"/>
        <xdr:cNvPicPr>
          <a:picLocks noChangeAspect="1"/>
        </xdr:cNvPicPr>
      </xdr:nvPicPr>
      <xdr:blipFill>
        <a:blip xmlns:r="http://schemas.openxmlformats.org/officeDocument/2006/relationships" r:embed="rId2"/>
        <a:srcRect t="1991" r="44559" b="52812"/>
        <a:stretch>
          <a:fillRect/>
        </a:stretch>
      </xdr:blipFill>
      <xdr:spPr>
        <a:xfrm>
          <a:off x="400050" y="11233785"/>
          <a:ext cx="3663950" cy="1616075"/>
        </a:xfrm>
        <a:prstGeom prst="rect">
          <a:avLst/>
        </a:prstGeom>
      </xdr:spPr>
    </xdr:pic>
    <xdr:clientData/>
  </xdr:twoCellAnchor>
  <xdr:twoCellAnchor>
    <xdr:from xmlns:xdr="http://schemas.openxmlformats.org/drawingml/2006/spreadsheetDrawing">
      <xdr:col>2</xdr:col>
      <xdr:colOff>182880</xdr:colOff>
      <xdr:row>70</xdr:row>
      <xdr:rowOff>183515</xdr:rowOff>
    </xdr:from>
    <xdr:to xmlns:xdr="http://schemas.openxmlformats.org/drawingml/2006/spreadsheetDrawing">
      <xdr:col>22</xdr:col>
      <xdr:colOff>200660</xdr:colOff>
      <xdr:row>76</xdr:row>
      <xdr:rowOff>190500</xdr:rowOff>
    </xdr:to>
    <xdr:pic macro="">
      <xdr:nvPicPr>
        <xdr:cNvPr id="105" name="図 112"/>
        <xdr:cNvPicPr>
          <a:picLocks noChangeAspect="1"/>
        </xdr:cNvPicPr>
      </xdr:nvPicPr>
      <xdr:blipFill>
        <a:blip xmlns:r="http://schemas.openxmlformats.org/officeDocument/2006/relationships" r:embed="rId3"/>
        <a:stretch>
          <a:fillRect/>
        </a:stretch>
      </xdr:blipFill>
      <xdr:spPr>
        <a:xfrm>
          <a:off x="563880" y="14883765"/>
          <a:ext cx="4780280" cy="1149985"/>
        </a:xfrm>
        <a:prstGeom prst="rect">
          <a:avLst/>
        </a:prstGeom>
      </xdr:spPr>
    </xdr:pic>
    <xdr:clientData/>
  </xdr:twoCellAnchor>
  <xdr:twoCellAnchor>
    <xdr:from xmlns:xdr="http://schemas.openxmlformats.org/drawingml/2006/spreadsheetDrawing">
      <xdr:col>2</xdr:col>
      <xdr:colOff>24765</xdr:colOff>
      <xdr:row>78</xdr:row>
      <xdr:rowOff>0</xdr:rowOff>
    </xdr:from>
    <xdr:to xmlns:xdr="http://schemas.openxmlformats.org/drawingml/2006/spreadsheetDrawing">
      <xdr:col>21</xdr:col>
      <xdr:colOff>187960</xdr:colOff>
      <xdr:row>87</xdr:row>
      <xdr:rowOff>124460</xdr:rowOff>
    </xdr:to>
    <xdr:pic macro="">
      <xdr:nvPicPr>
        <xdr:cNvPr id="106" name="図 113"/>
        <xdr:cNvPicPr>
          <a:picLocks noChangeAspect="1"/>
        </xdr:cNvPicPr>
      </xdr:nvPicPr>
      <xdr:blipFill>
        <a:blip xmlns:r="http://schemas.openxmlformats.org/officeDocument/2006/relationships" r:embed="rId4"/>
        <a:srcRect t="29549"/>
        <a:stretch>
          <a:fillRect/>
        </a:stretch>
      </xdr:blipFill>
      <xdr:spPr>
        <a:xfrm>
          <a:off x="405765" y="16224250"/>
          <a:ext cx="4687570" cy="1838960"/>
        </a:xfrm>
        <a:prstGeom prst="rect">
          <a:avLst/>
        </a:prstGeom>
      </xdr:spPr>
    </xdr:pic>
    <xdr:clientData/>
  </xdr:twoCellAnchor>
  <xdr:twoCellAnchor editAs="oneCell">
    <xdr:from xmlns:xdr="http://schemas.openxmlformats.org/drawingml/2006/spreadsheetDrawing">
      <xdr:col>3</xdr:col>
      <xdr:colOff>167640</xdr:colOff>
      <xdr:row>89</xdr:row>
      <xdr:rowOff>22860</xdr:rowOff>
    </xdr:from>
    <xdr:to xmlns:xdr="http://schemas.openxmlformats.org/drawingml/2006/spreadsheetDrawing">
      <xdr:col>21</xdr:col>
      <xdr:colOff>217805</xdr:colOff>
      <xdr:row>94</xdr:row>
      <xdr:rowOff>162560</xdr:rowOff>
    </xdr:to>
    <xdr:pic macro="">
      <xdr:nvPicPr>
        <xdr:cNvPr id="107" name="図 114"/>
        <xdr:cNvPicPr>
          <a:picLocks noChangeAspect="1"/>
        </xdr:cNvPicPr>
      </xdr:nvPicPr>
      <xdr:blipFill>
        <a:blip xmlns:r="http://schemas.openxmlformats.org/officeDocument/2006/relationships" r:embed="rId5"/>
        <a:srcRect t="17557" b="13698"/>
        <a:stretch>
          <a:fillRect/>
        </a:stretch>
      </xdr:blipFill>
      <xdr:spPr>
        <a:xfrm>
          <a:off x="786765" y="18342610"/>
          <a:ext cx="4336415" cy="1092200"/>
        </a:xfrm>
        <a:prstGeom prst="rect">
          <a:avLst/>
        </a:prstGeom>
        <a:noFill/>
        <a:ln>
          <a:noFill/>
        </a:ln>
      </xdr:spPr>
    </xdr:pic>
    <xdr:clientData/>
  </xdr:twoCellAnchor>
  <xdr:twoCellAnchor editAs="oneCell">
    <xdr:from xmlns:xdr="http://schemas.openxmlformats.org/drawingml/2006/spreadsheetDrawing">
      <xdr:col>2</xdr:col>
      <xdr:colOff>215265</xdr:colOff>
      <xdr:row>37</xdr:row>
      <xdr:rowOff>88900</xdr:rowOff>
    </xdr:from>
    <xdr:to xmlns:xdr="http://schemas.openxmlformats.org/drawingml/2006/spreadsheetDrawing">
      <xdr:col>25</xdr:col>
      <xdr:colOff>52070</xdr:colOff>
      <xdr:row>45</xdr:row>
      <xdr:rowOff>185420</xdr:rowOff>
    </xdr:to>
    <xdr:pic macro="">
      <xdr:nvPicPr>
        <xdr:cNvPr id="108" name="図 115"/>
        <xdr:cNvPicPr>
          <a:picLocks noChangeAspect="1"/>
        </xdr:cNvPicPr>
      </xdr:nvPicPr>
      <xdr:blipFill>
        <a:blip xmlns:r="http://schemas.openxmlformats.org/officeDocument/2006/relationships" r:embed="rId6"/>
        <a:stretch>
          <a:fillRect/>
        </a:stretch>
      </xdr:blipFill>
      <xdr:spPr>
        <a:xfrm>
          <a:off x="596265" y="7359650"/>
          <a:ext cx="5313680" cy="192532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11430</xdr:colOff>
          <xdr:row>125</xdr:row>
          <xdr:rowOff>50800</xdr:rowOff>
        </xdr:from>
        <xdr:to xmlns:xdr="http://schemas.openxmlformats.org/drawingml/2006/spreadsheetDrawing">
          <xdr:col>26</xdr:col>
          <xdr:colOff>64770</xdr:colOff>
          <xdr:row>131</xdr:row>
          <xdr:rowOff>182245</xdr:rowOff>
        </xdr:to>
        <xdr:pic macro="">
          <xdr:nvPicPr>
            <xdr:cNvPr id="7174" name="図 153"/>
            <xdr:cNvPicPr>
              <a:picLocks noChangeAspect="1"/>
              <a:extLst>
                <a:ext uri="{84589F7E-364E-4C9E-8A38-B11213B215E9}">
                  <a14:cameraTool cellRange="イメージ図!$C$3:$AI$17" spid="_x0000_s11576"/>
                </a:ext>
              </a:extLst>
            </xdr:cNvPicPr>
          </xdr:nvPicPr>
          <xdr:blipFill>
            <a:blip xmlns:r="http://schemas.openxmlformats.org/officeDocument/2006/relationships" r:embed="rId7"/>
            <a:srcRect l="21100" t="13080" r="8026" b="1332"/>
            <a:stretch>
              <a:fillRect/>
            </a:stretch>
          </xdr:blipFill>
          <xdr:spPr>
            <a:xfrm>
              <a:off x="3726180" y="27171650"/>
              <a:ext cx="2434590" cy="150304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121920</xdr:colOff>
          <xdr:row>140</xdr:row>
          <xdr:rowOff>59690</xdr:rowOff>
        </xdr:from>
        <xdr:to xmlns:xdr="http://schemas.openxmlformats.org/drawingml/2006/spreadsheetDrawing">
          <xdr:col>25</xdr:col>
          <xdr:colOff>208280</xdr:colOff>
          <xdr:row>148</xdr:row>
          <xdr:rowOff>156210</xdr:rowOff>
        </xdr:to>
        <xdr:pic macro="">
          <xdr:nvPicPr>
            <xdr:cNvPr id="7175" name="図 154"/>
            <xdr:cNvPicPr>
              <a:picLocks noChangeAspect="1"/>
              <a:extLst>
                <a:ext uri="{84589F7E-364E-4C9E-8A38-B11213B215E9}">
                  <a14:cameraTool cellRange="イメージ図!$D$20:$AK$34" spid="_x0000_s11577"/>
                </a:ext>
              </a:extLst>
            </xdr:cNvPicPr>
          </xdr:nvPicPr>
          <xdr:blipFill>
            <a:blip xmlns:r="http://schemas.openxmlformats.org/officeDocument/2006/relationships" r:embed="rId8"/>
            <a:srcRect l="8545" r="12544" b="839"/>
            <a:stretch>
              <a:fillRect/>
            </a:stretch>
          </xdr:blipFill>
          <xdr:spPr>
            <a:xfrm>
              <a:off x="3598545" y="30628590"/>
              <a:ext cx="2467610" cy="154432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30480</xdr:colOff>
          <xdr:row>175</xdr:row>
          <xdr:rowOff>41275</xdr:rowOff>
        </xdr:from>
        <xdr:to xmlns:xdr="http://schemas.openxmlformats.org/drawingml/2006/spreadsheetDrawing">
          <xdr:col>26</xdr:col>
          <xdr:colOff>208280</xdr:colOff>
          <xdr:row>180</xdr:row>
          <xdr:rowOff>13335</xdr:rowOff>
        </xdr:to>
        <xdr:pic macro="">
          <xdr:nvPicPr>
            <xdr:cNvPr id="7177" name="図 156"/>
            <xdr:cNvPicPr>
              <a:picLocks noChangeAspect="1"/>
              <a:extLst>
                <a:ext uri="{84589F7E-364E-4C9E-8A38-B11213B215E9}">
                  <a14:cameraTool cellRange="イメージ図!$K$39:$AS$51" spid="_x0000_s11578"/>
                </a:ext>
              </a:extLst>
            </xdr:cNvPicPr>
          </xdr:nvPicPr>
          <xdr:blipFill>
            <a:blip xmlns:r="http://schemas.openxmlformats.org/officeDocument/2006/relationships" r:embed="rId9"/>
            <a:srcRect r="3026" b="7692"/>
            <a:stretch>
              <a:fillRect/>
            </a:stretch>
          </xdr:blipFill>
          <xdr:spPr>
            <a:xfrm>
              <a:off x="3507105" y="37839650"/>
              <a:ext cx="2797175" cy="1115060"/>
            </a:xfrm>
            <a:prstGeom prst="rect">
              <a:avLst/>
            </a:prstGeom>
            <a:noFill/>
            <a:ln>
              <a:noFill/>
            </a:ln>
          </xdr:spPr>
        </xdr:pic>
        <xdr:clientData/>
      </xdr:twoCellAnchor>
    </mc:Choice>
    <mc:Fallback/>
  </mc:AlternateContent>
  <xdr:twoCellAnchor>
    <xdr:from xmlns:xdr="http://schemas.openxmlformats.org/drawingml/2006/spreadsheetDrawing">
      <xdr:col>2</xdr:col>
      <xdr:colOff>139700</xdr:colOff>
      <xdr:row>162</xdr:row>
      <xdr:rowOff>36830</xdr:rowOff>
    </xdr:from>
    <xdr:to xmlns:xdr="http://schemas.openxmlformats.org/drawingml/2006/spreadsheetDrawing">
      <xdr:col>13</xdr:col>
      <xdr:colOff>1905</xdr:colOff>
      <xdr:row>166</xdr:row>
      <xdr:rowOff>218440</xdr:rowOff>
    </xdr:to>
    <xdr:pic macro="">
      <xdr:nvPicPr>
        <xdr:cNvPr id="7218" name="オブジェクト 274"/>
        <xdr:cNvPicPr>
          <a:picLocks noChangeAspect="1"/>
        </xdr:cNvPicPr>
      </xdr:nvPicPr>
      <xdr:blipFill>
        <a:blip xmlns:r="http://schemas.openxmlformats.org/officeDocument/2006/relationships" r:embed="rId10"/>
        <a:stretch>
          <a:fillRect/>
        </a:stretch>
      </xdr:blipFill>
      <xdr:spPr>
        <a:xfrm>
          <a:off x="520700" y="34977705"/>
          <a:ext cx="2481580" cy="1096010"/>
        </a:xfrm>
        <a:prstGeom prst="rect">
          <a:avLst/>
        </a:prstGeom>
      </xdr:spPr>
    </xdr:pic>
    <xdr:clientData/>
  </xdr:twoCellAnchor>
  <xdr:twoCellAnchor>
    <xdr:from xmlns:xdr="http://schemas.openxmlformats.org/drawingml/2006/spreadsheetDrawing">
      <xdr:col>14</xdr:col>
      <xdr:colOff>132715</xdr:colOff>
      <xdr:row>162</xdr:row>
      <xdr:rowOff>25400</xdr:rowOff>
    </xdr:from>
    <xdr:to xmlns:xdr="http://schemas.openxmlformats.org/drawingml/2006/spreadsheetDrawing">
      <xdr:col>24</xdr:col>
      <xdr:colOff>234950</xdr:colOff>
      <xdr:row>166</xdr:row>
      <xdr:rowOff>211455</xdr:rowOff>
    </xdr:to>
    <xdr:pic macro="">
      <xdr:nvPicPr>
        <xdr:cNvPr id="7219" name="オブジェクト 275"/>
        <xdr:cNvPicPr>
          <a:picLocks noChangeAspect="1"/>
        </xdr:cNvPicPr>
      </xdr:nvPicPr>
      <xdr:blipFill>
        <a:blip xmlns:r="http://schemas.openxmlformats.org/officeDocument/2006/relationships" r:embed="rId11"/>
        <a:stretch>
          <a:fillRect/>
        </a:stretch>
      </xdr:blipFill>
      <xdr:spPr>
        <a:xfrm>
          <a:off x="3371215" y="34966275"/>
          <a:ext cx="2483485" cy="1100455"/>
        </a:xfrm>
        <a:prstGeom prst="rect">
          <a:avLst/>
        </a:prstGeom>
      </xdr:spPr>
    </xdr:pic>
    <xdr:clientData/>
  </xdr:twoCellAnchor>
  <xdr:twoCellAnchor editAs="oneCell">
    <xdr:from xmlns:xdr="http://schemas.openxmlformats.org/drawingml/2006/spreadsheetDrawing">
      <xdr:col>3</xdr:col>
      <xdr:colOff>11430</xdr:colOff>
      <xdr:row>209</xdr:row>
      <xdr:rowOff>217170</xdr:rowOff>
    </xdr:from>
    <xdr:to xmlns:xdr="http://schemas.openxmlformats.org/drawingml/2006/spreadsheetDrawing">
      <xdr:col>24</xdr:col>
      <xdr:colOff>97790</xdr:colOff>
      <xdr:row>214</xdr:row>
      <xdr:rowOff>187960</xdr:rowOff>
    </xdr:to>
    <xdr:pic macro="">
      <xdr:nvPicPr>
        <xdr:cNvPr id="7222" name="図 627"/>
        <xdr:cNvPicPr>
          <a:picLocks noChangeAspect="1"/>
        </xdr:cNvPicPr>
      </xdr:nvPicPr>
      <xdr:blipFill>
        <a:blip xmlns:r="http://schemas.openxmlformats.org/officeDocument/2006/relationships" r:embed="rId12"/>
        <a:srcRect t="4097" b="16393"/>
        <a:stretch>
          <a:fillRect/>
        </a:stretch>
      </xdr:blipFill>
      <xdr:spPr>
        <a:xfrm>
          <a:off x="630555" y="45559345"/>
          <a:ext cx="5086985" cy="1113790"/>
        </a:xfrm>
        <a:prstGeom prst="rect">
          <a:avLst/>
        </a:prstGeom>
        <a:noFill/>
        <a:ln>
          <a:noFill/>
        </a:ln>
      </xdr:spPr>
    </xdr:pic>
    <xdr:clientData/>
  </xdr:twoCellAnchor>
  <xdr:twoCellAnchor editAs="oneCell">
    <xdr:from xmlns:xdr="http://schemas.openxmlformats.org/drawingml/2006/spreadsheetDrawing">
      <xdr:col>2</xdr:col>
      <xdr:colOff>45085</xdr:colOff>
      <xdr:row>192</xdr:row>
      <xdr:rowOff>194310</xdr:rowOff>
    </xdr:from>
    <xdr:to xmlns:xdr="http://schemas.openxmlformats.org/drawingml/2006/spreadsheetDrawing">
      <xdr:col>11</xdr:col>
      <xdr:colOff>45085</xdr:colOff>
      <xdr:row>198</xdr:row>
      <xdr:rowOff>38100</xdr:rowOff>
    </xdr:to>
    <xdr:pic macro="">
      <xdr:nvPicPr>
        <xdr:cNvPr id="7223" name="図 628"/>
        <xdr:cNvPicPr>
          <a:picLocks noChangeAspect="1"/>
        </xdr:cNvPicPr>
      </xdr:nvPicPr>
      <xdr:blipFill>
        <a:blip xmlns:r="http://schemas.openxmlformats.org/officeDocument/2006/relationships" r:embed="rId13"/>
        <a:srcRect b="2751"/>
        <a:stretch>
          <a:fillRect/>
        </a:stretch>
      </xdr:blipFill>
      <xdr:spPr>
        <a:xfrm>
          <a:off x="426085" y="41764585"/>
          <a:ext cx="2143125" cy="1215390"/>
        </a:xfrm>
        <a:prstGeom prst="rect">
          <a:avLst/>
        </a:prstGeom>
        <a:noFill/>
        <a:ln>
          <a:noFill/>
        </a:ln>
      </xdr:spPr>
    </xdr:pic>
    <xdr:clientData/>
  </xdr:twoCellAnchor>
  <xdr:twoCellAnchor editAs="oneCell">
    <xdr:from xmlns:xdr="http://schemas.openxmlformats.org/drawingml/2006/spreadsheetDrawing">
      <xdr:col>12</xdr:col>
      <xdr:colOff>215265</xdr:colOff>
      <xdr:row>193</xdr:row>
      <xdr:rowOff>104140</xdr:rowOff>
    </xdr:from>
    <xdr:to xmlns:xdr="http://schemas.openxmlformats.org/drawingml/2006/spreadsheetDrawing">
      <xdr:col>23</xdr:col>
      <xdr:colOff>186690</xdr:colOff>
      <xdr:row>198</xdr:row>
      <xdr:rowOff>37465</xdr:rowOff>
    </xdr:to>
    <xdr:pic macro="">
      <xdr:nvPicPr>
        <xdr:cNvPr id="7224" name="図 629"/>
        <xdr:cNvPicPr>
          <a:picLocks noChangeAspect="1"/>
        </xdr:cNvPicPr>
      </xdr:nvPicPr>
      <xdr:blipFill>
        <a:blip xmlns:r="http://schemas.openxmlformats.org/officeDocument/2006/relationships" r:embed="rId14"/>
        <a:stretch>
          <a:fillRect/>
        </a:stretch>
      </xdr:blipFill>
      <xdr:spPr>
        <a:xfrm>
          <a:off x="2977515" y="41903015"/>
          <a:ext cx="2590800" cy="1076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75565</xdr:colOff>
      <xdr:row>192</xdr:row>
      <xdr:rowOff>86360</xdr:rowOff>
    </xdr:from>
    <xdr:to xmlns:xdr="http://schemas.openxmlformats.org/drawingml/2006/spreadsheetDrawing">
      <xdr:col>9</xdr:col>
      <xdr:colOff>156845</xdr:colOff>
      <xdr:row>193</xdr:row>
      <xdr:rowOff>176530</xdr:rowOff>
    </xdr:to>
    <xdr:sp macro="" textlink="">
      <xdr:nvSpPr>
        <xdr:cNvPr id="2" name="テキスト 258"/>
        <xdr:cNvSpPr txBox="1"/>
      </xdr:nvSpPr>
      <xdr:spPr>
        <a:xfrm>
          <a:off x="456565" y="41942385"/>
          <a:ext cx="174815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100">
              <a:solidFill>
                <a:srgbClr val="003EFF"/>
              </a:solidFill>
            </a:rPr>
            <a:t>：厚さが30ｃｍの箇所</a:t>
          </a:r>
          <a:endParaRPr kumimoji="1" lang="ja-JP" altLang="en-US" sz="1100">
            <a:solidFill>
              <a:srgbClr val="003EFF"/>
            </a:solidFill>
          </a:endParaRPr>
        </a:p>
      </xdr:txBody>
    </xdr:sp>
    <xdr:clientData/>
  </xdr:twoCellAnchor>
  <xdr:twoCellAnchor>
    <xdr:from xmlns:xdr="http://schemas.openxmlformats.org/drawingml/2006/spreadsheetDrawing">
      <xdr:col>27</xdr:col>
      <xdr:colOff>49530</xdr:colOff>
      <xdr:row>0</xdr:row>
      <xdr:rowOff>38735</xdr:rowOff>
    </xdr:from>
    <xdr:to xmlns:xdr="http://schemas.openxmlformats.org/drawingml/2006/spreadsheetDrawing">
      <xdr:col>30</xdr:col>
      <xdr:colOff>356870</xdr:colOff>
      <xdr:row>0</xdr:row>
      <xdr:rowOff>210185</xdr:rowOff>
    </xdr:to>
    <xdr:grpSp>
      <xdr:nvGrpSpPr>
        <xdr:cNvPr id="4" name="グループ 28"/>
        <xdr:cNvGrpSpPr/>
      </xdr:nvGrpSpPr>
      <xdr:grpSpPr>
        <a:xfrm>
          <a:off x="6383655" y="38735"/>
          <a:ext cx="1288415" cy="171450"/>
          <a:chOff x="6427062" y="6698"/>
          <a:chExt cx="1188270" cy="144002"/>
        </a:xfrm>
      </xdr:grpSpPr>
      <xdr:sp macro="" textlink="">
        <xdr:nvSpPr>
          <xdr:cNvPr id="5" name="四角形 26"/>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900">
                <a:solidFill>
                  <a:schemeClr val="tx1"/>
                </a:solidFill>
                <a:latin typeface="ＭＳ ゴシック"/>
                <a:ea typeface="ＭＳ ゴシック"/>
              </a:rPr>
              <a:t>：入力箇所</a:t>
            </a:r>
            <a:endParaRPr kumimoji="1" lang="ja-JP" altLang="en-US" sz="900">
              <a:solidFill>
                <a:schemeClr val="tx1"/>
              </a:solidFill>
              <a:latin typeface="ＭＳ ゴシック"/>
              <a:ea typeface="ＭＳ ゴシック"/>
            </a:endParaRPr>
          </a:p>
          <a:p>
            <a:pPr algn="ctr"/>
            <a:endParaRPr kumimoji="1" lang="ja-JP" altLang="en-US" sz="900">
              <a:solidFill>
                <a:schemeClr val="tx1"/>
              </a:solidFill>
              <a:latin typeface="ＭＳ ゴシック"/>
              <a:ea typeface="ＭＳ ゴシック"/>
            </a:endParaRPr>
          </a:p>
        </xdr:txBody>
      </xdr:sp>
      <xdr:sp macro="" textlink="">
        <xdr:nvSpPr>
          <xdr:cNvPr id="6" name="四角形 27"/>
          <xdr:cNvSpPr/>
        </xdr:nvSpPr>
        <xdr:spPr>
          <a:xfrm>
            <a:off x="6477353" y="26121"/>
            <a:ext cx="468330" cy="107834"/>
          </a:xfrm>
          <a:prstGeom prst="rect">
            <a:avLst/>
          </a:prstGeom>
          <a:solidFill>
            <a:srgbClr val="D4F3B5"/>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800">
                <a:solidFill>
                  <a:srgbClr val="0070C0"/>
                </a:solidFill>
                <a:latin typeface="AR丸ゴシック体M"/>
                <a:ea typeface="AR丸ゴシック体M"/>
              </a:rPr>
              <a:t>着色部分</a:t>
            </a:r>
            <a:endParaRPr kumimoji="1" lang="ja-JP" altLang="en-US" sz="800">
              <a:solidFill>
                <a:schemeClr val="tx1"/>
              </a:solidFill>
              <a:latin typeface="ＭＳ ゴシック"/>
              <a:ea typeface="ＭＳ ゴシック"/>
            </a:endParaRPr>
          </a:p>
          <a:p>
            <a:pPr algn="ctr"/>
            <a:endParaRPr kumimoji="1" lang="ja-JP" altLang="en-US" sz="800">
              <a:solidFill>
                <a:schemeClr val="tx1"/>
              </a:solidFill>
              <a:latin typeface="ＭＳ ゴシック"/>
              <a:ea typeface="ＭＳ ゴシック"/>
            </a:endParaRPr>
          </a:p>
        </xdr:txBody>
      </xdr:sp>
    </xdr:grpSp>
    <xdr:clientData/>
  </xdr:twoCellAnchor>
  <xdr:twoCellAnchor>
    <xdr:from xmlns:xdr="http://schemas.openxmlformats.org/drawingml/2006/spreadsheetDrawing">
      <xdr:col>1</xdr:col>
      <xdr:colOff>6985</xdr:colOff>
      <xdr:row>152</xdr:row>
      <xdr:rowOff>17145</xdr:rowOff>
    </xdr:from>
    <xdr:to xmlns:xdr="http://schemas.openxmlformats.org/drawingml/2006/spreadsheetDrawing">
      <xdr:col>26</xdr:col>
      <xdr:colOff>95885</xdr:colOff>
      <xdr:row>161</xdr:row>
      <xdr:rowOff>111760</xdr:rowOff>
    </xdr:to>
    <xdr:grpSp>
      <xdr:nvGrpSpPr>
        <xdr:cNvPr id="8" name="グループ 276"/>
        <xdr:cNvGrpSpPr/>
      </xdr:nvGrpSpPr>
      <xdr:grpSpPr>
        <a:xfrm>
          <a:off x="149860" y="32957770"/>
          <a:ext cx="6042025" cy="2152015"/>
          <a:chOff x="148506" y="26761961"/>
          <a:chExt cx="6009296" cy="2273198"/>
        </a:xfrm>
      </xdr:grpSpPr>
      <xdr:sp macro="" textlink="">
        <xdr:nvSpPr>
          <xdr:cNvPr id="9" name="オブジェクト 209"/>
          <xdr:cNvSpPr txBox="1"/>
        </xdr:nvSpPr>
        <xdr:spPr>
          <a:xfrm>
            <a:off x="148506" y="26761961"/>
            <a:ext cx="6009296" cy="2273198"/>
          </a:xfrm>
          <a:prstGeom prst="rect">
            <a:avLst/>
          </a:prstGeom>
          <a:solidFill>
            <a:schemeClr val="bg1"/>
          </a:solidFill>
          <a:ln w="6350" cmpd="sng">
            <a:solidFill>
              <a:schemeClr val="tx1"/>
            </a:solidFill>
            <a:prstDash val="solid"/>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marR="0"/>
          </a:p>
        </xdr:txBody>
      </xdr:sp>
      <xdr:sp macro="" textlink="">
        <xdr:nvSpPr>
          <xdr:cNvPr id="10" name="オブジェクト 210"/>
          <xdr:cNvSpPr/>
        </xdr:nvSpPr>
        <xdr:spPr>
          <a:xfrm flipV="1">
            <a:off x="287731" y="28052498"/>
            <a:ext cx="627076" cy="5449"/>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11" name="オブジェクト 211"/>
          <xdr:cNvSpPr/>
        </xdr:nvSpPr>
        <xdr:spPr>
          <a:xfrm>
            <a:off x="2958806" y="28057947"/>
            <a:ext cx="516602"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12" name="オブジェクト 212"/>
          <xdr:cNvSpPr/>
        </xdr:nvSpPr>
        <xdr:spPr>
          <a:xfrm>
            <a:off x="833537" y="28057947"/>
            <a:ext cx="1863798" cy="0"/>
          </a:xfrm>
          <a:prstGeom prst="line">
            <a:avLst/>
          </a:prstGeom>
          <a:ln w="12700" cap="flat" cmpd="sng" algn="ctr">
            <a:solidFill>
              <a:schemeClr val="tx1"/>
            </a:solidFill>
            <a:prstDash val="sysDash"/>
            <a:miter lim="800000"/>
          </a:ln>
        </xdr:spPr>
        <xdr:style>
          <a:lnRef idx="1">
            <a:schemeClr val="accent1"/>
          </a:lnRef>
          <a:fillRef idx="0">
            <a:schemeClr val="accent1"/>
          </a:fillRef>
          <a:effectRef idx="0">
            <a:schemeClr val="accent1"/>
          </a:effectRef>
          <a:fontRef idx="minor">
            <a:schemeClr val="tx1"/>
          </a:fontRef>
        </xdr:style>
      </xdr:sp>
      <xdr:sp macro="" textlink="">
        <xdr:nvSpPr>
          <xdr:cNvPr id="13" name="オブジェクト 213"/>
          <xdr:cNvSpPr/>
        </xdr:nvSpPr>
        <xdr:spPr>
          <a:xfrm flipV="1">
            <a:off x="874285" y="27463992"/>
            <a:ext cx="603760" cy="593955"/>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14" name="オブジェクト 214"/>
          <xdr:cNvSpPr/>
        </xdr:nvSpPr>
        <xdr:spPr>
          <a:xfrm>
            <a:off x="1483930" y="27463992"/>
            <a:ext cx="284562"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15" name="オブジェクト 215"/>
          <xdr:cNvSpPr/>
        </xdr:nvSpPr>
        <xdr:spPr>
          <a:xfrm flipV="1">
            <a:off x="1774152" y="26870036"/>
            <a:ext cx="603985" cy="593956"/>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16" name="オブジェクト 216"/>
          <xdr:cNvSpPr/>
        </xdr:nvSpPr>
        <xdr:spPr>
          <a:xfrm>
            <a:off x="2372251" y="26870036"/>
            <a:ext cx="650394"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17" name="オブジェクト 217"/>
          <xdr:cNvSpPr/>
        </xdr:nvSpPr>
        <xdr:spPr>
          <a:xfrm rot="1200000">
            <a:off x="1019396" y="27803654"/>
            <a:ext cx="400695" cy="415951"/>
          </a:xfrm>
          <a:prstGeom prst="arc">
            <a:avLst/>
          </a:prstGeom>
          <a:ln w="12700" cap="flat" cmpd="sng" algn="ctr">
            <a:solidFill>
              <a:srgbClr val="FF0000"/>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8" name="オブジェクト 218"/>
          <xdr:cNvSpPr txBox="1"/>
        </xdr:nvSpPr>
        <xdr:spPr>
          <a:xfrm>
            <a:off x="1379342" y="27799113"/>
            <a:ext cx="499398" cy="2533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solidFill>
                  <a:srgbClr val="FF0000"/>
                </a:solidFill>
                <a:latin typeface="ＭＳ 明朝"/>
                <a:ea typeface="ＭＳ 明朝"/>
              </a:rPr>
              <a:t>30</a:t>
            </a:r>
            <a:r>
              <a:rPr sz="1000">
                <a:solidFill>
                  <a:srgbClr val="FF0000"/>
                </a:solidFill>
                <a:latin typeface="ＭＳ 明朝"/>
                <a:ea typeface="ＭＳ 明朝"/>
              </a:rPr>
              <a:t>°</a:t>
            </a:r>
          </a:p>
        </xdr:txBody>
      </xdr:sp>
      <xdr:sp macro="" textlink="">
        <xdr:nvSpPr>
          <xdr:cNvPr id="19" name="オブジェクト 219"/>
          <xdr:cNvSpPr txBox="1"/>
        </xdr:nvSpPr>
        <xdr:spPr>
          <a:xfrm>
            <a:off x="357456" y="27588414"/>
            <a:ext cx="998569" cy="253384"/>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崖（下部）</a:t>
            </a:r>
          </a:p>
        </xdr:txBody>
      </xdr:sp>
      <xdr:sp macro="" textlink="">
        <xdr:nvSpPr>
          <xdr:cNvPr id="20" name="オブジェクト 220"/>
          <xdr:cNvSpPr txBox="1"/>
        </xdr:nvSpPr>
        <xdr:spPr>
          <a:xfrm>
            <a:off x="1263209" y="27020795"/>
            <a:ext cx="998795" cy="254293"/>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崖（上部）</a:t>
            </a:r>
          </a:p>
        </xdr:txBody>
      </xdr:sp>
      <xdr:sp macro="" textlink="">
        <xdr:nvSpPr>
          <xdr:cNvPr id="21" name="オブジェクト 221"/>
          <xdr:cNvSpPr txBox="1"/>
        </xdr:nvSpPr>
        <xdr:spPr>
          <a:xfrm>
            <a:off x="3208278" y="27631099"/>
            <a:ext cx="714234" cy="254292"/>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崖①</a:t>
            </a:r>
          </a:p>
        </xdr:txBody>
      </xdr:sp>
      <xdr:sp macro="" textlink="">
        <xdr:nvSpPr>
          <xdr:cNvPr id="22" name="オブジェクト 222"/>
          <xdr:cNvSpPr txBox="1"/>
        </xdr:nvSpPr>
        <xdr:spPr>
          <a:xfrm>
            <a:off x="3423114" y="28057947"/>
            <a:ext cx="2601123" cy="232497"/>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algn="ctr"/>
            <a:r>
              <a:rPr sz="1000">
                <a:latin typeface="ＭＳ ゴシック"/>
                <a:ea typeface="ＭＳ ゴシック"/>
              </a:rPr>
              <a:t>別々とみなされる崖</a:t>
            </a:r>
          </a:p>
        </xdr:txBody>
      </xdr:sp>
      <xdr:sp macro="" textlink="">
        <xdr:nvSpPr>
          <xdr:cNvPr id="23" name="オブジェクト 223"/>
          <xdr:cNvSpPr txBox="1"/>
        </xdr:nvSpPr>
        <xdr:spPr>
          <a:xfrm>
            <a:off x="1495476" y="27215148"/>
            <a:ext cx="400695" cy="259742"/>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b="1">
                <a:solidFill>
                  <a:srgbClr val="FF0000"/>
                </a:solidFill>
                <a:latin typeface="ＭＳ ゴシック"/>
                <a:ea typeface="ＭＳ ゴシック"/>
              </a:rPr>
              <a:t>Ｐ</a:t>
            </a:r>
          </a:p>
        </xdr:txBody>
      </xdr:sp>
      <xdr:sp macro="" textlink="">
        <xdr:nvSpPr>
          <xdr:cNvPr id="24" name="オブジェクト 224"/>
          <xdr:cNvSpPr/>
        </xdr:nvSpPr>
        <xdr:spPr>
          <a:xfrm>
            <a:off x="1727743" y="27409500"/>
            <a:ext cx="81271" cy="65390"/>
          </a:xfrm>
          <a:prstGeom prst="ellipse">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25" name="オブジェクト 225"/>
          <xdr:cNvSpPr/>
        </xdr:nvSpPr>
        <xdr:spPr>
          <a:xfrm>
            <a:off x="2523248" y="26870036"/>
            <a:ext cx="0" cy="1193361"/>
          </a:xfrm>
          <a:prstGeom prst="line">
            <a:avLst/>
          </a:prstGeom>
          <a:ln w="12700" cap="flat" cmpd="sng" algn="ctr">
            <a:solidFill>
              <a:srgbClr val="0000FF"/>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26" name="オブジェクト 226"/>
          <xdr:cNvSpPr txBox="1"/>
        </xdr:nvSpPr>
        <xdr:spPr>
          <a:xfrm>
            <a:off x="2523248" y="27275088"/>
            <a:ext cx="365832" cy="647539"/>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eaVert" wrap="square" lIns="74295" tIns="8890" rIns="74295" bIns="8890"/>
          <a:lstStyle/>
          <a:p>
            <a:r>
              <a:rPr sz="1000">
                <a:solidFill>
                  <a:srgbClr val="0000FF"/>
                </a:solidFill>
                <a:latin typeface="ＭＳ Ｐゴシック"/>
                <a:ea typeface="ＭＳ Ｐゴシック"/>
              </a:rPr>
              <a:t>崖の高さ</a:t>
            </a:r>
          </a:p>
        </xdr:txBody>
      </xdr:sp>
      <xdr:sp macro="" textlink="">
        <xdr:nvSpPr>
          <xdr:cNvPr id="27" name="オブジェクト 227"/>
          <xdr:cNvSpPr/>
        </xdr:nvSpPr>
        <xdr:spPr>
          <a:xfrm>
            <a:off x="3446431" y="28057947"/>
            <a:ext cx="1544375" cy="0"/>
          </a:xfrm>
          <a:prstGeom prst="line">
            <a:avLst/>
          </a:prstGeom>
          <a:ln w="12700" cap="flat" cmpd="sng" algn="ctr">
            <a:solidFill>
              <a:schemeClr val="tx1"/>
            </a:solidFill>
            <a:prstDash val="sysDash"/>
            <a:miter lim="800000"/>
          </a:ln>
        </xdr:spPr>
        <xdr:style>
          <a:lnRef idx="1">
            <a:schemeClr val="accent1"/>
          </a:lnRef>
          <a:fillRef idx="0">
            <a:schemeClr val="accent1"/>
          </a:fillRef>
          <a:effectRef idx="0">
            <a:schemeClr val="accent1"/>
          </a:effectRef>
          <a:fontRef idx="minor">
            <a:schemeClr val="tx1"/>
          </a:fontRef>
        </xdr:style>
      </xdr:sp>
      <xdr:sp macro="" textlink="">
        <xdr:nvSpPr>
          <xdr:cNvPr id="28" name="オブジェクト 228"/>
          <xdr:cNvSpPr/>
        </xdr:nvSpPr>
        <xdr:spPr>
          <a:xfrm flipV="1">
            <a:off x="3481294" y="27463992"/>
            <a:ext cx="603759" cy="593955"/>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29" name="オブジェクト 229"/>
          <xdr:cNvSpPr/>
        </xdr:nvSpPr>
        <xdr:spPr>
          <a:xfrm flipV="1">
            <a:off x="3481294" y="26826443"/>
            <a:ext cx="2142248" cy="1231504"/>
          </a:xfrm>
          <a:prstGeom prst="line">
            <a:avLst/>
          </a:prstGeom>
          <a:ln w="28575" cap="flat" cmpd="sng" algn="ctr">
            <a:solidFill>
              <a:srgbClr val="FF0000"/>
            </a:solidFill>
            <a:prstDash val="sysDot"/>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30" name="オブジェクト 230"/>
          <xdr:cNvSpPr/>
        </xdr:nvSpPr>
        <xdr:spPr>
          <a:xfrm rot="1200000">
            <a:off x="3632291" y="27799113"/>
            <a:ext cx="400695" cy="415043"/>
          </a:xfrm>
          <a:prstGeom prst="arc">
            <a:avLst/>
          </a:prstGeom>
          <a:ln w="12700" cap="flat" cmpd="sng" algn="ctr">
            <a:solidFill>
              <a:srgbClr val="FF0000"/>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31" name="オブジェクト 231"/>
          <xdr:cNvSpPr txBox="1"/>
        </xdr:nvSpPr>
        <xdr:spPr>
          <a:xfrm>
            <a:off x="3998123" y="27799113"/>
            <a:ext cx="498945" cy="25338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solidFill>
                  <a:srgbClr val="FF0000"/>
                </a:solidFill>
                <a:latin typeface="ＭＳ 明朝"/>
                <a:ea typeface="ＭＳ 明朝"/>
              </a:rPr>
              <a:t>30</a:t>
            </a:r>
            <a:r>
              <a:rPr sz="1000">
                <a:solidFill>
                  <a:srgbClr val="FF0000"/>
                </a:solidFill>
                <a:latin typeface="ＭＳ 明朝"/>
                <a:ea typeface="ＭＳ 明朝"/>
              </a:rPr>
              <a:t>°</a:t>
            </a:r>
          </a:p>
        </xdr:txBody>
      </xdr:sp>
      <xdr:sp macro="" textlink="">
        <xdr:nvSpPr>
          <xdr:cNvPr id="32" name="オブジェクト 232"/>
          <xdr:cNvSpPr/>
        </xdr:nvSpPr>
        <xdr:spPr>
          <a:xfrm>
            <a:off x="4085053" y="27463992"/>
            <a:ext cx="708348"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33" name="オブジェクト 233"/>
          <xdr:cNvSpPr txBox="1"/>
        </xdr:nvSpPr>
        <xdr:spPr>
          <a:xfrm>
            <a:off x="4497068" y="27020795"/>
            <a:ext cx="592440" cy="254293"/>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a:latin typeface="ＭＳ 明朝"/>
                <a:ea typeface="ＭＳ 明朝"/>
              </a:rPr>
              <a:t>崖②</a:t>
            </a:r>
          </a:p>
        </xdr:txBody>
      </xdr:sp>
      <xdr:sp macro="" textlink="">
        <xdr:nvSpPr>
          <xdr:cNvPr id="34" name="オブジェクト 234"/>
          <xdr:cNvSpPr txBox="1"/>
        </xdr:nvSpPr>
        <xdr:spPr>
          <a:xfrm>
            <a:off x="4439114" y="27566617"/>
            <a:ext cx="441218" cy="583966"/>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eaVert" wrap="square" lIns="74295" tIns="8890" rIns="74295" bIns="8890"/>
          <a:lstStyle/>
          <a:p>
            <a:r>
              <a:rPr sz="1000">
                <a:solidFill>
                  <a:srgbClr val="0000FF"/>
                </a:solidFill>
                <a:latin typeface="ＭＳ Ｐゴシック"/>
                <a:ea typeface="ＭＳ Ｐゴシック"/>
              </a:rPr>
              <a:t>崖の高さ</a:t>
            </a:r>
            <a:endParaRPr sz="1000">
              <a:solidFill>
                <a:srgbClr val="0000FF"/>
              </a:solidFill>
              <a:latin typeface="ＭＳ Ｐゴシック"/>
              <a:ea typeface="ＭＳ Ｐゴシック"/>
            </a:endParaRPr>
          </a:p>
        </xdr:txBody>
      </xdr:sp>
      <xdr:sp macro="" textlink="">
        <xdr:nvSpPr>
          <xdr:cNvPr id="35" name="オブジェクト 235"/>
          <xdr:cNvSpPr/>
        </xdr:nvSpPr>
        <xdr:spPr>
          <a:xfrm>
            <a:off x="4526271" y="27491237"/>
            <a:ext cx="0" cy="566710"/>
          </a:xfrm>
          <a:prstGeom prst="line">
            <a:avLst/>
          </a:prstGeom>
          <a:ln w="12700" cap="flat" cmpd="sng" algn="ctr">
            <a:solidFill>
              <a:srgbClr val="0000FF"/>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36" name="オブジェクト 236"/>
          <xdr:cNvSpPr txBox="1"/>
        </xdr:nvSpPr>
        <xdr:spPr>
          <a:xfrm>
            <a:off x="4735221" y="27458543"/>
            <a:ext cx="400695" cy="258833"/>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00" b="1">
                <a:solidFill>
                  <a:srgbClr val="FF0000"/>
                </a:solidFill>
                <a:latin typeface="ＭＳ ゴシック"/>
                <a:ea typeface="ＭＳ ゴシック"/>
              </a:rPr>
              <a:t>Ｐ</a:t>
            </a:r>
          </a:p>
        </xdr:txBody>
      </xdr:sp>
      <xdr:sp macro="" textlink="">
        <xdr:nvSpPr>
          <xdr:cNvPr id="37" name="オブジェクト 237"/>
          <xdr:cNvSpPr/>
        </xdr:nvSpPr>
        <xdr:spPr>
          <a:xfrm>
            <a:off x="4764198" y="27420399"/>
            <a:ext cx="81271" cy="65389"/>
          </a:xfrm>
          <a:prstGeom prst="ellipse">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38" name="オブジェクト 238"/>
          <xdr:cNvSpPr/>
        </xdr:nvSpPr>
        <xdr:spPr>
          <a:xfrm>
            <a:off x="4775970" y="27463992"/>
            <a:ext cx="1143679" cy="0"/>
          </a:xfrm>
          <a:prstGeom prst="line">
            <a:avLst/>
          </a:prstGeom>
          <a:ln w="12700" cap="flat" cmpd="sng" algn="ctr">
            <a:solidFill>
              <a:schemeClr val="tx1"/>
            </a:solidFill>
            <a:prstDash val="sysDash"/>
            <a:miter lim="800000"/>
          </a:ln>
        </xdr:spPr>
        <xdr:style>
          <a:lnRef idx="1">
            <a:schemeClr val="accent1"/>
          </a:lnRef>
          <a:fillRef idx="0">
            <a:schemeClr val="accent1"/>
          </a:fillRef>
          <a:effectRef idx="0">
            <a:schemeClr val="accent1"/>
          </a:effectRef>
          <a:fontRef idx="minor">
            <a:schemeClr val="tx1"/>
          </a:fontRef>
        </xdr:style>
      </xdr:sp>
      <xdr:sp macro="" textlink="">
        <xdr:nvSpPr>
          <xdr:cNvPr id="39" name="オブジェクト 239"/>
          <xdr:cNvSpPr/>
        </xdr:nvSpPr>
        <xdr:spPr>
          <a:xfrm flipV="1">
            <a:off x="4793401" y="26870036"/>
            <a:ext cx="603759" cy="593956"/>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40" name="オブジェクト 240"/>
          <xdr:cNvSpPr/>
        </xdr:nvSpPr>
        <xdr:spPr>
          <a:xfrm>
            <a:off x="5385615" y="26870036"/>
            <a:ext cx="534034" cy="0"/>
          </a:xfrm>
          <a:prstGeom prst="line">
            <a:avLst/>
          </a:prstGeom>
          <a:ln w="2540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sp>
      <xdr:sp macro="" textlink="">
        <xdr:nvSpPr>
          <xdr:cNvPr id="41" name="オブジェクト 241"/>
          <xdr:cNvSpPr/>
        </xdr:nvSpPr>
        <xdr:spPr>
          <a:xfrm>
            <a:off x="5629428" y="26897282"/>
            <a:ext cx="0" cy="566710"/>
          </a:xfrm>
          <a:prstGeom prst="line">
            <a:avLst/>
          </a:prstGeom>
          <a:ln w="12700" cap="flat" cmpd="sng" algn="ctr">
            <a:solidFill>
              <a:srgbClr val="0000FF"/>
            </a:solidFill>
            <a:prstDash val="solid"/>
            <a:miter lim="800000"/>
            <a:headEnd type="triangl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42" name="オブジェクト 242"/>
          <xdr:cNvSpPr txBox="1"/>
        </xdr:nvSpPr>
        <xdr:spPr>
          <a:xfrm>
            <a:off x="281845" y="28057947"/>
            <a:ext cx="2734914" cy="232497"/>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algn="ctr"/>
            <a:r>
              <a:rPr sz="1000">
                <a:latin typeface="ＭＳ ゴシック"/>
                <a:ea typeface="ＭＳ ゴシック"/>
              </a:rPr>
              <a:t>一体とみなされる崖</a:t>
            </a:r>
          </a:p>
        </xdr:txBody>
      </xdr:sp>
      <xdr:sp macro="" textlink="">
        <xdr:nvSpPr>
          <xdr:cNvPr id="43" name="オブジェクト 243"/>
          <xdr:cNvSpPr>
            <a:spLocks noChangeAspect="1"/>
          </xdr:cNvSpPr>
        </xdr:nvSpPr>
        <xdr:spPr>
          <a:xfrm flipV="1">
            <a:off x="891717" y="26837341"/>
            <a:ext cx="2101725" cy="1204259"/>
          </a:xfrm>
          <a:prstGeom prst="line">
            <a:avLst/>
          </a:prstGeom>
          <a:ln w="28575" cap="flat" cmpd="sng" algn="ctr">
            <a:solidFill>
              <a:srgbClr val="FF0000"/>
            </a:solidFill>
            <a:prstDash val="sysDot"/>
            <a:miter lim="800000"/>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xdr:txBody>
      </xdr:sp>
      <xdr:sp macro="" textlink="">
        <xdr:nvSpPr>
          <xdr:cNvPr id="44" name="オブジェクト 244"/>
          <xdr:cNvSpPr txBox="1"/>
        </xdr:nvSpPr>
        <xdr:spPr>
          <a:xfrm>
            <a:off x="5635314" y="26956314"/>
            <a:ext cx="406354" cy="569435"/>
          </a:xfrm>
          <a:prstGeom prst="rect">
            <a:avLst/>
          </a:prstGeom>
          <a:noFill/>
          <a:ln w="6350"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eaVert" wrap="square" lIns="74295" tIns="8890" rIns="74295" bIns="8890"/>
          <a:lstStyle/>
          <a:p>
            <a:r>
              <a:rPr sz="1000">
                <a:solidFill>
                  <a:srgbClr val="0000FF"/>
                </a:solidFill>
                <a:latin typeface="ＭＳ Ｐゴシック"/>
                <a:ea typeface="ＭＳ Ｐゴシック"/>
              </a:rPr>
              <a:t>崖の高さ</a:t>
            </a:r>
            <a:endParaRPr sz="1000">
              <a:solidFill>
                <a:srgbClr val="0000FF"/>
              </a:solidFill>
              <a:latin typeface="ＭＳ Ｐゴシック"/>
              <a:ea typeface="ＭＳ Ｐゴシック"/>
            </a:endParaRPr>
          </a:p>
        </xdr:txBody>
      </xdr:sp>
      <xdr:sp macro="" textlink="">
        <xdr:nvSpPr>
          <xdr:cNvPr id="45" name="オブジェクト 245"/>
          <xdr:cNvSpPr txBox="1"/>
        </xdr:nvSpPr>
        <xdr:spPr>
          <a:xfrm>
            <a:off x="281845" y="28354925"/>
            <a:ext cx="2624667" cy="566710"/>
          </a:xfrm>
          <a:prstGeom prst="rect">
            <a:avLst/>
          </a:prstGeom>
          <a:no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r>
              <a:rPr sz="1050">
                <a:latin typeface="ＭＳ 明朝"/>
                <a:ea typeface="ＭＳ 明朝"/>
              </a:rPr>
              <a:t>崖（下部）の下端からの</a:t>
            </a:r>
            <a:r>
              <a:rPr sz="1050">
                <a:latin typeface="ＭＳ 明朝"/>
                <a:ea typeface="ＭＳ 明朝"/>
              </a:rPr>
              <a:t>30</a:t>
            </a:r>
            <a:r>
              <a:rPr sz="1050">
                <a:latin typeface="ＭＳ 明朝"/>
                <a:ea typeface="ＭＳ 明朝"/>
              </a:rPr>
              <a:t>度を示す線分</a:t>
            </a:r>
            <a:endParaRPr sz="1050">
              <a:latin typeface="ＭＳ 明朝"/>
              <a:ea typeface="ＭＳ 明朝"/>
            </a:endParaRPr>
          </a:p>
          <a:p>
            <a:r>
              <a:rPr sz="1050">
                <a:latin typeface="ＭＳ 明朝"/>
                <a:ea typeface="ＭＳ 明朝"/>
              </a:rPr>
              <a:t>よりも</a:t>
            </a:r>
            <a:r>
              <a:rPr sz="1050" b="1" u="none">
                <a:solidFill>
                  <a:srgbClr val="FF0000"/>
                </a:solidFill>
                <a:latin typeface="ＭＳ ゴシック"/>
                <a:ea typeface="ＭＳ ゴシック"/>
              </a:rPr>
              <a:t>崖（上部）の下端Ｐが上方</a:t>
            </a:r>
            <a:r>
              <a:rPr sz="1050">
                <a:latin typeface="ＭＳ 明朝"/>
                <a:ea typeface="ＭＳ 明朝"/>
              </a:rPr>
              <a:t>にある</a:t>
            </a:r>
            <a:endParaRPr sz="1050">
              <a:latin typeface="ＭＳ 明朝"/>
              <a:ea typeface="ＭＳ 明朝"/>
            </a:endParaRPr>
          </a:p>
          <a:p>
            <a:r>
              <a:rPr sz="1050">
                <a:latin typeface="ＭＳ 明朝"/>
                <a:ea typeface="ＭＳ 明朝"/>
              </a:rPr>
              <a:t>場合、一体の崖とみなす。</a:t>
            </a:r>
            <a:endParaRPr sz="1050">
              <a:latin typeface="ＭＳ 明朝"/>
              <a:ea typeface="ＭＳ 明朝"/>
            </a:endParaRPr>
          </a:p>
        </xdr:txBody>
      </xdr:sp>
      <xdr:sp macro="" textlink="">
        <xdr:nvSpPr>
          <xdr:cNvPr id="46" name="オブジェクト 246"/>
          <xdr:cNvSpPr txBox="1"/>
        </xdr:nvSpPr>
        <xdr:spPr>
          <a:xfrm>
            <a:off x="3429000" y="28371273"/>
            <a:ext cx="2606783" cy="566710"/>
          </a:xfrm>
          <a:prstGeom prst="rect">
            <a:avLst/>
          </a:prstGeom>
          <a:noFill/>
          <a:ln w="63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marR="0"/>
            <a:r>
              <a:rPr sz="1050">
                <a:latin typeface="ＭＳ 明朝"/>
                <a:ea typeface="ＭＳ 明朝"/>
              </a:rPr>
              <a:t>崖①の下端からの</a:t>
            </a:r>
            <a:r>
              <a:rPr sz="1050">
                <a:latin typeface="ＭＳ 明朝"/>
                <a:ea typeface="ＭＳ 明朝"/>
              </a:rPr>
              <a:t>30</a:t>
            </a:r>
            <a:r>
              <a:rPr sz="1050">
                <a:latin typeface="ＭＳ 明朝"/>
                <a:ea typeface="ＭＳ 明朝"/>
              </a:rPr>
              <a:t>度を示す線分よりも</a:t>
            </a:r>
            <a:endParaRPr sz="1050">
              <a:latin typeface="ＭＳ 明朝"/>
              <a:ea typeface="ＭＳ 明朝"/>
            </a:endParaRPr>
          </a:p>
          <a:p>
            <a:pPr marR="0"/>
            <a:r>
              <a:rPr sz="1050" b="1" u="none">
                <a:solidFill>
                  <a:srgbClr val="FF0000"/>
                </a:solidFill>
                <a:latin typeface="ＭＳ ゴシック"/>
                <a:ea typeface="ＭＳ ゴシック"/>
              </a:rPr>
              <a:t>崖②の下端Ｐが下方</a:t>
            </a:r>
            <a:r>
              <a:rPr sz="1050">
                <a:latin typeface="ＭＳ 明朝"/>
                <a:ea typeface="ＭＳ 明朝"/>
              </a:rPr>
              <a:t>にある場合、別々の崖とみなす。</a:t>
            </a:r>
            <a:endParaRPr sz="1050">
              <a:latin typeface="ＭＳ 明朝"/>
              <a:ea typeface="ＭＳ 明朝"/>
            </a:endParaRPr>
          </a:p>
        </xdr:txBody>
      </xdr:sp>
    </xdr:grpSp>
    <xdr:clientData/>
  </xdr:twoCellAnchor>
  <xdr:twoCellAnchor>
    <xdr:from xmlns:xdr="http://schemas.openxmlformats.org/drawingml/2006/spreadsheetDrawing">
      <xdr:col>2</xdr:col>
      <xdr:colOff>184150</xdr:colOff>
      <xdr:row>192</xdr:row>
      <xdr:rowOff>82550</xdr:rowOff>
    </xdr:from>
    <xdr:to xmlns:xdr="http://schemas.openxmlformats.org/drawingml/2006/spreadsheetDrawing">
      <xdr:col>2</xdr:col>
      <xdr:colOff>184150</xdr:colOff>
      <xdr:row>193</xdr:row>
      <xdr:rowOff>177800</xdr:rowOff>
    </xdr:to>
    <xdr:sp macro="" textlink="">
      <xdr:nvSpPr>
        <xdr:cNvPr id="47" name="直線 257"/>
        <xdr:cNvSpPr/>
      </xdr:nvSpPr>
      <xdr:spPr>
        <a:xfrm rot="5400000">
          <a:off x="565150" y="41938575"/>
          <a:ext cx="0" cy="323850"/>
        </a:xfrm>
        <a:prstGeom prst="line">
          <a:avLst/>
        </a:prstGeom>
        <a:noFill/>
        <a:ln w="19050" cmpd="sng">
          <a:solidFill>
            <a:srgbClr val="003EFF"/>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189230</xdr:colOff>
      <xdr:row>209</xdr:row>
      <xdr:rowOff>86360</xdr:rowOff>
    </xdr:from>
    <xdr:to xmlns:xdr="http://schemas.openxmlformats.org/drawingml/2006/spreadsheetDrawing">
      <xdr:col>10</xdr:col>
      <xdr:colOff>32385</xdr:colOff>
      <xdr:row>210</xdr:row>
      <xdr:rowOff>176530</xdr:rowOff>
    </xdr:to>
    <xdr:sp macro="" textlink="">
      <xdr:nvSpPr>
        <xdr:cNvPr id="48" name="テキスト 268"/>
        <xdr:cNvSpPr txBox="1"/>
      </xdr:nvSpPr>
      <xdr:spPr>
        <a:xfrm>
          <a:off x="570230" y="45714285"/>
          <a:ext cx="174815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100">
              <a:solidFill>
                <a:srgbClr val="003EFF"/>
              </a:solidFill>
            </a:rPr>
            <a:t>：厚さが30ｃｍの箇所</a:t>
          </a:r>
          <a:endParaRPr kumimoji="1" lang="ja-JP" altLang="en-US" sz="1100">
            <a:solidFill>
              <a:srgbClr val="003EFF"/>
            </a:solidFill>
          </a:endParaRPr>
        </a:p>
      </xdr:txBody>
    </xdr:sp>
    <xdr:clientData/>
  </xdr:twoCellAnchor>
  <xdr:twoCellAnchor>
    <xdr:from xmlns:xdr="http://schemas.openxmlformats.org/drawingml/2006/spreadsheetDrawing">
      <xdr:col>3</xdr:col>
      <xdr:colOff>22225</xdr:colOff>
      <xdr:row>209</xdr:row>
      <xdr:rowOff>91440</xdr:rowOff>
    </xdr:from>
    <xdr:to xmlns:xdr="http://schemas.openxmlformats.org/drawingml/2006/spreadsheetDrawing">
      <xdr:col>3</xdr:col>
      <xdr:colOff>22225</xdr:colOff>
      <xdr:row>210</xdr:row>
      <xdr:rowOff>186690</xdr:rowOff>
    </xdr:to>
    <xdr:sp macro="" textlink="">
      <xdr:nvSpPr>
        <xdr:cNvPr id="49" name="直線 269"/>
        <xdr:cNvSpPr/>
      </xdr:nvSpPr>
      <xdr:spPr>
        <a:xfrm rot="5400000">
          <a:off x="641350" y="45719365"/>
          <a:ext cx="0" cy="323850"/>
        </a:xfrm>
        <a:prstGeom prst="line">
          <a:avLst/>
        </a:prstGeom>
        <a:noFill/>
        <a:ln w="19050" cmpd="sng">
          <a:solidFill>
            <a:srgbClr val="003EFF"/>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sp>
    <xdr:clientData/>
  </xdr:twoCellAnchor>
  <xdr:twoCellAnchor editAs="oneCell">
    <xdr:from xmlns:xdr="http://schemas.openxmlformats.org/drawingml/2006/spreadsheetDrawing">
      <xdr:col>2</xdr:col>
      <xdr:colOff>62865</xdr:colOff>
      <xdr:row>62</xdr:row>
      <xdr:rowOff>220345</xdr:rowOff>
    </xdr:from>
    <xdr:to xmlns:xdr="http://schemas.openxmlformats.org/drawingml/2006/spreadsheetDrawing">
      <xdr:col>18</xdr:col>
      <xdr:colOff>140335</xdr:colOff>
      <xdr:row>69</xdr:row>
      <xdr:rowOff>203200</xdr:rowOff>
    </xdr:to>
    <xdr:pic macro="">
      <xdr:nvPicPr>
        <xdr:cNvPr id="50" name="図 110"/>
        <xdr:cNvPicPr>
          <a:picLocks noChangeAspect="1"/>
        </xdr:cNvPicPr>
      </xdr:nvPicPr>
      <xdr:blipFill>
        <a:blip xmlns:r="http://schemas.openxmlformats.org/officeDocument/2006/relationships" r:embed="rId1"/>
        <a:srcRect b="7108"/>
        <a:stretch>
          <a:fillRect/>
        </a:stretch>
      </xdr:blipFill>
      <xdr:spPr>
        <a:xfrm>
          <a:off x="443865" y="13091795"/>
          <a:ext cx="3887470" cy="1583055"/>
        </a:xfrm>
        <a:prstGeom prst="rect">
          <a:avLst/>
        </a:prstGeom>
        <a:noFill/>
        <a:ln>
          <a:noFill/>
        </a:ln>
      </xdr:spPr>
    </xdr:pic>
    <xdr:clientData/>
  </xdr:twoCellAnchor>
  <xdr:twoCellAnchor>
    <xdr:from xmlns:xdr="http://schemas.openxmlformats.org/drawingml/2006/spreadsheetDrawing">
      <xdr:col>2</xdr:col>
      <xdr:colOff>19050</xdr:colOff>
      <xdr:row>54</xdr:row>
      <xdr:rowOff>191135</xdr:rowOff>
    </xdr:from>
    <xdr:to xmlns:xdr="http://schemas.openxmlformats.org/drawingml/2006/spreadsheetDrawing">
      <xdr:col>17</xdr:col>
      <xdr:colOff>111125</xdr:colOff>
      <xdr:row>61</xdr:row>
      <xdr:rowOff>207010</xdr:rowOff>
    </xdr:to>
    <xdr:pic macro="">
      <xdr:nvPicPr>
        <xdr:cNvPr id="51" name="図 111"/>
        <xdr:cNvPicPr>
          <a:picLocks noChangeAspect="1"/>
        </xdr:cNvPicPr>
      </xdr:nvPicPr>
      <xdr:blipFill>
        <a:blip xmlns:r="http://schemas.openxmlformats.org/officeDocument/2006/relationships" r:embed="rId2"/>
        <a:srcRect t="1991" r="44559" b="52812"/>
        <a:stretch>
          <a:fillRect/>
        </a:stretch>
      </xdr:blipFill>
      <xdr:spPr>
        <a:xfrm>
          <a:off x="400050" y="11233785"/>
          <a:ext cx="3663950" cy="1616075"/>
        </a:xfrm>
        <a:prstGeom prst="rect">
          <a:avLst/>
        </a:prstGeom>
      </xdr:spPr>
    </xdr:pic>
    <xdr:clientData/>
  </xdr:twoCellAnchor>
  <xdr:twoCellAnchor>
    <xdr:from xmlns:xdr="http://schemas.openxmlformats.org/drawingml/2006/spreadsheetDrawing">
      <xdr:col>2</xdr:col>
      <xdr:colOff>182880</xdr:colOff>
      <xdr:row>70</xdr:row>
      <xdr:rowOff>183515</xdr:rowOff>
    </xdr:from>
    <xdr:to xmlns:xdr="http://schemas.openxmlformats.org/drawingml/2006/spreadsheetDrawing">
      <xdr:col>22</xdr:col>
      <xdr:colOff>200660</xdr:colOff>
      <xdr:row>76</xdr:row>
      <xdr:rowOff>190500</xdr:rowOff>
    </xdr:to>
    <xdr:pic macro="">
      <xdr:nvPicPr>
        <xdr:cNvPr id="52" name="図 112"/>
        <xdr:cNvPicPr>
          <a:picLocks noChangeAspect="1"/>
        </xdr:cNvPicPr>
      </xdr:nvPicPr>
      <xdr:blipFill>
        <a:blip xmlns:r="http://schemas.openxmlformats.org/officeDocument/2006/relationships" r:embed="rId3"/>
        <a:stretch>
          <a:fillRect/>
        </a:stretch>
      </xdr:blipFill>
      <xdr:spPr>
        <a:xfrm>
          <a:off x="563880" y="14883765"/>
          <a:ext cx="4780280" cy="1149985"/>
        </a:xfrm>
        <a:prstGeom prst="rect">
          <a:avLst/>
        </a:prstGeom>
      </xdr:spPr>
    </xdr:pic>
    <xdr:clientData/>
  </xdr:twoCellAnchor>
  <xdr:twoCellAnchor>
    <xdr:from xmlns:xdr="http://schemas.openxmlformats.org/drawingml/2006/spreadsheetDrawing">
      <xdr:col>2</xdr:col>
      <xdr:colOff>24765</xdr:colOff>
      <xdr:row>78</xdr:row>
      <xdr:rowOff>0</xdr:rowOff>
    </xdr:from>
    <xdr:to xmlns:xdr="http://schemas.openxmlformats.org/drawingml/2006/spreadsheetDrawing">
      <xdr:col>21</xdr:col>
      <xdr:colOff>187960</xdr:colOff>
      <xdr:row>87</xdr:row>
      <xdr:rowOff>124460</xdr:rowOff>
    </xdr:to>
    <xdr:pic macro="">
      <xdr:nvPicPr>
        <xdr:cNvPr id="53" name="図 113"/>
        <xdr:cNvPicPr>
          <a:picLocks noChangeAspect="1"/>
        </xdr:cNvPicPr>
      </xdr:nvPicPr>
      <xdr:blipFill>
        <a:blip xmlns:r="http://schemas.openxmlformats.org/officeDocument/2006/relationships" r:embed="rId4"/>
        <a:srcRect t="29549"/>
        <a:stretch>
          <a:fillRect/>
        </a:stretch>
      </xdr:blipFill>
      <xdr:spPr>
        <a:xfrm>
          <a:off x="405765" y="16224250"/>
          <a:ext cx="4687570" cy="1838960"/>
        </a:xfrm>
        <a:prstGeom prst="rect">
          <a:avLst/>
        </a:prstGeom>
      </xdr:spPr>
    </xdr:pic>
    <xdr:clientData/>
  </xdr:twoCellAnchor>
  <xdr:twoCellAnchor editAs="oneCell">
    <xdr:from xmlns:xdr="http://schemas.openxmlformats.org/drawingml/2006/spreadsheetDrawing">
      <xdr:col>4</xdr:col>
      <xdr:colOff>111125</xdr:colOff>
      <xdr:row>89</xdr:row>
      <xdr:rowOff>57785</xdr:rowOff>
    </xdr:from>
    <xdr:to xmlns:xdr="http://schemas.openxmlformats.org/drawingml/2006/spreadsheetDrawing">
      <xdr:col>21</xdr:col>
      <xdr:colOff>88265</xdr:colOff>
      <xdr:row>95</xdr:row>
      <xdr:rowOff>189865</xdr:rowOff>
    </xdr:to>
    <xdr:pic macro="">
      <xdr:nvPicPr>
        <xdr:cNvPr id="54" name="図 114"/>
        <xdr:cNvPicPr>
          <a:picLocks noChangeAspect="1"/>
        </xdr:cNvPicPr>
      </xdr:nvPicPr>
      <xdr:blipFill>
        <a:blip xmlns:r="http://schemas.openxmlformats.org/officeDocument/2006/relationships" r:embed="rId5"/>
        <a:srcRect b="13698"/>
        <a:stretch>
          <a:fillRect/>
        </a:stretch>
      </xdr:blipFill>
      <xdr:spPr>
        <a:xfrm>
          <a:off x="968375" y="18377535"/>
          <a:ext cx="4025265" cy="1275080"/>
        </a:xfrm>
        <a:prstGeom prst="rect">
          <a:avLst/>
        </a:prstGeom>
        <a:noFill/>
        <a:ln>
          <a:noFill/>
        </a:ln>
      </xdr:spPr>
    </xdr:pic>
    <xdr:clientData/>
  </xdr:twoCellAnchor>
  <xdr:twoCellAnchor editAs="oneCell">
    <xdr:from xmlns:xdr="http://schemas.openxmlformats.org/drawingml/2006/spreadsheetDrawing">
      <xdr:col>2</xdr:col>
      <xdr:colOff>215265</xdr:colOff>
      <xdr:row>37</xdr:row>
      <xdr:rowOff>88900</xdr:rowOff>
    </xdr:from>
    <xdr:to xmlns:xdr="http://schemas.openxmlformats.org/drawingml/2006/spreadsheetDrawing">
      <xdr:col>25</xdr:col>
      <xdr:colOff>52070</xdr:colOff>
      <xdr:row>45</xdr:row>
      <xdr:rowOff>185420</xdr:rowOff>
    </xdr:to>
    <xdr:pic macro="">
      <xdr:nvPicPr>
        <xdr:cNvPr id="55" name="図 115"/>
        <xdr:cNvPicPr>
          <a:picLocks noChangeAspect="1"/>
        </xdr:cNvPicPr>
      </xdr:nvPicPr>
      <xdr:blipFill>
        <a:blip xmlns:r="http://schemas.openxmlformats.org/officeDocument/2006/relationships" r:embed="rId6"/>
        <a:stretch>
          <a:fillRect/>
        </a:stretch>
      </xdr:blipFill>
      <xdr:spPr>
        <a:xfrm>
          <a:off x="596265" y="7359650"/>
          <a:ext cx="5313680" cy="1925320"/>
        </a:xfrm>
        <a:prstGeom prst="rect">
          <a:avLst/>
        </a:prstGeom>
        <a:noFill/>
        <a:ln>
          <a:noFill/>
        </a:ln>
      </xdr:spPr>
    </xdr:pic>
    <xdr:clientData/>
  </xdr:twoCellAnchor>
  <xdr:twoCellAnchor>
    <xdr:from xmlns:xdr="http://schemas.openxmlformats.org/drawingml/2006/spreadsheetDrawing">
      <xdr:col>2</xdr:col>
      <xdr:colOff>139700</xdr:colOff>
      <xdr:row>163</xdr:row>
      <xdr:rowOff>36830</xdr:rowOff>
    </xdr:from>
    <xdr:to xmlns:xdr="http://schemas.openxmlformats.org/drawingml/2006/spreadsheetDrawing">
      <xdr:col>13</xdr:col>
      <xdr:colOff>1905</xdr:colOff>
      <xdr:row>167</xdr:row>
      <xdr:rowOff>218440</xdr:rowOff>
    </xdr:to>
    <xdr:pic macro="">
      <xdr:nvPicPr>
        <xdr:cNvPr id="59" name="オブジェクト 274"/>
        <xdr:cNvPicPr>
          <a:picLocks noChangeAspect="1"/>
        </xdr:cNvPicPr>
      </xdr:nvPicPr>
      <xdr:blipFill>
        <a:blip xmlns:r="http://schemas.openxmlformats.org/officeDocument/2006/relationships" r:embed="rId7"/>
        <a:stretch>
          <a:fillRect/>
        </a:stretch>
      </xdr:blipFill>
      <xdr:spPr>
        <a:xfrm>
          <a:off x="520700" y="35492055"/>
          <a:ext cx="2481580" cy="1096010"/>
        </a:xfrm>
        <a:prstGeom prst="rect">
          <a:avLst/>
        </a:prstGeom>
      </xdr:spPr>
    </xdr:pic>
    <xdr:clientData/>
  </xdr:twoCellAnchor>
  <xdr:twoCellAnchor>
    <xdr:from xmlns:xdr="http://schemas.openxmlformats.org/drawingml/2006/spreadsheetDrawing">
      <xdr:col>14</xdr:col>
      <xdr:colOff>132715</xdr:colOff>
      <xdr:row>163</xdr:row>
      <xdr:rowOff>25400</xdr:rowOff>
    </xdr:from>
    <xdr:to xmlns:xdr="http://schemas.openxmlformats.org/drawingml/2006/spreadsheetDrawing">
      <xdr:col>24</xdr:col>
      <xdr:colOff>234950</xdr:colOff>
      <xdr:row>167</xdr:row>
      <xdr:rowOff>211455</xdr:rowOff>
    </xdr:to>
    <xdr:pic macro="">
      <xdr:nvPicPr>
        <xdr:cNvPr id="60" name="オブジェクト 275"/>
        <xdr:cNvPicPr>
          <a:picLocks noChangeAspect="1"/>
        </xdr:cNvPicPr>
      </xdr:nvPicPr>
      <xdr:blipFill>
        <a:blip xmlns:r="http://schemas.openxmlformats.org/officeDocument/2006/relationships" r:embed="rId8"/>
        <a:stretch>
          <a:fillRect/>
        </a:stretch>
      </xdr:blipFill>
      <xdr:spPr>
        <a:xfrm>
          <a:off x="3371215" y="35480625"/>
          <a:ext cx="2483485" cy="1100455"/>
        </a:xfrm>
        <a:prstGeom prst="rect">
          <a:avLst/>
        </a:prstGeom>
      </xdr:spPr>
    </xdr:pic>
    <xdr:clientData/>
  </xdr:twoCellAnchor>
  <xdr:twoCellAnchor editAs="oneCell">
    <xdr:from xmlns:xdr="http://schemas.openxmlformats.org/drawingml/2006/spreadsheetDrawing">
      <xdr:col>3</xdr:col>
      <xdr:colOff>11430</xdr:colOff>
      <xdr:row>210</xdr:row>
      <xdr:rowOff>217170</xdr:rowOff>
    </xdr:from>
    <xdr:to xmlns:xdr="http://schemas.openxmlformats.org/drawingml/2006/spreadsheetDrawing">
      <xdr:col>24</xdr:col>
      <xdr:colOff>97790</xdr:colOff>
      <xdr:row>215</xdr:row>
      <xdr:rowOff>187960</xdr:rowOff>
    </xdr:to>
    <xdr:pic macro="">
      <xdr:nvPicPr>
        <xdr:cNvPr id="61" name="図 627"/>
        <xdr:cNvPicPr>
          <a:picLocks noChangeAspect="1"/>
        </xdr:cNvPicPr>
      </xdr:nvPicPr>
      <xdr:blipFill>
        <a:blip xmlns:r="http://schemas.openxmlformats.org/officeDocument/2006/relationships" r:embed="rId9"/>
        <a:srcRect t="4097" b="16393"/>
        <a:stretch>
          <a:fillRect/>
        </a:stretch>
      </xdr:blipFill>
      <xdr:spPr>
        <a:xfrm>
          <a:off x="630555" y="46073695"/>
          <a:ext cx="5086985" cy="1113790"/>
        </a:xfrm>
        <a:prstGeom prst="rect">
          <a:avLst/>
        </a:prstGeom>
        <a:noFill/>
        <a:ln>
          <a:noFill/>
        </a:ln>
      </xdr:spPr>
    </xdr:pic>
    <xdr:clientData/>
  </xdr:twoCellAnchor>
  <xdr:twoCellAnchor editAs="oneCell">
    <xdr:from xmlns:xdr="http://schemas.openxmlformats.org/drawingml/2006/spreadsheetDrawing">
      <xdr:col>2</xdr:col>
      <xdr:colOff>45085</xdr:colOff>
      <xdr:row>193</xdr:row>
      <xdr:rowOff>194310</xdr:rowOff>
    </xdr:from>
    <xdr:to xmlns:xdr="http://schemas.openxmlformats.org/drawingml/2006/spreadsheetDrawing">
      <xdr:col>11</xdr:col>
      <xdr:colOff>45085</xdr:colOff>
      <xdr:row>199</xdr:row>
      <xdr:rowOff>38100</xdr:rowOff>
    </xdr:to>
    <xdr:pic macro="">
      <xdr:nvPicPr>
        <xdr:cNvPr id="62" name="図 628"/>
        <xdr:cNvPicPr>
          <a:picLocks noChangeAspect="1"/>
        </xdr:cNvPicPr>
      </xdr:nvPicPr>
      <xdr:blipFill>
        <a:blip xmlns:r="http://schemas.openxmlformats.org/officeDocument/2006/relationships" r:embed="rId10"/>
        <a:srcRect b="2751"/>
        <a:stretch>
          <a:fillRect/>
        </a:stretch>
      </xdr:blipFill>
      <xdr:spPr>
        <a:xfrm>
          <a:off x="426085" y="42278935"/>
          <a:ext cx="2143125" cy="1215390"/>
        </a:xfrm>
        <a:prstGeom prst="rect">
          <a:avLst/>
        </a:prstGeom>
        <a:noFill/>
        <a:ln>
          <a:noFill/>
        </a:ln>
      </xdr:spPr>
    </xdr:pic>
    <xdr:clientData/>
  </xdr:twoCellAnchor>
  <xdr:twoCellAnchor editAs="oneCell">
    <xdr:from xmlns:xdr="http://schemas.openxmlformats.org/drawingml/2006/spreadsheetDrawing">
      <xdr:col>12</xdr:col>
      <xdr:colOff>215265</xdr:colOff>
      <xdr:row>194</xdr:row>
      <xdr:rowOff>104140</xdr:rowOff>
    </xdr:from>
    <xdr:to xmlns:xdr="http://schemas.openxmlformats.org/drawingml/2006/spreadsheetDrawing">
      <xdr:col>23</xdr:col>
      <xdr:colOff>186690</xdr:colOff>
      <xdr:row>199</xdr:row>
      <xdr:rowOff>37465</xdr:rowOff>
    </xdr:to>
    <xdr:pic macro="">
      <xdr:nvPicPr>
        <xdr:cNvPr id="63" name="図 629"/>
        <xdr:cNvPicPr>
          <a:picLocks noChangeAspect="1"/>
        </xdr:cNvPicPr>
      </xdr:nvPicPr>
      <xdr:blipFill>
        <a:blip xmlns:r="http://schemas.openxmlformats.org/officeDocument/2006/relationships" r:embed="rId11"/>
        <a:stretch>
          <a:fillRect/>
        </a:stretch>
      </xdr:blipFill>
      <xdr:spPr>
        <a:xfrm>
          <a:off x="2977515" y="42417365"/>
          <a:ext cx="2590800" cy="1076325"/>
        </a:xfrm>
        <a:prstGeom prst="rect">
          <a:avLst/>
        </a:prstGeom>
        <a:noFill/>
        <a:ln>
          <a:noFill/>
        </a:ln>
      </xdr:spPr>
    </xdr:pic>
    <xdr:clientData/>
  </xdr:twoCellAnchor>
  <xdr:twoCellAnchor>
    <xdr:from xmlns:xdr="http://schemas.openxmlformats.org/drawingml/2006/spreadsheetDrawing">
      <xdr:col>1</xdr:col>
      <xdr:colOff>11430</xdr:colOff>
      <xdr:row>1</xdr:row>
      <xdr:rowOff>86995</xdr:rowOff>
    </xdr:from>
    <xdr:to xmlns:xdr="http://schemas.openxmlformats.org/drawingml/2006/spreadsheetDrawing">
      <xdr:col>7</xdr:col>
      <xdr:colOff>46355</xdr:colOff>
      <xdr:row>3</xdr:row>
      <xdr:rowOff>29845</xdr:rowOff>
    </xdr:to>
    <xdr:sp macro="" textlink="">
      <xdr:nvSpPr>
        <xdr:cNvPr id="64" name="図形 66"/>
        <xdr:cNvSpPr/>
      </xdr:nvSpPr>
      <xdr:spPr>
        <a:xfrm>
          <a:off x="154305" y="480695"/>
          <a:ext cx="1463675" cy="542925"/>
        </a:xfrm>
        <a:prstGeom prst="roundRect">
          <a:avLst/>
        </a:prstGeom>
        <a:solidFill>
          <a:schemeClr val="bg1"/>
        </a:solidFill>
        <a:ln w="38100" cap="flat" cmpd="dbl"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800" b="1">
              <a:solidFill>
                <a:srgbClr val="FF0000"/>
              </a:solidFill>
            </a:rPr>
            <a:t>記入例</a:t>
          </a:r>
          <a:endParaRPr kumimoji="1" lang="ja-JP" altLang="en-US" sz="2800" b="1">
            <a:solidFill>
              <a:srgbClr val="FF0000"/>
            </a:solidFill>
          </a:endParaRPr>
        </a:p>
      </xdr:txBody>
    </xdr:sp>
    <xdr:clientData/>
  </xdr:twoCellAnchor>
  <xdr:twoCellAnchor editAs="oneCell">
    <xdr:from xmlns:xdr="http://schemas.openxmlformats.org/drawingml/2006/spreadsheetDrawing">
      <xdr:col>15</xdr:col>
      <xdr:colOff>158750</xdr:colOff>
      <xdr:row>141</xdr:row>
      <xdr:rowOff>145415</xdr:rowOff>
    </xdr:from>
    <xdr:to xmlns:xdr="http://schemas.openxmlformats.org/drawingml/2006/spreadsheetDrawing">
      <xdr:col>26</xdr:col>
      <xdr:colOff>139700</xdr:colOff>
      <xdr:row>149</xdr:row>
      <xdr:rowOff>173355</xdr:rowOff>
    </xdr:to>
    <xdr:pic macro="">
      <xdr:nvPicPr>
        <xdr:cNvPr id="66" name="図 126"/>
        <xdr:cNvPicPr>
          <a:picLocks noChangeAspect="1"/>
        </xdr:cNvPicPr>
      </xdr:nvPicPr>
      <xdr:blipFill>
        <a:blip xmlns:r="http://schemas.openxmlformats.org/officeDocument/2006/relationships" r:embed="rId12"/>
        <a:stretch>
          <a:fillRect/>
        </a:stretch>
      </xdr:blipFill>
      <xdr:spPr>
        <a:xfrm>
          <a:off x="3635375" y="30981015"/>
          <a:ext cx="2600325" cy="1628140"/>
        </a:xfrm>
        <a:prstGeom prst="rect">
          <a:avLst/>
        </a:prstGeom>
        <a:noFill/>
        <a:ln>
          <a:noFill/>
        </a:ln>
      </xdr:spPr>
    </xdr:pic>
    <xdr:clientData/>
  </xdr:twoCellAnchor>
  <xdr:twoCellAnchor editAs="oneCell">
    <xdr:from xmlns:xdr="http://schemas.openxmlformats.org/drawingml/2006/spreadsheetDrawing">
      <xdr:col>15</xdr:col>
      <xdr:colOff>22860</xdr:colOff>
      <xdr:row>176</xdr:row>
      <xdr:rowOff>34925</xdr:rowOff>
    </xdr:from>
    <xdr:to xmlns:xdr="http://schemas.openxmlformats.org/drawingml/2006/spreadsheetDrawing">
      <xdr:col>26</xdr:col>
      <xdr:colOff>212725</xdr:colOff>
      <xdr:row>181</xdr:row>
      <xdr:rowOff>15875</xdr:rowOff>
    </xdr:to>
    <xdr:pic macro="">
      <xdr:nvPicPr>
        <xdr:cNvPr id="67" name="図 127"/>
        <xdr:cNvPicPr>
          <a:picLocks noChangeAspect="1"/>
        </xdr:cNvPicPr>
      </xdr:nvPicPr>
      <xdr:blipFill>
        <a:blip xmlns:r="http://schemas.openxmlformats.org/officeDocument/2006/relationships" r:embed="rId13"/>
        <a:stretch>
          <a:fillRect/>
        </a:stretch>
      </xdr:blipFill>
      <xdr:spPr>
        <a:xfrm>
          <a:off x="3499485" y="38347650"/>
          <a:ext cx="2809240" cy="1123950"/>
        </a:xfrm>
        <a:prstGeom prst="rect">
          <a:avLst/>
        </a:prstGeom>
        <a:noFill/>
        <a:ln>
          <a:noFill/>
        </a:ln>
      </xdr:spPr>
    </xdr:pic>
    <xdr:clientData/>
  </xdr:twoCellAnchor>
  <xdr:twoCellAnchor editAs="oneCell">
    <xdr:from xmlns:xdr="http://schemas.openxmlformats.org/drawingml/2006/spreadsheetDrawing">
      <xdr:col>15</xdr:col>
      <xdr:colOff>203835</xdr:colOff>
      <xdr:row>125</xdr:row>
      <xdr:rowOff>34925</xdr:rowOff>
    </xdr:from>
    <xdr:to xmlns:xdr="http://schemas.openxmlformats.org/drawingml/2006/spreadsheetDrawing">
      <xdr:col>26</xdr:col>
      <xdr:colOff>32385</xdr:colOff>
      <xdr:row>131</xdr:row>
      <xdr:rowOff>177800</xdr:rowOff>
    </xdr:to>
    <xdr:pic macro="">
      <xdr:nvPicPr>
        <xdr:cNvPr id="68" name="図 128"/>
        <xdr:cNvPicPr>
          <a:picLocks noChangeAspect="1"/>
        </xdr:cNvPicPr>
      </xdr:nvPicPr>
      <xdr:blipFill>
        <a:blip xmlns:r="http://schemas.openxmlformats.org/officeDocument/2006/relationships" r:embed="rId14"/>
        <a:stretch>
          <a:fillRect/>
        </a:stretch>
      </xdr:blipFill>
      <xdr:spPr>
        <a:xfrm>
          <a:off x="3680460" y="27155775"/>
          <a:ext cx="2447925" cy="1514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177165</xdr:colOff>
      <xdr:row>4</xdr:row>
      <xdr:rowOff>117475</xdr:rowOff>
    </xdr:from>
    <xdr:to xmlns:xdr="http://schemas.openxmlformats.org/drawingml/2006/spreadsheetDrawing">
      <xdr:col>49</xdr:col>
      <xdr:colOff>6350</xdr:colOff>
      <xdr:row>16</xdr:row>
      <xdr:rowOff>143510</xdr:rowOff>
    </xdr:to>
    <xdr:sp macro="" textlink="">
      <xdr:nvSpPr>
        <xdr:cNvPr id="4" name="図形 3"/>
        <xdr:cNvSpPr/>
      </xdr:nvSpPr>
      <xdr:spPr>
        <a:xfrm>
          <a:off x="569595" y="1069975"/>
          <a:ext cx="9051290" cy="2883535"/>
        </a:xfrm>
        <a:custGeom>
          <a:avLst/>
          <a:gdLst/>
          <a:ahLst/>
          <a:cxnLst/>
          <a:rect l="l" t="t" r="r" b="b"/>
          <a:pathLst>
            <a:path w="21600" h="21600">
              <a:moveTo>
                <a:pt x="0" y="21600"/>
              </a:moveTo>
              <a:lnTo>
                <a:pt x="6931" y="21600"/>
              </a:lnTo>
              <a:lnTo>
                <a:pt x="12648" y="45"/>
              </a:lnTo>
              <a:lnTo>
                <a:pt x="21600" y="45"/>
              </a:lnTo>
            </a:path>
          </a:pathLst>
        </a:custGeom>
        <a:noFill/>
        <a:ln w="254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145415</xdr:colOff>
      <xdr:row>16</xdr:row>
      <xdr:rowOff>145415</xdr:rowOff>
    </xdr:from>
    <xdr:to xmlns:xdr="http://schemas.openxmlformats.org/drawingml/2006/spreadsheetDrawing">
      <xdr:col>30</xdr:col>
      <xdr:colOff>44450</xdr:colOff>
      <xdr:row>16</xdr:row>
      <xdr:rowOff>145415</xdr:rowOff>
    </xdr:to>
    <xdr:sp macro="" textlink="">
      <xdr:nvSpPr>
        <xdr:cNvPr id="5" name="直線 4"/>
        <xdr:cNvSpPr/>
      </xdr:nvSpPr>
      <xdr:spPr>
        <a:xfrm>
          <a:off x="3481070" y="3955415"/>
          <a:ext cx="2449830" cy="0"/>
        </a:xfrm>
        <a:prstGeom prst="line">
          <a:avLst/>
        </a:prstGeom>
        <a:noFill/>
        <a:ln w="25400">
          <a:solidFill>
            <a:schemeClr val="tx1"/>
          </a:solidFill>
          <a:prstDash val="dash"/>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17</xdr:col>
      <xdr:colOff>177165</xdr:colOff>
      <xdr:row>14</xdr:row>
      <xdr:rowOff>186690</xdr:rowOff>
    </xdr:from>
    <xdr:to xmlns:xdr="http://schemas.openxmlformats.org/drawingml/2006/spreadsheetDrawing">
      <xdr:col>21</xdr:col>
      <xdr:colOff>0</xdr:colOff>
      <xdr:row>18</xdr:row>
      <xdr:rowOff>153035</xdr:rowOff>
    </xdr:to>
    <xdr:sp macro="" textlink="">
      <xdr:nvSpPr>
        <xdr:cNvPr id="6" name="図形 5"/>
        <xdr:cNvSpPr/>
      </xdr:nvSpPr>
      <xdr:spPr>
        <a:xfrm>
          <a:off x="3512820" y="3520440"/>
          <a:ext cx="607695" cy="918845"/>
        </a:xfrm>
        <a:prstGeom prst="arc">
          <a:avLst/>
        </a:prstGeom>
        <a:noFill/>
        <a:ln w="2540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164465</xdr:colOff>
      <xdr:row>8</xdr:row>
      <xdr:rowOff>205740</xdr:rowOff>
    </xdr:from>
    <xdr:to xmlns:xdr="http://schemas.openxmlformats.org/drawingml/2006/spreadsheetDrawing">
      <xdr:col>22</xdr:col>
      <xdr:colOff>120015</xdr:colOff>
      <xdr:row>11</xdr:row>
      <xdr:rowOff>119380</xdr:rowOff>
    </xdr:to>
    <xdr:sp macro="" textlink="">
      <xdr:nvSpPr>
        <xdr:cNvPr id="7" name="直線 6"/>
        <xdr:cNvSpPr/>
      </xdr:nvSpPr>
      <xdr:spPr>
        <a:xfrm>
          <a:off x="3696335" y="2110740"/>
          <a:ext cx="740410" cy="628015"/>
        </a:xfrm>
        <a:prstGeom prst="line">
          <a:avLst/>
        </a:prstGeom>
        <a:noFill/>
        <a:ln w="19050">
          <a:solidFill>
            <a:schemeClr val="tx1"/>
          </a:solidFill>
          <a:headEnd type="none"/>
          <a:tailEnd type="triangle" w="lg"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177165</xdr:colOff>
      <xdr:row>19</xdr:row>
      <xdr:rowOff>111125</xdr:rowOff>
    </xdr:from>
    <xdr:to xmlns:xdr="http://schemas.openxmlformats.org/drawingml/2006/spreadsheetDrawing">
      <xdr:col>49</xdr:col>
      <xdr:colOff>6350</xdr:colOff>
      <xdr:row>33</xdr:row>
      <xdr:rowOff>137795</xdr:rowOff>
    </xdr:to>
    <xdr:sp macro="" textlink="">
      <xdr:nvSpPr>
        <xdr:cNvPr id="8" name="図形 7"/>
        <xdr:cNvSpPr/>
      </xdr:nvSpPr>
      <xdr:spPr>
        <a:xfrm>
          <a:off x="569595" y="4635500"/>
          <a:ext cx="9051290" cy="3246120"/>
        </a:xfrm>
        <a:custGeom>
          <a:avLst/>
          <a:gdLst/>
          <a:ahLst/>
          <a:cxnLst/>
          <a:rect l="l" t="t" r="r" b="b"/>
          <a:pathLst>
            <a:path w="21600" h="21600">
              <a:moveTo>
                <a:pt x="0" y="21600"/>
              </a:moveTo>
              <a:lnTo>
                <a:pt x="6931" y="21600"/>
              </a:lnTo>
              <a:lnTo>
                <a:pt x="12648" y="45"/>
              </a:lnTo>
              <a:lnTo>
                <a:pt x="21600" y="45"/>
              </a:lnTo>
            </a:path>
          </a:pathLst>
        </a:custGeom>
        <a:noFill/>
        <a:ln w="254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145415</xdr:colOff>
      <xdr:row>33</xdr:row>
      <xdr:rowOff>139700</xdr:rowOff>
    </xdr:from>
    <xdr:to xmlns:xdr="http://schemas.openxmlformats.org/drawingml/2006/spreadsheetDrawing">
      <xdr:col>30</xdr:col>
      <xdr:colOff>44450</xdr:colOff>
      <xdr:row>33</xdr:row>
      <xdr:rowOff>139700</xdr:rowOff>
    </xdr:to>
    <xdr:sp macro="" textlink="">
      <xdr:nvSpPr>
        <xdr:cNvPr id="9" name="直線 8"/>
        <xdr:cNvSpPr/>
      </xdr:nvSpPr>
      <xdr:spPr>
        <a:xfrm>
          <a:off x="3481070" y="7883525"/>
          <a:ext cx="2449830" cy="0"/>
        </a:xfrm>
        <a:prstGeom prst="line">
          <a:avLst/>
        </a:prstGeom>
        <a:noFill/>
        <a:ln w="25400">
          <a:solidFill>
            <a:schemeClr val="tx1"/>
          </a:solidFill>
          <a:prstDash val="dash"/>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17</xdr:col>
      <xdr:colOff>164465</xdr:colOff>
      <xdr:row>31</xdr:row>
      <xdr:rowOff>172720</xdr:rowOff>
    </xdr:from>
    <xdr:to xmlns:xdr="http://schemas.openxmlformats.org/drawingml/2006/spreadsheetDrawing">
      <xdr:col>20</xdr:col>
      <xdr:colOff>183515</xdr:colOff>
      <xdr:row>35</xdr:row>
      <xdr:rowOff>146685</xdr:rowOff>
    </xdr:to>
    <xdr:sp macro="" textlink="">
      <xdr:nvSpPr>
        <xdr:cNvPr id="10" name="図形 9"/>
        <xdr:cNvSpPr/>
      </xdr:nvSpPr>
      <xdr:spPr>
        <a:xfrm>
          <a:off x="3500120" y="7459345"/>
          <a:ext cx="607695" cy="888365"/>
        </a:xfrm>
        <a:prstGeom prst="arc">
          <a:avLst/>
        </a:prstGeom>
        <a:noFill/>
        <a:ln w="2540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100965</xdr:colOff>
      <xdr:row>19</xdr:row>
      <xdr:rowOff>150495</xdr:rowOff>
    </xdr:from>
    <xdr:to xmlns:xdr="http://schemas.openxmlformats.org/drawingml/2006/spreadsheetDrawing">
      <xdr:col>8</xdr:col>
      <xdr:colOff>100965</xdr:colOff>
      <xdr:row>33</xdr:row>
      <xdr:rowOff>132715</xdr:rowOff>
    </xdr:to>
    <xdr:sp macro="" textlink="">
      <xdr:nvSpPr>
        <xdr:cNvPr id="11" name="直線 10"/>
        <xdr:cNvSpPr/>
      </xdr:nvSpPr>
      <xdr:spPr>
        <a:xfrm>
          <a:off x="1670685" y="4674870"/>
          <a:ext cx="0" cy="3201670"/>
        </a:xfrm>
        <a:prstGeom prst="line">
          <a:avLst/>
        </a:prstGeom>
        <a:noFill/>
        <a:ln w="19050">
          <a:solidFill>
            <a:srgbClr val="FF000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6</xdr:col>
      <xdr:colOff>76200</xdr:colOff>
      <xdr:row>19</xdr:row>
      <xdr:rowOff>117475</xdr:rowOff>
    </xdr:from>
    <xdr:to xmlns:xdr="http://schemas.openxmlformats.org/drawingml/2006/spreadsheetDrawing">
      <xdr:col>30</xdr:col>
      <xdr:colOff>19050</xdr:colOff>
      <xdr:row>19</xdr:row>
      <xdr:rowOff>117475</xdr:rowOff>
    </xdr:to>
    <xdr:sp macro="" textlink="">
      <xdr:nvSpPr>
        <xdr:cNvPr id="12" name="直線 11"/>
        <xdr:cNvSpPr/>
      </xdr:nvSpPr>
      <xdr:spPr>
        <a:xfrm>
          <a:off x="1253490" y="4641850"/>
          <a:ext cx="4652010" cy="0"/>
        </a:xfrm>
        <a:prstGeom prst="line">
          <a:avLst/>
        </a:prstGeom>
        <a:noFill/>
        <a:ln w="25400">
          <a:solidFill>
            <a:schemeClr val="tx1"/>
          </a:solidFill>
          <a:prstDash val="dash"/>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6</xdr:col>
      <xdr:colOff>76200</xdr:colOff>
      <xdr:row>20</xdr:row>
      <xdr:rowOff>158115</xdr:rowOff>
    </xdr:from>
    <xdr:to xmlns:xdr="http://schemas.openxmlformats.org/drawingml/2006/spreadsheetDrawing">
      <xdr:col>11</xdr:col>
      <xdr:colOff>12700</xdr:colOff>
      <xdr:row>23</xdr:row>
      <xdr:rowOff>0</xdr:rowOff>
    </xdr:to>
    <xdr:sp macro="" textlink="">
      <xdr:nvSpPr>
        <xdr:cNvPr id="13" name="テキスト 12"/>
        <xdr:cNvSpPr txBox="1"/>
      </xdr:nvSpPr>
      <xdr:spPr>
        <a:xfrm>
          <a:off x="1253490" y="4920615"/>
          <a:ext cx="917575" cy="53721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200"/>
            <a:t>高さ</a:t>
          </a:r>
          <a:endParaRPr kumimoji="1" lang="ja-JP" altLang="en-US" sz="2200"/>
        </a:p>
      </xdr:txBody>
    </xdr:sp>
    <xdr:clientData/>
  </xdr:twoCellAnchor>
  <xdr:twoCellAnchor>
    <xdr:from xmlns:xdr="http://schemas.openxmlformats.org/drawingml/2006/spreadsheetDrawing">
      <xdr:col>29</xdr:col>
      <xdr:colOff>145415</xdr:colOff>
      <xdr:row>19</xdr:row>
      <xdr:rowOff>59055</xdr:rowOff>
    </xdr:from>
    <xdr:to xmlns:xdr="http://schemas.openxmlformats.org/drawingml/2006/spreadsheetDrawing">
      <xdr:col>30</xdr:col>
      <xdr:colOff>88900</xdr:colOff>
      <xdr:row>19</xdr:row>
      <xdr:rowOff>204470</xdr:rowOff>
    </xdr:to>
    <xdr:sp macro="" textlink="">
      <xdr:nvSpPr>
        <xdr:cNvPr id="14" name="図形 13"/>
        <xdr:cNvSpPr/>
      </xdr:nvSpPr>
      <xdr:spPr>
        <a:xfrm>
          <a:off x="5835650" y="4583430"/>
          <a:ext cx="139700" cy="145415"/>
        </a:xfrm>
        <a:prstGeom prst="flowChartConnector">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xdr:col>
      <xdr:colOff>69850</xdr:colOff>
      <xdr:row>33</xdr:row>
      <xdr:rowOff>64770</xdr:rowOff>
    </xdr:from>
    <xdr:to xmlns:xdr="http://schemas.openxmlformats.org/drawingml/2006/spreadsheetDrawing">
      <xdr:col>18</xdr:col>
      <xdr:colOff>12700</xdr:colOff>
      <xdr:row>33</xdr:row>
      <xdr:rowOff>204470</xdr:rowOff>
    </xdr:to>
    <xdr:sp macro="" textlink="">
      <xdr:nvSpPr>
        <xdr:cNvPr id="15" name="図形 14"/>
        <xdr:cNvSpPr/>
      </xdr:nvSpPr>
      <xdr:spPr>
        <a:xfrm>
          <a:off x="3405505" y="7808595"/>
          <a:ext cx="139065" cy="139700"/>
        </a:xfrm>
        <a:prstGeom prst="flowChartConnector">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13335</xdr:colOff>
      <xdr:row>40</xdr:row>
      <xdr:rowOff>198120</xdr:rowOff>
    </xdr:from>
    <xdr:to xmlns:xdr="http://schemas.openxmlformats.org/drawingml/2006/spreadsheetDrawing">
      <xdr:col>43</xdr:col>
      <xdr:colOff>77470</xdr:colOff>
      <xdr:row>50</xdr:row>
      <xdr:rowOff>4445</xdr:rowOff>
    </xdr:to>
    <xdr:sp macro="" textlink="">
      <xdr:nvSpPr>
        <xdr:cNvPr id="32" name="図形 31"/>
        <xdr:cNvSpPr/>
      </xdr:nvSpPr>
      <xdr:spPr>
        <a:xfrm>
          <a:off x="3545205" y="9570720"/>
          <a:ext cx="4969510" cy="2092325"/>
        </a:xfrm>
        <a:custGeom>
          <a:avLst/>
          <a:gdLst/>
          <a:ahLst/>
          <a:cxnLst/>
          <a:rect l="l" t="t" r="r" b="b"/>
          <a:pathLst>
            <a:path w="21600" h="21600" extrusionOk="1">
              <a:moveTo>
                <a:pt x="112" y="19864"/>
              </a:moveTo>
              <a:cubicBezTo>
                <a:pt x="66" y="19632"/>
                <a:pt x="-233" y="21094"/>
                <a:pt x="389" y="19401"/>
              </a:cubicBezTo>
              <a:cubicBezTo>
                <a:pt x="1011" y="17708"/>
                <a:pt x="2509" y="11552"/>
                <a:pt x="3847" y="9398"/>
              </a:cubicBezTo>
              <a:cubicBezTo>
                <a:pt x="5183" y="7243"/>
                <a:pt x="7350" y="7089"/>
                <a:pt x="8456" y="6088"/>
              </a:cubicBezTo>
              <a:cubicBezTo>
                <a:pt x="9563" y="5087"/>
                <a:pt x="9632" y="4318"/>
                <a:pt x="10508" y="3318"/>
              </a:cubicBezTo>
              <a:cubicBezTo>
                <a:pt x="11384" y="2318"/>
                <a:pt x="12582" y="162"/>
                <a:pt x="13712" y="9"/>
              </a:cubicBezTo>
              <a:cubicBezTo>
                <a:pt x="14841" y="-144"/>
                <a:pt x="16408" y="1241"/>
                <a:pt x="17331" y="2164"/>
              </a:cubicBezTo>
              <a:cubicBezTo>
                <a:pt x="18253" y="3087"/>
                <a:pt x="18829" y="4703"/>
                <a:pt x="19336" y="5627"/>
              </a:cubicBezTo>
              <a:cubicBezTo>
                <a:pt x="19843" y="6550"/>
                <a:pt x="20120" y="7243"/>
                <a:pt x="20396" y="7858"/>
              </a:cubicBezTo>
              <a:cubicBezTo>
                <a:pt x="20673" y="8474"/>
                <a:pt x="21278" y="10479"/>
                <a:pt x="21255" y="11633"/>
              </a:cubicBezTo>
              <a:cubicBezTo>
                <a:pt x="21233" y="12788"/>
                <a:pt x="22563" y="12937"/>
                <a:pt x="20143" y="14861"/>
              </a:cubicBezTo>
              <a:cubicBezTo>
                <a:pt x="17723" y="16785"/>
                <a:pt x="9678" y="20095"/>
                <a:pt x="6451" y="21094"/>
              </a:cubicBezTo>
              <a:cubicBezTo>
                <a:pt x="3224" y="22095"/>
                <a:pt x="1748" y="21325"/>
                <a:pt x="711" y="21172"/>
              </a:cubicBezTo>
              <a:cubicBezTo>
                <a:pt x="-325" y="21018"/>
                <a:pt x="158" y="20095"/>
                <a:pt x="112" y="19864"/>
              </a:cubicBezTo>
              <a:close/>
            </a:path>
          </a:pathLst>
        </a:custGeom>
        <a:solidFill>
          <a:schemeClr val="accent2">
            <a:lumMod val="40000"/>
            <a:lumOff val="60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63500</xdr:colOff>
      <xdr:row>44</xdr:row>
      <xdr:rowOff>171450</xdr:rowOff>
    </xdr:from>
    <xdr:to xmlns:xdr="http://schemas.openxmlformats.org/drawingml/2006/spreadsheetDrawing">
      <xdr:col>50</xdr:col>
      <xdr:colOff>69850</xdr:colOff>
      <xdr:row>50</xdr:row>
      <xdr:rowOff>88900</xdr:rowOff>
    </xdr:to>
    <xdr:sp macro="" textlink="">
      <xdr:nvSpPr>
        <xdr:cNvPr id="26" name="図形 25"/>
        <xdr:cNvSpPr/>
      </xdr:nvSpPr>
      <xdr:spPr>
        <a:xfrm>
          <a:off x="2025650" y="10458450"/>
          <a:ext cx="7854950" cy="1289050"/>
        </a:xfrm>
        <a:prstGeom prst="triangle">
          <a:avLst>
            <a:gd name="adj" fmla="val 100000"/>
          </a:avLst>
        </a:prstGeom>
        <a:solidFill>
          <a:schemeClr val="accent4">
            <a:lumMod val="75000"/>
          </a:schemeClr>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82550</xdr:colOff>
      <xdr:row>44</xdr:row>
      <xdr:rowOff>219710</xdr:rowOff>
    </xdr:from>
    <xdr:to xmlns:xdr="http://schemas.openxmlformats.org/drawingml/2006/spreadsheetDrawing">
      <xdr:col>50</xdr:col>
      <xdr:colOff>31750</xdr:colOff>
      <xdr:row>50</xdr:row>
      <xdr:rowOff>52705</xdr:rowOff>
    </xdr:to>
    <xdr:sp macro="" textlink="">
      <xdr:nvSpPr>
        <xdr:cNvPr id="27" name="直線 26"/>
        <xdr:cNvSpPr/>
      </xdr:nvSpPr>
      <xdr:spPr>
        <a:xfrm flipV="1">
          <a:off x="2044700" y="10506710"/>
          <a:ext cx="7797800" cy="1204595"/>
        </a:xfrm>
        <a:prstGeom prst="line">
          <a:avLst/>
        </a:prstGeom>
        <a:noFill/>
        <a:ln w="63500">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139065</xdr:colOff>
      <xdr:row>40</xdr:row>
      <xdr:rowOff>197485</xdr:rowOff>
    </xdr:from>
    <xdr:to xmlns:xdr="http://schemas.openxmlformats.org/drawingml/2006/spreadsheetDrawing">
      <xdr:col>33</xdr:col>
      <xdr:colOff>170815</xdr:colOff>
      <xdr:row>40</xdr:row>
      <xdr:rowOff>197485</xdr:rowOff>
    </xdr:to>
    <xdr:sp macro="" textlink="">
      <xdr:nvSpPr>
        <xdr:cNvPr id="33" name="直線 32"/>
        <xdr:cNvSpPr/>
      </xdr:nvSpPr>
      <xdr:spPr>
        <a:xfrm>
          <a:off x="2689860" y="9570085"/>
          <a:ext cx="3956050" cy="0"/>
        </a:xfrm>
        <a:prstGeom prst="line">
          <a:avLst/>
        </a:prstGeom>
        <a:noFill/>
        <a:ln w="25400">
          <a:solidFill>
            <a:schemeClr val="tx1"/>
          </a:solidFill>
          <a:prstDash val="dash"/>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132715</xdr:colOff>
      <xdr:row>49</xdr:row>
      <xdr:rowOff>21590</xdr:rowOff>
    </xdr:from>
    <xdr:to xmlns:xdr="http://schemas.openxmlformats.org/drawingml/2006/spreadsheetDrawing">
      <xdr:col>18</xdr:col>
      <xdr:colOff>177165</xdr:colOff>
      <xdr:row>49</xdr:row>
      <xdr:rowOff>21590</xdr:rowOff>
    </xdr:to>
    <xdr:sp macro="" textlink="">
      <xdr:nvSpPr>
        <xdr:cNvPr id="34" name="直線 33"/>
        <xdr:cNvSpPr/>
      </xdr:nvSpPr>
      <xdr:spPr>
        <a:xfrm>
          <a:off x="2683510" y="11451590"/>
          <a:ext cx="1025525" cy="0"/>
        </a:xfrm>
        <a:prstGeom prst="line">
          <a:avLst/>
        </a:prstGeom>
        <a:noFill/>
        <a:ln w="25400">
          <a:solidFill>
            <a:schemeClr val="tx1"/>
          </a:solidFill>
          <a:prstDash val="dash"/>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33</xdr:col>
      <xdr:colOff>57150</xdr:colOff>
      <xdr:row>40</xdr:row>
      <xdr:rowOff>140970</xdr:rowOff>
    </xdr:from>
    <xdr:to xmlns:xdr="http://schemas.openxmlformats.org/drawingml/2006/spreadsheetDrawing">
      <xdr:col>34</xdr:col>
      <xdr:colOff>0</xdr:colOff>
      <xdr:row>41</xdr:row>
      <xdr:rowOff>52070</xdr:rowOff>
    </xdr:to>
    <xdr:sp macro="" textlink="">
      <xdr:nvSpPr>
        <xdr:cNvPr id="35" name="図形 34"/>
        <xdr:cNvSpPr/>
      </xdr:nvSpPr>
      <xdr:spPr>
        <a:xfrm>
          <a:off x="6532245" y="9513570"/>
          <a:ext cx="139065" cy="139700"/>
        </a:xfrm>
        <a:prstGeom prst="flowChartConnector">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95250</xdr:colOff>
      <xdr:row>48</xdr:row>
      <xdr:rowOff>179070</xdr:rowOff>
    </xdr:from>
    <xdr:to xmlns:xdr="http://schemas.openxmlformats.org/drawingml/2006/spreadsheetDrawing">
      <xdr:col>19</xdr:col>
      <xdr:colOff>38100</xdr:colOff>
      <xdr:row>49</xdr:row>
      <xdr:rowOff>90805</xdr:rowOff>
    </xdr:to>
    <xdr:sp macro="" textlink="">
      <xdr:nvSpPr>
        <xdr:cNvPr id="36" name="図形 35"/>
        <xdr:cNvSpPr/>
      </xdr:nvSpPr>
      <xdr:spPr>
        <a:xfrm>
          <a:off x="3627120" y="11380470"/>
          <a:ext cx="139065" cy="140335"/>
        </a:xfrm>
        <a:prstGeom prst="flowChartConnector">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107315</xdr:colOff>
      <xdr:row>40</xdr:row>
      <xdr:rowOff>182245</xdr:rowOff>
    </xdr:from>
    <xdr:to xmlns:xdr="http://schemas.openxmlformats.org/drawingml/2006/spreadsheetDrawing">
      <xdr:col>15</xdr:col>
      <xdr:colOff>107315</xdr:colOff>
      <xdr:row>49</xdr:row>
      <xdr:rowOff>30480</xdr:rowOff>
    </xdr:to>
    <xdr:sp macro="" textlink="">
      <xdr:nvSpPr>
        <xdr:cNvPr id="37" name="直線 36"/>
        <xdr:cNvSpPr/>
      </xdr:nvSpPr>
      <xdr:spPr>
        <a:xfrm>
          <a:off x="3050540" y="9554845"/>
          <a:ext cx="0" cy="1905635"/>
        </a:xfrm>
        <a:prstGeom prst="line">
          <a:avLst/>
        </a:prstGeom>
        <a:noFill/>
        <a:ln w="19050">
          <a:solidFill>
            <a:srgbClr val="FF000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10</xdr:col>
      <xdr:colOff>95250</xdr:colOff>
      <xdr:row>38</xdr:row>
      <xdr:rowOff>125730</xdr:rowOff>
    </xdr:from>
    <xdr:to xmlns:xdr="http://schemas.openxmlformats.org/drawingml/2006/spreadsheetDrawing">
      <xdr:col>14</xdr:col>
      <xdr:colOff>107315</xdr:colOff>
      <xdr:row>40</xdr:row>
      <xdr:rowOff>202565</xdr:rowOff>
    </xdr:to>
    <xdr:sp macro="" textlink="">
      <xdr:nvSpPr>
        <xdr:cNvPr id="38" name="テキスト 37"/>
        <xdr:cNvSpPr txBox="1"/>
      </xdr:nvSpPr>
      <xdr:spPr>
        <a:xfrm>
          <a:off x="2057400" y="9041130"/>
          <a:ext cx="796925" cy="534035"/>
        </a:xfrm>
        <a:prstGeom prst="rect">
          <a:avLst/>
        </a:prstGeom>
        <a:solidFill>
          <a:schemeClr val="bg1"/>
        </a:solidFill>
        <a:ln w="25400" cmpd="sng">
          <a:solidFill>
            <a:schemeClr val="tx1"/>
          </a:solid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200" b="1"/>
            <a:t>最</a:t>
          </a:r>
          <a:r>
            <a:rPr kumimoji="1" lang="ja-JP" altLang="en-US" sz="2200" b="1"/>
            <a:t>高</a:t>
          </a:r>
          <a:endParaRPr kumimoji="1" lang="ja-JP" altLang="en-US" sz="2200" b="1"/>
        </a:p>
      </xdr:txBody>
    </xdr:sp>
    <xdr:clientData/>
  </xdr:twoCellAnchor>
  <xdr:twoCellAnchor>
    <xdr:from xmlns:xdr="http://schemas.openxmlformats.org/drawingml/2006/spreadsheetDrawing">
      <xdr:col>10</xdr:col>
      <xdr:colOff>82550</xdr:colOff>
      <xdr:row>46</xdr:row>
      <xdr:rowOff>176530</xdr:rowOff>
    </xdr:from>
    <xdr:to xmlns:xdr="http://schemas.openxmlformats.org/drawingml/2006/spreadsheetDrawing">
      <xdr:col>14</xdr:col>
      <xdr:colOff>120015</xdr:colOff>
      <xdr:row>49</xdr:row>
      <xdr:rowOff>25400</xdr:rowOff>
    </xdr:to>
    <xdr:sp macro="" textlink="">
      <xdr:nvSpPr>
        <xdr:cNvPr id="39" name="テキスト 38"/>
        <xdr:cNvSpPr txBox="1"/>
      </xdr:nvSpPr>
      <xdr:spPr>
        <a:xfrm>
          <a:off x="2044700" y="10920730"/>
          <a:ext cx="822325" cy="534670"/>
        </a:xfrm>
        <a:prstGeom prst="rect">
          <a:avLst/>
        </a:prstGeom>
        <a:solidFill>
          <a:schemeClr val="bg1"/>
        </a:solidFill>
        <a:ln w="25400" cmpd="sng">
          <a:solidFill>
            <a:schemeClr val="tx1"/>
          </a:solid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200" b="1"/>
            <a:t>最低</a:t>
          </a:r>
          <a:endParaRPr kumimoji="1" lang="ja-JP" altLang="en-US" sz="2200" b="1"/>
        </a:p>
      </xdr:txBody>
    </xdr:sp>
    <xdr:clientData/>
  </xdr:twoCellAnchor>
  <xdr:twoCellAnchor>
    <xdr:from xmlns:xdr="http://schemas.openxmlformats.org/drawingml/2006/spreadsheetDrawing">
      <xdr:col>13</xdr:col>
      <xdr:colOff>0</xdr:colOff>
      <xdr:row>42</xdr:row>
      <xdr:rowOff>17780</xdr:rowOff>
    </xdr:from>
    <xdr:to xmlns:xdr="http://schemas.openxmlformats.org/drawingml/2006/spreadsheetDrawing">
      <xdr:col>17</xdr:col>
      <xdr:colOff>132715</xdr:colOff>
      <xdr:row>44</xdr:row>
      <xdr:rowOff>12700</xdr:rowOff>
    </xdr:to>
    <xdr:sp macro="" textlink="">
      <xdr:nvSpPr>
        <xdr:cNvPr id="40" name="テキスト 39"/>
        <xdr:cNvSpPr txBox="1"/>
      </xdr:nvSpPr>
      <xdr:spPr>
        <a:xfrm>
          <a:off x="2550795" y="9847580"/>
          <a:ext cx="917575" cy="45212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tIns="0"/>
        <a:lstStyle/>
        <a:p>
          <a:pPr algn="ctr"/>
          <a:r>
            <a:rPr kumimoji="1" lang="ja-JP" altLang="en-US" sz="2200" b="1"/>
            <a:t>高さ</a:t>
          </a:r>
          <a:endParaRPr kumimoji="1" lang="ja-JP" altLang="en-US" sz="2200" b="1"/>
        </a:p>
      </xdr:txBody>
    </xdr:sp>
    <xdr:clientData/>
  </xdr:twoCellAnchor>
  <xdr:twoCellAnchor>
    <xdr:from xmlns:xdr="http://schemas.openxmlformats.org/drawingml/2006/spreadsheetDrawing">
      <xdr:col>27</xdr:col>
      <xdr:colOff>95250</xdr:colOff>
      <xdr:row>43</xdr:row>
      <xdr:rowOff>177800</xdr:rowOff>
    </xdr:from>
    <xdr:to xmlns:xdr="http://schemas.openxmlformats.org/drawingml/2006/spreadsheetDrawing">
      <xdr:col>33</xdr:col>
      <xdr:colOff>95250</xdr:colOff>
      <xdr:row>46</xdr:row>
      <xdr:rowOff>26035</xdr:rowOff>
    </xdr:to>
    <xdr:sp macro="" textlink="">
      <xdr:nvSpPr>
        <xdr:cNvPr id="41" name="テキスト 40"/>
        <xdr:cNvSpPr txBox="1"/>
      </xdr:nvSpPr>
      <xdr:spPr>
        <a:xfrm>
          <a:off x="5393055" y="10236200"/>
          <a:ext cx="1177290" cy="534035"/>
        </a:xfrm>
        <a:prstGeom prst="rect">
          <a:avLst/>
        </a:prstGeom>
        <a:noFill/>
        <a:ln w="25400" cmpd="sng">
          <a:no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600" b="1"/>
            <a:t>盛土</a:t>
          </a:r>
          <a:endParaRPr kumimoji="1" lang="ja-JP" altLang="en-US" sz="2600" b="1"/>
        </a:p>
      </xdr:txBody>
    </xdr:sp>
    <xdr:clientData/>
  </xdr:twoCellAnchor>
  <xdr:twoCellAnchor>
    <xdr:from xmlns:xdr="http://schemas.openxmlformats.org/drawingml/2006/spreadsheetDrawing">
      <xdr:col>12</xdr:col>
      <xdr:colOff>0</xdr:colOff>
      <xdr:row>53</xdr:row>
      <xdr:rowOff>0</xdr:rowOff>
    </xdr:from>
    <xdr:to xmlns:xdr="http://schemas.openxmlformats.org/drawingml/2006/spreadsheetDrawing">
      <xdr:col>37</xdr:col>
      <xdr:colOff>66040</xdr:colOff>
      <xdr:row>58</xdr:row>
      <xdr:rowOff>190500</xdr:rowOff>
    </xdr:to>
    <xdr:grpSp>
      <xdr:nvGrpSpPr>
        <xdr:cNvPr id="42" name="グループ 25"/>
        <xdr:cNvGrpSpPr/>
      </xdr:nvGrpSpPr>
      <xdr:grpSpPr>
        <a:xfrm>
          <a:off x="2354580" y="12353925"/>
          <a:ext cx="4971415" cy="1381125"/>
          <a:chOff x="509358" y="41404607"/>
          <a:chExt cx="5245032" cy="1447830"/>
        </a:xfrm>
      </xdr:grpSpPr>
      <mc:AlternateContent xmlns:mc="http://schemas.openxmlformats.org/markup-compatibility/2006">
        <mc:Choice xmlns:a14="http://schemas.microsoft.com/office/drawing/2010/main" Requires="a14">
          <xdr:sp textlink="">
            <xdr:nvSpPr>
              <xdr:cNvPr id="9242" name="オブジェクト 396" hidden="1">
                <a:extLst>
                  <a:ext uri="{63B3BB69-23CF-44E3-9099-C40C66FF867C}">
                    <a14:compatExt spid="_x0000_s9242"/>
                  </a:ext>
                </a:extLst>
              </xdr:cNvPr>
              <xdr:cNvSpPr>
                <a:spLocks noChangeAspect="1"/>
              </xdr:cNvSpPr>
            </xdr:nvSpPr>
            <xdr:spPr>
              <a:xfrm>
                <a:off x="3457750" y="41512682"/>
                <a:ext cx="2296640" cy="1041693"/>
              </a:xfrm>
              <a:prstGeom prst="rect"/>
            </xdr:spPr>
          </xdr:sp>
        </mc:Choice>
        <mc:Fallback/>
      </mc:AlternateContent>
      <mc:AlternateContent xmlns:mc="http://schemas.openxmlformats.org/markup-compatibility/2006">
        <mc:Choice xmlns:a14="http://schemas.microsoft.com/office/drawing/2010/main" Requires="a14">
          <xdr:sp textlink="">
            <xdr:nvSpPr>
              <xdr:cNvPr id="9243" name="オブジェクト 395" hidden="1">
                <a:extLst>
                  <a:ext uri="{63B3BB69-23CF-44E3-9099-C40C66FF867C}">
                    <a14:compatExt spid="_x0000_s9243"/>
                  </a:ext>
                </a:extLst>
              </xdr:cNvPr>
              <xdr:cNvSpPr>
                <a:spLocks noChangeAspect="1"/>
              </xdr:cNvSpPr>
            </xdr:nvSpPr>
            <xdr:spPr>
              <a:xfrm>
                <a:off x="603986" y="41699769"/>
                <a:ext cx="2328786" cy="1152668"/>
              </a:xfrm>
              <a:prstGeom prst="rect"/>
            </xdr:spPr>
          </xdr:sp>
        </mc:Choice>
        <mc:Fallback/>
      </mc:AlternateContent>
      <xdr:sp macro="" textlink="">
        <xdr:nvSpPr>
          <xdr:cNvPr id="43" name="テキスト 28"/>
          <xdr:cNvSpPr txBox="1"/>
        </xdr:nvSpPr>
        <xdr:spPr>
          <a:xfrm>
            <a:off x="509358" y="41524488"/>
            <a:ext cx="324179" cy="911822"/>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lIns="0" tIns="0" rIns="0" bIns="0" anchor="ctr" anchorCtr="1"/>
          <a:lstStyle/>
          <a:p>
            <a:r>
              <a:rPr kumimoji="1" lang="ja-JP" altLang="en-US" sz="1000">
                <a:solidFill>
                  <a:srgbClr val="FF0000"/>
                </a:solidFill>
              </a:rPr>
              <a:t>高さ２ｍ以下</a:t>
            </a:r>
            <a:endParaRPr kumimoji="1" lang="ja-JP" altLang="en-US" sz="1000">
              <a:solidFill>
                <a:srgbClr val="FF0000"/>
              </a:solidFill>
            </a:endParaRPr>
          </a:p>
        </xdr:txBody>
      </xdr:sp>
      <xdr:sp macro="" textlink="">
        <xdr:nvSpPr>
          <xdr:cNvPr id="44" name="図形 29"/>
          <xdr:cNvSpPr/>
        </xdr:nvSpPr>
        <xdr:spPr>
          <a:xfrm flipV="1">
            <a:off x="1242381" y="41572622"/>
            <a:ext cx="567086" cy="409594"/>
          </a:xfrm>
          <a:custGeom>
            <a:avLst/>
            <a:gdLst/>
            <a:ahLst/>
            <a:cxnLst/>
            <a:rect l="l" t="t" r="r" b="b"/>
            <a:pathLst>
              <a:path w="21600" h="21600">
                <a:moveTo>
                  <a:pt x="553" y="0"/>
                </a:moveTo>
                <a:lnTo>
                  <a:pt x="553" y="21600"/>
                </a:lnTo>
                <a:lnTo>
                  <a:pt x="21600" y="21600"/>
                </a:lnTo>
              </a:path>
            </a:pathLst>
          </a:custGeom>
          <a:noFill/>
          <a:ln w="12700" cap="flat" cmpd="sng" algn="ctr">
            <a:solidFill>
              <a:sysClr val="windowText" lastClr="000000"/>
            </a:solidFill>
            <a:prstDash val="sysDash"/>
            <a:miter lim="800000"/>
            <a:headEnd type="triangle" w="sm" len="sm"/>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45" name="テキスト 30"/>
          <xdr:cNvSpPr txBox="1"/>
        </xdr:nvSpPr>
        <xdr:spPr>
          <a:xfrm>
            <a:off x="1674091" y="41404607"/>
            <a:ext cx="518187" cy="32513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⑤</a:t>
            </a:r>
            <a:endParaRPr kumimoji="1" lang="ja-JP" altLang="en-US" sz="1200" b="1">
              <a:solidFill>
                <a:sysClr val="windowText" lastClr="000000"/>
              </a:solidFill>
              <a:latin typeface="AR Pゴシック体M"/>
              <a:ea typeface="AR Pゴシック体M"/>
            </a:endParaRPr>
          </a:p>
        </xdr:txBody>
      </xdr:sp>
      <xdr:sp macro="" textlink="">
        <xdr:nvSpPr>
          <xdr:cNvPr id="46" name="図形 31"/>
          <xdr:cNvSpPr/>
        </xdr:nvSpPr>
        <xdr:spPr>
          <a:xfrm flipH="1" flipV="1">
            <a:off x="2052601" y="41580796"/>
            <a:ext cx="567085" cy="409593"/>
          </a:xfrm>
          <a:custGeom>
            <a:avLst/>
            <a:gdLst/>
            <a:ahLst/>
            <a:cxnLst/>
            <a:rect l="l" t="t" r="r" b="b"/>
            <a:pathLst>
              <a:path w="21600" h="21600">
                <a:moveTo>
                  <a:pt x="553" y="0"/>
                </a:moveTo>
                <a:lnTo>
                  <a:pt x="553" y="21600"/>
                </a:lnTo>
                <a:lnTo>
                  <a:pt x="21600" y="21600"/>
                </a:lnTo>
              </a:path>
            </a:pathLst>
          </a:custGeom>
          <a:noFill/>
          <a:ln w="12700" cap="flat" cmpd="sng" algn="ctr">
            <a:solidFill>
              <a:sysClr val="windowText" lastClr="000000"/>
            </a:solidFill>
            <a:prstDash val="sysDash"/>
            <a:miter lim="800000"/>
            <a:headEnd type="triangle" w="sm" len="sm"/>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47" name="テキスト 32"/>
          <xdr:cNvSpPr txBox="1"/>
        </xdr:nvSpPr>
        <xdr:spPr>
          <a:xfrm>
            <a:off x="1641492" y="41996747"/>
            <a:ext cx="518640" cy="32513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⑥</a:t>
            </a:r>
            <a:endParaRPr kumimoji="1" lang="ja-JP" altLang="en-US" sz="1200" b="1">
              <a:solidFill>
                <a:sysClr val="windowText" lastClr="000000"/>
              </a:solidFill>
              <a:latin typeface="AR Pゴシック体M"/>
              <a:ea typeface="AR Pゴシック体M"/>
            </a:endParaRPr>
          </a:p>
        </xdr:txBody>
      </xdr:sp>
      <xdr:sp macro="" textlink="">
        <xdr:nvSpPr>
          <xdr:cNvPr id="48" name="テキスト 33"/>
          <xdr:cNvSpPr txBox="1"/>
        </xdr:nvSpPr>
        <xdr:spPr>
          <a:xfrm>
            <a:off x="4179002" y="42159313"/>
            <a:ext cx="518640" cy="32513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⑦</a:t>
            </a:r>
            <a:endParaRPr kumimoji="1" lang="ja-JP" altLang="en-US" sz="1200" b="1">
              <a:solidFill>
                <a:sysClr val="windowText" lastClr="000000"/>
              </a:solidFill>
              <a:latin typeface="AR Pゴシック体M"/>
              <a:ea typeface="AR Pゴシック体M"/>
            </a:endParaRPr>
          </a:p>
        </xdr:txBody>
      </xdr:sp>
      <xdr:sp macro="" textlink="">
        <xdr:nvSpPr>
          <xdr:cNvPr id="49" name="テキスト 34"/>
          <xdr:cNvSpPr txBox="1"/>
        </xdr:nvSpPr>
        <xdr:spPr>
          <a:xfrm>
            <a:off x="4762613" y="42142965"/>
            <a:ext cx="520678" cy="32513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⑧</a:t>
            </a:r>
            <a:endParaRPr kumimoji="1" lang="ja-JP" altLang="en-US" sz="1200" b="1">
              <a:solidFill>
                <a:sysClr val="windowText" lastClr="000000"/>
              </a:solidFill>
              <a:latin typeface="AR Pゴシック体M"/>
              <a:ea typeface="AR Pゴシック体M"/>
            </a:endParaRPr>
          </a:p>
        </xdr:txBody>
      </xdr:sp>
      <xdr:sp macro="" textlink="">
        <xdr:nvSpPr>
          <xdr:cNvPr id="50" name="テキスト 35"/>
          <xdr:cNvSpPr txBox="1"/>
        </xdr:nvSpPr>
        <xdr:spPr>
          <a:xfrm>
            <a:off x="3382365" y="41587153"/>
            <a:ext cx="324179" cy="766512"/>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lIns="0" tIns="0" rIns="0" bIns="0" anchor="ctr" anchorCtr="1"/>
          <a:lstStyle/>
          <a:p>
            <a:r>
              <a:rPr kumimoji="1" lang="ja-JP" altLang="en-US" sz="1000">
                <a:solidFill>
                  <a:srgbClr val="FF0000"/>
                </a:solidFill>
              </a:rPr>
              <a:t>高さ２ｍ超</a:t>
            </a:r>
            <a:endParaRPr kumimoji="1" lang="ja-JP" altLang="en-US" sz="1000">
              <a:solidFill>
                <a:srgbClr val="FF0000"/>
              </a:solidFill>
            </a:endParaRPr>
          </a:p>
        </xdr:txBody>
      </xdr:sp>
    </xdr:grpSp>
    <xdr:clientData/>
  </xdr:twoCellAnchor>
  <xdr:twoCellAnchor>
    <xdr:from xmlns:xdr="http://schemas.openxmlformats.org/drawingml/2006/spreadsheetDrawing">
      <xdr:col>12</xdr:col>
      <xdr:colOff>0</xdr:colOff>
      <xdr:row>61</xdr:row>
      <xdr:rowOff>0</xdr:rowOff>
    </xdr:from>
    <xdr:to xmlns:xdr="http://schemas.openxmlformats.org/drawingml/2006/spreadsheetDrawing">
      <xdr:col>22</xdr:col>
      <xdr:colOff>121285</xdr:colOff>
      <xdr:row>66</xdr:row>
      <xdr:rowOff>41275</xdr:rowOff>
    </xdr:to>
    <xdr:grpSp>
      <xdr:nvGrpSpPr>
        <xdr:cNvPr id="61" name="グループ 48"/>
        <xdr:cNvGrpSpPr/>
      </xdr:nvGrpSpPr>
      <xdr:grpSpPr>
        <a:xfrm>
          <a:off x="2354580" y="14258925"/>
          <a:ext cx="2083435" cy="1231900"/>
          <a:chOff x="2400300" y="14258925"/>
          <a:chExt cx="2123824" cy="1231713"/>
        </a:xfrm>
      </xdr:grpSpPr>
      <mc:AlternateContent xmlns:mc="http://schemas.openxmlformats.org/markup-compatibility/2006">
        <mc:Choice xmlns:a14="http://schemas.microsoft.com/office/drawing/2010/main" Requires="a14">
          <xdr:sp textlink="">
            <xdr:nvSpPr>
              <xdr:cNvPr id="9252" name="オブジェクト 393" hidden="1">
                <a:extLst>
                  <a:ext uri="{63B3BB69-23CF-44E3-9099-C40C66FF867C}">
                    <a14:compatExt spid="_x0000_s9252"/>
                  </a:ext>
                </a:extLst>
              </xdr:cNvPr>
              <xdr:cNvSpPr>
                <a:spLocks noChangeAspect="1"/>
              </xdr:cNvSpPr>
            </xdr:nvSpPr>
            <xdr:spPr>
              <a:xfrm>
                <a:off x="2400300" y="14488646"/>
                <a:ext cx="2123824" cy="990786"/>
              </a:xfrm>
              <a:prstGeom prst="rect"/>
            </xdr:spPr>
          </xdr:sp>
        </mc:Choice>
        <mc:Fallback/>
      </mc:AlternateContent>
      <xdr:sp macro="" textlink="">
        <xdr:nvSpPr>
          <xdr:cNvPr id="51" name="テキスト 38"/>
          <xdr:cNvSpPr txBox="1"/>
        </xdr:nvSpPr>
        <xdr:spPr>
          <a:xfrm>
            <a:off x="2414378" y="14258925"/>
            <a:ext cx="338850" cy="899272"/>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lIns="0" tIns="0" rIns="0" bIns="0" anchor="ctr" anchorCtr="1"/>
          <a:lstStyle/>
          <a:p>
            <a:r>
              <a:rPr kumimoji="1" lang="ja-JP" altLang="en-US" sz="1000">
                <a:solidFill>
                  <a:srgbClr val="FF0000"/>
                </a:solidFill>
              </a:rPr>
              <a:t>高さ２ｍ以下</a:t>
            </a:r>
            <a:endParaRPr kumimoji="1" lang="ja-JP" altLang="en-US" sz="1000">
              <a:solidFill>
                <a:srgbClr val="FF0000"/>
              </a:solidFill>
            </a:endParaRPr>
          </a:p>
        </xdr:txBody>
      </xdr:sp>
      <xdr:sp macro="" textlink="">
        <xdr:nvSpPr>
          <xdr:cNvPr id="53" name="テキスト 40"/>
          <xdr:cNvSpPr txBox="1"/>
        </xdr:nvSpPr>
        <xdr:spPr>
          <a:xfrm>
            <a:off x="3371878" y="14819219"/>
            <a:ext cx="542785" cy="31843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②</a:t>
            </a:r>
            <a:endParaRPr kumimoji="1" lang="ja-JP" altLang="en-US" sz="1200" b="1">
              <a:solidFill>
                <a:sysClr val="windowText" lastClr="000000"/>
              </a:solidFill>
              <a:latin typeface="AR Pゴシック体M"/>
              <a:ea typeface="AR Pゴシック体M"/>
            </a:endParaRPr>
          </a:p>
        </xdr:txBody>
      </xdr:sp>
      <xdr:sp macro="" textlink="">
        <xdr:nvSpPr>
          <xdr:cNvPr id="54" name="テキスト 41"/>
          <xdr:cNvSpPr txBox="1"/>
        </xdr:nvSpPr>
        <xdr:spPr>
          <a:xfrm>
            <a:off x="3391235" y="15172204"/>
            <a:ext cx="542003" cy="31843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①</a:t>
            </a:r>
            <a:endParaRPr kumimoji="1" lang="ja-JP" altLang="en-US" sz="1200" b="1">
              <a:solidFill>
                <a:sysClr val="windowText" lastClr="000000"/>
              </a:solidFill>
              <a:latin typeface="AR Pゴシック体M"/>
              <a:ea typeface="AR Pゴシック体M"/>
            </a:endParaRPr>
          </a:p>
        </xdr:txBody>
      </xdr:sp>
      <xdr:sp macro="" textlink="">
        <xdr:nvSpPr>
          <xdr:cNvPr id="55" name="図形 42"/>
          <xdr:cNvSpPr/>
        </xdr:nvSpPr>
        <xdr:spPr>
          <a:xfrm>
            <a:off x="3043782" y="15095631"/>
            <a:ext cx="475524" cy="246529"/>
          </a:xfrm>
          <a:custGeom>
            <a:avLst/>
            <a:gdLst/>
            <a:ahLst/>
            <a:cxnLst/>
            <a:rect l="l" t="t" r="r" b="b"/>
            <a:pathLst>
              <a:path w="21600" h="21600">
                <a:moveTo>
                  <a:pt x="553" y="0"/>
                </a:moveTo>
                <a:lnTo>
                  <a:pt x="553" y="21600"/>
                </a:lnTo>
                <a:lnTo>
                  <a:pt x="21600" y="21600"/>
                </a:lnTo>
              </a:path>
            </a:pathLst>
          </a:custGeom>
          <a:noFill/>
          <a:ln w="12700" cap="flat" cmpd="sng" algn="ctr">
            <a:solidFill>
              <a:sysClr val="windowText" lastClr="000000"/>
            </a:solidFill>
            <a:prstDash val="sysDash"/>
            <a:miter lim="800000"/>
            <a:headEnd type="triangle" w="sm" len="sm"/>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56" name="図形 43"/>
          <xdr:cNvSpPr/>
        </xdr:nvSpPr>
        <xdr:spPr>
          <a:xfrm flipH="1">
            <a:off x="3789525" y="15104035"/>
            <a:ext cx="475524" cy="246530"/>
          </a:xfrm>
          <a:custGeom>
            <a:avLst/>
            <a:gdLst/>
            <a:ahLst/>
            <a:cxnLst/>
            <a:rect l="l" t="t" r="r" b="b"/>
            <a:pathLst>
              <a:path w="21600" h="21600">
                <a:moveTo>
                  <a:pt x="553" y="0"/>
                </a:moveTo>
                <a:lnTo>
                  <a:pt x="553" y="21600"/>
                </a:lnTo>
                <a:lnTo>
                  <a:pt x="21600" y="21600"/>
                </a:lnTo>
              </a:path>
            </a:pathLst>
          </a:custGeom>
          <a:noFill/>
          <a:ln w="12700" cap="flat" cmpd="sng" algn="ctr">
            <a:solidFill>
              <a:sysClr val="windowText" lastClr="000000"/>
            </a:solidFill>
            <a:prstDash val="sysDash"/>
            <a:miter lim="800000"/>
            <a:headEnd type="triangle"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28</xdr:col>
      <xdr:colOff>44450</xdr:colOff>
      <xdr:row>61</xdr:row>
      <xdr:rowOff>152400</xdr:rowOff>
    </xdr:from>
    <xdr:to xmlns:xdr="http://schemas.openxmlformats.org/drawingml/2006/spreadsheetDrawing">
      <xdr:col>41</xdr:col>
      <xdr:colOff>13335</xdr:colOff>
      <xdr:row>66</xdr:row>
      <xdr:rowOff>20320</xdr:rowOff>
    </xdr:to>
    <xdr:grpSp>
      <xdr:nvGrpSpPr>
        <xdr:cNvPr id="62" name="グループ 49"/>
        <xdr:cNvGrpSpPr/>
      </xdr:nvGrpSpPr>
      <xdr:grpSpPr>
        <a:xfrm>
          <a:off x="5538470" y="14411325"/>
          <a:ext cx="2519680" cy="1058545"/>
          <a:chOff x="5646062" y="14411138"/>
          <a:chExt cx="2568650" cy="1058956"/>
        </a:xfrm>
      </xdr:grpSpPr>
      <mc:AlternateContent xmlns:mc="http://schemas.openxmlformats.org/markup-compatibility/2006">
        <mc:Choice xmlns:a14="http://schemas.microsoft.com/office/drawing/2010/main" Requires="a14">
          <xdr:sp textlink="">
            <xdr:nvSpPr>
              <xdr:cNvPr id="9253" name="オブジェクト 392" hidden="1">
                <a:extLst>
                  <a:ext uri="{63B3BB69-23CF-44E3-9099-C40C66FF867C}">
                    <a14:compatExt spid="_x0000_s9253"/>
                  </a:ext>
                </a:extLst>
              </xdr:cNvPr>
              <xdr:cNvSpPr>
                <a:spLocks noChangeAspect="1"/>
              </xdr:cNvSpPr>
            </xdr:nvSpPr>
            <xdr:spPr>
              <a:xfrm>
                <a:off x="5646062" y="14411138"/>
                <a:ext cx="2568650" cy="1047750"/>
              </a:xfrm>
              <a:prstGeom prst="rect"/>
            </xdr:spPr>
          </xdr:sp>
        </mc:Choice>
        <mc:Fallback/>
      </mc:AlternateContent>
      <xdr:sp macro="" textlink="">
        <xdr:nvSpPr>
          <xdr:cNvPr id="52" name="テキスト 39"/>
          <xdr:cNvSpPr txBox="1"/>
        </xdr:nvSpPr>
        <xdr:spPr>
          <a:xfrm>
            <a:off x="5714497" y="14608175"/>
            <a:ext cx="338263" cy="7563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lIns="0" tIns="0" rIns="0" bIns="0" anchor="ctr" anchorCtr="1"/>
          <a:lstStyle/>
          <a:p>
            <a:r>
              <a:rPr kumimoji="1" lang="ja-JP" altLang="en-US" sz="1000">
                <a:solidFill>
                  <a:srgbClr val="FF0000"/>
                </a:solidFill>
              </a:rPr>
              <a:t>高さ２ｍ超</a:t>
            </a:r>
            <a:endParaRPr kumimoji="1" lang="ja-JP" altLang="en-US" sz="1000">
              <a:solidFill>
                <a:srgbClr val="FF0000"/>
              </a:solidFill>
            </a:endParaRPr>
          </a:p>
        </xdr:txBody>
      </xdr:sp>
      <xdr:sp macro="" textlink="">
        <xdr:nvSpPr>
          <xdr:cNvPr id="57" name="テキスト 44"/>
          <xdr:cNvSpPr txBox="1"/>
        </xdr:nvSpPr>
        <xdr:spPr>
          <a:xfrm>
            <a:off x="7097466" y="15151660"/>
            <a:ext cx="542785" cy="31843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③</a:t>
            </a:r>
            <a:endParaRPr kumimoji="1" lang="ja-JP" altLang="en-US" sz="1200" b="1">
              <a:solidFill>
                <a:sysClr val="windowText" lastClr="000000"/>
              </a:solidFill>
              <a:latin typeface="AR Pゴシック体M"/>
              <a:ea typeface="AR Pゴシック体M"/>
            </a:endParaRPr>
          </a:p>
        </xdr:txBody>
      </xdr:sp>
      <xdr:sp macro="" textlink="">
        <xdr:nvSpPr>
          <xdr:cNvPr id="58" name="テキスト 45"/>
          <xdr:cNvSpPr txBox="1"/>
        </xdr:nvSpPr>
        <xdr:spPr>
          <a:xfrm>
            <a:off x="6897245" y="14708094"/>
            <a:ext cx="542786" cy="317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nchor="ctr" anchorCtr="1"/>
          <a:lstStyle/>
          <a:p>
            <a:pPr algn="l"/>
            <a:r>
              <a:rPr kumimoji="1" lang="ja-JP" altLang="en-US" sz="1200" b="1">
                <a:solidFill>
                  <a:sysClr val="windowText" lastClr="000000"/>
                </a:solidFill>
                <a:latin typeface="AR Pゴシック体M"/>
                <a:ea typeface="AR Pゴシック体M"/>
              </a:rPr>
              <a:t>④</a:t>
            </a:r>
            <a:endParaRPr kumimoji="1" lang="ja-JP" altLang="en-US" sz="1200" b="1">
              <a:solidFill>
                <a:sysClr val="windowText" lastClr="000000"/>
              </a:solidFill>
              <a:latin typeface="AR Pゴシック体M"/>
              <a:ea typeface="AR Pゴシック体M"/>
            </a:endParaRPr>
          </a:p>
        </xdr:txBody>
      </xdr:sp>
      <xdr:sp macro="" textlink="">
        <xdr:nvSpPr>
          <xdr:cNvPr id="59" name="図形 46"/>
          <xdr:cNvSpPr/>
        </xdr:nvSpPr>
        <xdr:spPr>
          <a:xfrm>
            <a:off x="6556440" y="15167535"/>
            <a:ext cx="666750" cy="179294"/>
          </a:xfrm>
          <a:custGeom>
            <a:avLst/>
            <a:gdLst/>
            <a:ahLst/>
            <a:cxnLst/>
            <a:rect l="l" t="t" r="r" b="b"/>
            <a:pathLst>
              <a:path w="21600" h="21600">
                <a:moveTo>
                  <a:pt x="553" y="0"/>
                </a:moveTo>
                <a:lnTo>
                  <a:pt x="553" y="21600"/>
                </a:lnTo>
                <a:lnTo>
                  <a:pt x="21600" y="21600"/>
                </a:lnTo>
              </a:path>
            </a:pathLst>
          </a:custGeom>
          <a:noFill/>
          <a:ln w="12700" cap="flat" cmpd="sng" algn="ctr">
            <a:solidFill>
              <a:sysClr val="windowText" lastClr="000000"/>
            </a:solidFill>
            <a:prstDash val="sysDash"/>
            <a:miter lim="800000"/>
            <a:headEnd type="triangle" w="sm" len="sm"/>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60" name="図形 47"/>
          <xdr:cNvSpPr/>
        </xdr:nvSpPr>
        <xdr:spPr>
          <a:xfrm flipH="1">
            <a:off x="7531147" y="14735175"/>
            <a:ext cx="256141" cy="611654"/>
          </a:xfrm>
          <a:custGeom>
            <a:avLst/>
            <a:gdLst/>
            <a:ahLst/>
            <a:cxnLst/>
            <a:rect l="l" t="t" r="r" b="b"/>
            <a:pathLst>
              <a:path w="21600" h="21600">
                <a:moveTo>
                  <a:pt x="553" y="0"/>
                </a:moveTo>
                <a:lnTo>
                  <a:pt x="553" y="21600"/>
                </a:lnTo>
                <a:lnTo>
                  <a:pt x="21600" y="21600"/>
                </a:lnTo>
              </a:path>
            </a:pathLst>
          </a:custGeom>
          <a:noFill/>
          <a:ln w="12700" cap="flat" cmpd="sng" algn="ctr">
            <a:solidFill>
              <a:sysClr val="windowText" lastClr="000000"/>
            </a:solidFill>
            <a:prstDash val="sysDash"/>
            <a:miter lim="800000"/>
            <a:headEnd type="triangle"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oleObject" Target="../embeddings/oleObject1.bin" /><Relationship Id="rId5" Type="http://schemas.openxmlformats.org/officeDocument/2006/relationships/image" Target="../media/image18.emf" /><Relationship Id="rId6" Type="http://schemas.openxmlformats.org/officeDocument/2006/relationships/oleObject" Target="../embeddings/oleObject2.bin" /><Relationship Id="rId7" Type="http://schemas.openxmlformats.org/officeDocument/2006/relationships/image" Target="../media/image19.emf" /><Relationship Id="rId8" Type="http://schemas.openxmlformats.org/officeDocument/2006/relationships/oleObject" Target="../embeddings/oleObject3.bin" /><Relationship Id="rId9" Type="http://schemas.openxmlformats.org/officeDocument/2006/relationships/image" Target="../media/image20.emf" /><Relationship Id="rId10" Type="http://schemas.openxmlformats.org/officeDocument/2006/relationships/oleObject" Target="../embeddings/oleObject4.bin" /><Relationship Id="rId11" Type="http://schemas.openxmlformats.org/officeDocument/2006/relationships/image" Target="../media/image21.emf"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G220"/>
  <sheetViews>
    <sheetView showGridLines="0" tabSelected="1" view="pageBreakPreview" zoomScale="85" zoomScaleNormal="115" zoomScaleSheetLayoutView="85" workbookViewId="0">
      <pane ySplit="1" topLeftCell="A2" activePane="bottomLeft" state="frozen"/>
      <selection pane="bottomLeft" activeCell="U3" sqref="U3:Z3"/>
    </sheetView>
  </sheetViews>
  <sheetFormatPr defaultRowHeight="13.5" customHeight="1"/>
  <cols>
    <col min="1" max="1" width="1.875" style="1" customWidth="1"/>
    <col min="2" max="27" width="3.125" style="1" customWidth="1"/>
    <col min="28" max="29" width="1.625" style="1" customWidth="1"/>
    <col min="30" max="31" width="9.625" style="1" customWidth="1"/>
    <col min="32" max="32" width="9.625" style="2" customWidth="1"/>
    <col min="33" max="54" width="9.625" style="1" customWidth="1"/>
    <col min="55" max="16164" width="3.625" style="1" customWidth="1"/>
    <col min="16165" max="16384" width="9" style="1" customWidth="1"/>
  </cols>
  <sheetData>
    <row r="1" spans="1:33" ht="31" customHeight="1">
      <c r="A1" s="5" t="s">
        <v>99</v>
      </c>
      <c r="B1" s="5"/>
      <c r="C1" s="5"/>
      <c r="D1" s="5"/>
      <c r="E1" s="5"/>
      <c r="F1" s="5"/>
      <c r="G1" s="5"/>
      <c r="H1" s="5"/>
      <c r="I1" s="5"/>
      <c r="J1" s="5"/>
      <c r="K1" s="5"/>
      <c r="L1" s="5"/>
      <c r="M1" s="5"/>
      <c r="N1" s="5"/>
      <c r="O1" s="5"/>
      <c r="P1" s="5"/>
      <c r="Q1" s="5"/>
      <c r="R1" s="5"/>
      <c r="S1" s="5"/>
      <c r="T1" s="5"/>
      <c r="U1" s="5"/>
      <c r="V1" s="5"/>
      <c r="W1" s="5"/>
      <c r="X1" s="5"/>
      <c r="Y1" s="5"/>
      <c r="Z1" s="5"/>
      <c r="AA1" s="5"/>
      <c r="AB1" s="182" t="s">
        <v>72</v>
      </c>
      <c r="AC1" s="84" t="s">
        <v>74</v>
      </c>
    </row>
    <row r="2" spans="1:33" ht="17.25">
      <c r="A2" s="6"/>
      <c r="B2" s="6"/>
      <c r="C2" s="6"/>
      <c r="D2" s="6"/>
      <c r="E2" s="6"/>
      <c r="F2" s="6"/>
      <c r="G2" s="6"/>
      <c r="H2" s="6"/>
      <c r="I2" s="6"/>
      <c r="J2" s="6"/>
      <c r="K2" s="6"/>
      <c r="L2" s="6"/>
      <c r="M2" s="6"/>
      <c r="N2" s="6"/>
      <c r="O2" s="6"/>
      <c r="P2" s="6"/>
      <c r="Q2" s="6"/>
      <c r="R2" s="6"/>
      <c r="S2" s="6"/>
      <c r="T2" s="6"/>
      <c r="U2" s="6"/>
      <c r="V2" s="6"/>
      <c r="W2" s="6"/>
      <c r="X2" s="6"/>
      <c r="Y2" s="6"/>
      <c r="Z2" s="6"/>
      <c r="AA2" s="6"/>
      <c r="AD2" s="3" t="s">
        <v>102</v>
      </c>
      <c r="AE2" s="3" t="s">
        <v>103</v>
      </c>
    </row>
    <row r="3" spans="1:33" ht="30" customHeight="1">
      <c r="A3" s="7"/>
      <c r="B3" s="21"/>
      <c r="C3" s="21"/>
      <c r="D3" s="21"/>
      <c r="E3" s="21"/>
      <c r="F3" s="21"/>
      <c r="G3" s="21"/>
      <c r="H3" s="21"/>
      <c r="I3" s="21"/>
      <c r="J3" s="21"/>
      <c r="K3" s="21"/>
      <c r="L3" s="21"/>
      <c r="M3" s="21"/>
      <c r="N3" s="21"/>
      <c r="O3" s="21"/>
      <c r="P3" s="21"/>
      <c r="Q3" s="21"/>
      <c r="R3" s="21" t="s">
        <v>168</v>
      </c>
      <c r="S3" s="21"/>
      <c r="T3" s="21"/>
      <c r="U3" s="145"/>
      <c r="V3" s="145"/>
      <c r="W3" s="145"/>
      <c r="X3" s="145"/>
      <c r="Y3" s="145"/>
      <c r="Z3" s="145"/>
      <c r="AA3" s="140"/>
      <c r="AE3" s="1">
        <f>COUNTIF(AE52:AE210,"&gt;0")</f>
        <v>16</v>
      </c>
    </row>
    <row r="4" spans="1:33" ht="17.25">
      <c r="A4" s="6"/>
      <c r="B4" s="6"/>
      <c r="C4" s="6"/>
      <c r="D4" s="6"/>
      <c r="E4" s="6"/>
      <c r="F4" s="6"/>
      <c r="G4" s="6"/>
      <c r="H4" s="6"/>
      <c r="I4" s="6"/>
      <c r="J4" s="6"/>
      <c r="K4" s="6"/>
      <c r="L4" s="6"/>
      <c r="M4" s="6"/>
      <c r="N4" s="6"/>
      <c r="O4" s="6"/>
      <c r="P4" s="6"/>
      <c r="Q4" s="6"/>
      <c r="R4" s="6"/>
      <c r="S4" s="6"/>
      <c r="T4" s="6"/>
      <c r="U4" s="6"/>
      <c r="V4" s="6"/>
      <c r="W4" s="6"/>
      <c r="X4" s="6"/>
      <c r="Y4" s="6"/>
      <c r="Z4" s="6"/>
      <c r="AA4" s="6"/>
      <c r="AD4" s="3"/>
      <c r="AE4" s="3"/>
    </row>
    <row r="5" spans="1:33" ht="30" customHeight="1">
      <c r="A5" s="7"/>
      <c r="B5" s="21"/>
      <c r="C5" s="21" t="s">
        <v>164</v>
      </c>
      <c r="D5" s="21"/>
      <c r="E5" s="21"/>
      <c r="F5" s="21"/>
      <c r="G5" s="21"/>
      <c r="H5" s="89"/>
      <c r="I5" s="89"/>
      <c r="J5" s="89"/>
      <c r="K5" s="89"/>
      <c r="L5" s="89"/>
      <c r="M5" s="89"/>
      <c r="N5" s="89"/>
      <c r="O5" s="89"/>
      <c r="P5" s="89"/>
      <c r="Q5" s="89"/>
      <c r="R5" s="89"/>
      <c r="S5" s="89"/>
      <c r="T5" s="89"/>
      <c r="U5" s="89"/>
      <c r="V5" s="89"/>
      <c r="W5" s="89"/>
      <c r="X5" s="89"/>
      <c r="Y5" s="89"/>
      <c r="Z5" s="89"/>
      <c r="AA5" s="140"/>
      <c r="AD5" s="1">
        <v>1</v>
      </c>
      <c r="AE5" s="1">
        <f>AD5-COUNTA(H5)</f>
        <v>1</v>
      </c>
    </row>
    <row r="6" spans="1:33" ht="18" customHeight="1">
      <c r="A6" s="7"/>
      <c r="B6" s="7"/>
      <c r="C6" s="7"/>
      <c r="D6" s="7"/>
      <c r="E6" s="7"/>
      <c r="F6" s="7"/>
      <c r="G6" s="7"/>
      <c r="H6" s="7"/>
      <c r="I6" s="7"/>
      <c r="J6" s="7"/>
      <c r="K6" s="7"/>
      <c r="L6" s="7"/>
      <c r="M6" s="7"/>
      <c r="N6" s="7"/>
      <c r="O6" s="7"/>
      <c r="P6" s="7"/>
      <c r="Q6" s="7"/>
      <c r="R6" s="7"/>
      <c r="S6" s="7"/>
      <c r="T6" s="140"/>
      <c r="U6" s="140"/>
      <c r="V6" s="140"/>
      <c r="W6" s="140"/>
      <c r="X6" s="140"/>
      <c r="Y6" s="140"/>
      <c r="Z6" s="140"/>
      <c r="AA6" s="140"/>
    </row>
    <row r="7" spans="1:33" ht="30" customHeight="1">
      <c r="A7" s="7"/>
      <c r="B7" s="22"/>
      <c r="C7" s="22" t="s">
        <v>165</v>
      </c>
      <c r="D7" s="22"/>
      <c r="E7" s="22"/>
      <c r="F7" s="22"/>
      <c r="G7" s="85"/>
      <c r="H7" s="90"/>
      <c r="I7" s="90"/>
      <c r="J7" s="90"/>
      <c r="K7" s="90"/>
      <c r="L7" s="90"/>
      <c r="M7" s="115" t="s">
        <v>166</v>
      </c>
      <c r="N7" s="121"/>
      <c r="O7" s="121"/>
      <c r="P7" s="121"/>
      <c r="Q7" s="121"/>
      <c r="R7" s="121"/>
      <c r="S7" s="121"/>
      <c r="T7" s="121"/>
      <c r="U7" s="121"/>
      <c r="V7" s="121"/>
      <c r="W7" s="121"/>
      <c r="X7" s="121"/>
      <c r="Y7" s="121"/>
      <c r="Z7" s="121"/>
      <c r="AA7" s="140"/>
      <c r="AD7" s="1">
        <v>3</v>
      </c>
      <c r="AE7" s="1">
        <f>AD7-COUNTA(H7:Z7)</f>
        <v>2</v>
      </c>
    </row>
    <row r="8" spans="1:33" ht="18" customHeight="1">
      <c r="A8" s="7"/>
      <c r="B8" s="7"/>
      <c r="C8" s="7"/>
      <c r="D8" s="7"/>
      <c r="E8" s="7"/>
      <c r="F8" s="7"/>
      <c r="G8" s="7"/>
      <c r="H8" s="7"/>
      <c r="I8" s="7"/>
      <c r="J8" s="7"/>
      <c r="K8" s="7"/>
      <c r="L8" s="7"/>
      <c r="M8" s="7"/>
      <c r="N8" s="7"/>
      <c r="O8" s="7"/>
      <c r="P8" s="7"/>
      <c r="Q8" s="7"/>
      <c r="R8" s="7"/>
      <c r="S8" s="7"/>
      <c r="T8" s="140"/>
      <c r="U8" s="140"/>
      <c r="V8" s="140"/>
      <c r="W8" s="140"/>
      <c r="X8" s="140"/>
      <c r="Y8" s="140"/>
      <c r="Z8" s="140"/>
      <c r="AA8" s="140"/>
    </row>
    <row r="9" spans="1:33" ht="18" customHeight="1">
      <c r="A9" s="8"/>
      <c r="B9" s="23" t="s">
        <v>151</v>
      </c>
      <c r="C9" s="23"/>
      <c r="D9" s="23"/>
      <c r="E9" s="23"/>
      <c r="F9" s="23"/>
      <c r="G9" s="23"/>
      <c r="H9" s="23"/>
      <c r="I9" s="8"/>
      <c r="J9" s="8"/>
      <c r="K9" s="8"/>
      <c r="L9" s="8"/>
      <c r="M9" s="8"/>
      <c r="N9" s="8"/>
      <c r="O9" s="8"/>
      <c r="P9" s="8"/>
      <c r="Q9" s="8"/>
      <c r="R9" s="8"/>
      <c r="S9" s="8"/>
      <c r="T9" s="141"/>
      <c r="U9" s="141"/>
      <c r="V9" s="141"/>
      <c r="W9" s="141"/>
      <c r="X9" s="141"/>
      <c r="Y9" s="141"/>
      <c r="Z9" s="141"/>
      <c r="AA9" s="141"/>
    </row>
    <row r="10" spans="1:33" ht="6" customHeight="1"/>
    <row r="11" spans="1:33" ht="6"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F11" s="1"/>
      <c r="AG11" s="2"/>
    </row>
    <row r="12" spans="1:33" ht="18" customHeight="1">
      <c r="A12" s="7"/>
      <c r="B12" s="16"/>
      <c r="C12" s="56" t="s">
        <v>155</v>
      </c>
      <c r="D12" s="82"/>
      <c r="E12" s="83"/>
      <c r="F12" s="58"/>
      <c r="G12" s="58"/>
      <c r="H12" s="16"/>
      <c r="I12" s="7"/>
      <c r="J12" s="7"/>
      <c r="K12" s="7"/>
      <c r="L12" s="16"/>
      <c r="M12" s="16"/>
      <c r="N12" s="122">
        <f>H7</f>
        <v>0</v>
      </c>
      <c r="O12" s="122"/>
      <c r="P12" s="122"/>
      <c r="Q12" s="122"/>
      <c r="R12" s="16"/>
      <c r="S12" s="7"/>
      <c r="T12" s="7"/>
      <c r="U12" s="7"/>
      <c r="V12" s="7"/>
      <c r="W12" s="7"/>
      <c r="X12" s="58" t="str">
        <f>IF(OR(N12="静岡市",N12="浜松市",N12="市町名を選択"),"対象外","")</f>
        <v/>
      </c>
      <c r="Y12" s="58"/>
      <c r="Z12" s="58"/>
      <c r="AA12" s="6"/>
      <c r="AD12" s="2"/>
      <c r="AF12" s="1"/>
    </row>
    <row r="13" spans="1:33" ht="6" customHeight="1">
      <c r="A13" s="6"/>
      <c r="B13" s="6"/>
      <c r="C13" s="57"/>
      <c r="D13" s="57"/>
      <c r="E13" s="57"/>
      <c r="F13" s="6"/>
      <c r="G13" s="6"/>
      <c r="H13" s="6"/>
      <c r="J13" s="6"/>
      <c r="K13" s="6"/>
      <c r="L13" s="6"/>
      <c r="M13" s="6"/>
      <c r="N13" s="123"/>
      <c r="O13" s="123"/>
      <c r="P13" s="123"/>
      <c r="Q13" s="123"/>
      <c r="R13" s="6"/>
      <c r="S13" s="6"/>
      <c r="T13" s="6"/>
      <c r="U13" s="6"/>
      <c r="V13" s="6"/>
      <c r="W13" s="6"/>
      <c r="X13" s="6"/>
      <c r="Y13" s="6"/>
      <c r="Z13" s="6"/>
      <c r="AA13" s="6"/>
      <c r="AB13" s="6"/>
      <c r="AF13" s="1"/>
      <c r="AG13" s="2"/>
    </row>
    <row r="14" spans="1:33" ht="18" customHeight="1">
      <c r="A14" s="7"/>
      <c r="B14" s="16"/>
      <c r="C14" s="56" t="s">
        <v>156</v>
      </c>
      <c r="D14" s="82"/>
      <c r="E14" s="83"/>
      <c r="F14" s="58" t="s">
        <v>77</v>
      </c>
      <c r="G14" s="58"/>
      <c r="H14" s="58"/>
      <c r="I14" s="96"/>
      <c r="J14" s="58" t="s">
        <v>160</v>
      </c>
      <c r="K14" s="58"/>
      <c r="L14" s="58"/>
      <c r="M14" s="16"/>
      <c r="N14" s="124">
        <f>SUM(N16,N18)</f>
        <v>0</v>
      </c>
      <c r="O14" s="122"/>
      <c r="P14" s="122"/>
      <c r="Q14" s="122"/>
      <c r="R14" s="16" t="str">
        <f>IF(N14&gt;T14,"＞","≦")</f>
        <v>≦</v>
      </c>
      <c r="S14" s="16"/>
      <c r="T14" s="58">
        <v>500</v>
      </c>
      <c r="U14" s="58"/>
      <c r="V14" s="16" t="s">
        <v>104</v>
      </c>
      <c r="W14" s="16"/>
      <c r="X14" s="58" t="str">
        <f>IF($X$12="対象外","―",IF(R14="＞","対象","対象外"))</f>
        <v>対象外</v>
      </c>
      <c r="Y14" s="58"/>
      <c r="Z14" s="58"/>
      <c r="AA14" s="139"/>
    </row>
    <row r="15" spans="1:33" ht="6" customHeight="1">
      <c r="A15" s="6"/>
      <c r="B15" s="6"/>
      <c r="C15" s="6"/>
      <c r="D15" s="6"/>
      <c r="E15" s="6"/>
      <c r="F15" s="6"/>
      <c r="G15" s="6"/>
      <c r="H15" s="6"/>
      <c r="J15" s="6"/>
      <c r="K15" s="6"/>
      <c r="L15" s="6"/>
      <c r="M15" s="6"/>
      <c r="N15" s="123"/>
      <c r="O15" s="123"/>
      <c r="P15" s="123"/>
      <c r="Q15" s="123"/>
      <c r="R15" s="6"/>
      <c r="S15" s="6"/>
      <c r="T15" s="123"/>
      <c r="U15" s="123"/>
      <c r="V15" s="6"/>
      <c r="W15" s="6"/>
      <c r="X15" s="6"/>
      <c r="Y15" s="6"/>
      <c r="Z15" s="6"/>
      <c r="AA15" s="6"/>
      <c r="AB15" s="6"/>
      <c r="AF15" s="1"/>
      <c r="AG15" s="2"/>
    </row>
    <row r="16" spans="1:33" ht="18" customHeight="1">
      <c r="A16" s="7"/>
      <c r="B16" s="16"/>
      <c r="C16" s="58"/>
      <c r="D16" s="58"/>
      <c r="E16" s="58"/>
      <c r="F16" s="58"/>
      <c r="G16" s="58"/>
      <c r="H16" s="58"/>
      <c r="I16" s="96"/>
      <c r="J16" s="58" t="s">
        <v>12</v>
      </c>
      <c r="K16" s="58"/>
      <c r="L16" s="58"/>
      <c r="M16" s="16"/>
      <c r="N16" s="124">
        <f>V193</f>
        <v>0</v>
      </c>
      <c r="O16" s="122"/>
      <c r="P16" s="122"/>
      <c r="Q16" s="122"/>
      <c r="S16" s="16" t="s">
        <v>104</v>
      </c>
      <c r="T16" s="16"/>
      <c r="U16" s="146"/>
      <c r="AA16" s="6"/>
      <c r="AF16" s="1"/>
    </row>
    <row r="17" spans="1:33" ht="6" customHeight="1">
      <c r="A17" s="6"/>
      <c r="B17" s="6"/>
      <c r="C17" s="6"/>
      <c r="D17" s="6"/>
      <c r="E17" s="6"/>
      <c r="F17" s="6"/>
      <c r="G17" s="6"/>
      <c r="H17" s="6"/>
      <c r="J17" s="6"/>
      <c r="K17" s="6"/>
      <c r="L17" s="6"/>
      <c r="M17" s="6"/>
      <c r="N17" s="123"/>
      <c r="O17" s="123"/>
      <c r="P17" s="123"/>
      <c r="Q17" s="123"/>
      <c r="R17" s="6"/>
      <c r="S17" s="6"/>
      <c r="T17" s="123"/>
      <c r="U17" s="123"/>
      <c r="V17" s="6"/>
      <c r="W17" s="6"/>
      <c r="X17" s="6"/>
      <c r="Y17" s="6"/>
      <c r="Z17" s="6"/>
      <c r="AA17" s="6"/>
      <c r="AB17" s="6"/>
      <c r="AF17" s="1"/>
      <c r="AG17" s="2"/>
    </row>
    <row r="18" spans="1:33" ht="18" customHeight="1">
      <c r="A18" s="7"/>
      <c r="B18" s="16"/>
      <c r="C18" s="7"/>
      <c r="D18" s="7"/>
      <c r="E18" s="7"/>
      <c r="F18" s="7"/>
      <c r="G18" s="7"/>
      <c r="H18" s="7"/>
      <c r="I18" s="7"/>
      <c r="J18" s="58" t="s">
        <v>158</v>
      </c>
      <c r="K18" s="58"/>
      <c r="L18" s="58"/>
      <c r="M18" s="7"/>
      <c r="N18" s="124">
        <f>V210</f>
        <v>0</v>
      </c>
      <c r="O18" s="122"/>
      <c r="P18" s="122"/>
      <c r="Q18" s="122"/>
      <c r="R18" s="7"/>
      <c r="S18" s="16" t="s">
        <v>104</v>
      </c>
      <c r="T18" s="16"/>
      <c r="U18" s="58"/>
      <c r="V18" s="7"/>
      <c r="W18" s="7"/>
      <c r="X18" s="7"/>
      <c r="Y18" s="7"/>
      <c r="Z18" s="7"/>
      <c r="AA18" s="16"/>
      <c r="AB18" s="183"/>
      <c r="AF18" s="1"/>
      <c r="AG18" s="2"/>
    </row>
    <row r="19" spans="1:33" ht="6" customHeight="1">
      <c r="A19" s="6"/>
      <c r="B19" s="6"/>
      <c r="C19" s="6"/>
      <c r="D19" s="6"/>
      <c r="E19" s="6"/>
      <c r="F19" s="6"/>
      <c r="G19" s="6"/>
      <c r="H19" s="6"/>
      <c r="J19" s="6"/>
      <c r="K19" s="6"/>
      <c r="L19" s="6"/>
      <c r="M19" s="6"/>
      <c r="N19" s="123"/>
      <c r="O19" s="123"/>
      <c r="P19" s="123"/>
      <c r="Q19" s="123"/>
      <c r="R19" s="6"/>
      <c r="S19" s="6"/>
      <c r="T19" s="123"/>
      <c r="U19" s="123"/>
      <c r="V19" s="6"/>
      <c r="W19" s="6"/>
      <c r="X19" s="6"/>
      <c r="Y19" s="6"/>
      <c r="Z19" s="6"/>
      <c r="AA19" s="6"/>
      <c r="AB19" s="6"/>
      <c r="AF19" s="1"/>
      <c r="AG19" s="2"/>
    </row>
    <row r="20" spans="1:33" ht="18" customHeight="1">
      <c r="A20" s="7"/>
      <c r="B20" s="16"/>
      <c r="C20" s="7"/>
      <c r="D20" s="7"/>
      <c r="E20" s="7"/>
      <c r="F20" s="58" t="s">
        <v>154</v>
      </c>
      <c r="G20" s="58"/>
      <c r="H20" s="58"/>
      <c r="I20" s="96"/>
      <c r="J20" s="58" t="s">
        <v>12</v>
      </c>
      <c r="K20" s="58"/>
      <c r="L20" s="58"/>
      <c r="M20" s="7"/>
      <c r="N20" s="125">
        <f>L141</f>
        <v>0</v>
      </c>
      <c r="O20" s="122"/>
      <c r="P20" s="122"/>
      <c r="Q20" s="122"/>
      <c r="R20" s="16" t="str">
        <f>IF(N20&gt;T20,"＞","≦")</f>
        <v>≦</v>
      </c>
      <c r="S20" s="16"/>
      <c r="T20" s="142">
        <v>1</v>
      </c>
      <c r="U20" s="142"/>
      <c r="V20" s="16" t="s">
        <v>146</v>
      </c>
      <c r="W20" s="16"/>
      <c r="X20" s="58" t="str">
        <f>IF($X$12="対象外","―",IF(R20="＞","対象","対象外"))</f>
        <v>対象外</v>
      </c>
      <c r="Y20" s="58"/>
      <c r="Z20" s="58"/>
      <c r="AA20" s="16"/>
      <c r="AB20" s="183"/>
      <c r="AF20" s="1"/>
      <c r="AG20" s="2"/>
    </row>
    <row r="21" spans="1:33" ht="6" customHeight="1">
      <c r="A21" s="6"/>
      <c r="B21" s="6"/>
      <c r="C21" s="6"/>
      <c r="D21" s="6"/>
      <c r="E21" s="6"/>
      <c r="F21" s="6"/>
      <c r="G21" s="6"/>
      <c r="H21" s="6"/>
      <c r="J21" s="6"/>
      <c r="K21" s="6"/>
      <c r="L21" s="6"/>
      <c r="M21" s="6"/>
      <c r="N21" s="123"/>
      <c r="O21" s="123"/>
      <c r="P21" s="123"/>
      <c r="Q21" s="123"/>
      <c r="R21" s="6"/>
      <c r="S21" s="6"/>
      <c r="T21" s="143"/>
      <c r="U21" s="143"/>
      <c r="V21" s="6"/>
      <c r="W21" s="6"/>
      <c r="X21" s="6"/>
      <c r="Y21" s="6"/>
      <c r="Z21" s="6"/>
      <c r="AA21" s="6"/>
      <c r="AB21" s="6"/>
      <c r="AF21" s="1"/>
      <c r="AG21" s="2"/>
    </row>
    <row r="22" spans="1:33" ht="18" customHeight="1">
      <c r="A22" s="7"/>
      <c r="B22" s="16"/>
      <c r="C22" s="7"/>
      <c r="D22" s="7"/>
      <c r="E22" s="7"/>
      <c r="F22" s="7"/>
      <c r="G22" s="7"/>
      <c r="H22" s="7"/>
      <c r="I22" s="7"/>
      <c r="J22" s="58" t="s">
        <v>158</v>
      </c>
      <c r="K22" s="58"/>
      <c r="L22" s="58"/>
      <c r="M22" s="7"/>
      <c r="N22" s="125">
        <f>L144</f>
        <v>0</v>
      </c>
      <c r="O22" s="122"/>
      <c r="P22" s="122"/>
      <c r="Q22" s="122"/>
      <c r="R22" s="16" t="str">
        <f>IF(N22&gt;T22,"＞","≦")</f>
        <v>≦</v>
      </c>
      <c r="S22" s="16"/>
      <c r="T22" s="142">
        <v>2</v>
      </c>
      <c r="U22" s="142"/>
      <c r="V22" s="16" t="s">
        <v>146</v>
      </c>
      <c r="W22" s="16"/>
      <c r="X22" s="58" t="str">
        <f>IF($X$12="対象外","―",IF(R22="＞","対象","対象外"))</f>
        <v>対象外</v>
      </c>
      <c r="Y22" s="58"/>
      <c r="Z22" s="58"/>
      <c r="AA22" s="16"/>
      <c r="AB22" s="183"/>
      <c r="AF22" s="1"/>
      <c r="AG22" s="2"/>
    </row>
    <row r="23" spans="1:33" ht="6" customHeight="1">
      <c r="A23" s="6"/>
      <c r="B23" s="6"/>
      <c r="C23" s="6"/>
      <c r="D23" s="6"/>
      <c r="E23" s="6"/>
      <c r="F23" s="6"/>
      <c r="G23" s="6"/>
      <c r="H23" s="6"/>
      <c r="J23" s="6"/>
      <c r="K23" s="6"/>
      <c r="L23" s="6"/>
      <c r="M23" s="6"/>
      <c r="N23" s="123"/>
      <c r="O23" s="123"/>
      <c r="P23" s="123"/>
      <c r="Q23" s="123"/>
      <c r="R23" s="6"/>
      <c r="S23" s="6"/>
      <c r="T23" s="143"/>
      <c r="U23" s="143"/>
      <c r="V23" s="6"/>
      <c r="W23" s="6"/>
      <c r="X23" s="6"/>
      <c r="Y23" s="6"/>
      <c r="Z23" s="6"/>
      <c r="AA23" s="6"/>
      <c r="AB23" s="6"/>
      <c r="AF23" s="1"/>
      <c r="AG23" s="2"/>
    </row>
    <row r="24" spans="1:33" ht="18" customHeight="1">
      <c r="A24" s="7"/>
      <c r="B24" s="16"/>
      <c r="C24" s="7"/>
      <c r="D24" s="7"/>
      <c r="E24" s="7"/>
      <c r="F24" s="7"/>
      <c r="G24" s="7"/>
      <c r="H24" s="7"/>
      <c r="I24" s="7"/>
      <c r="J24" s="58" t="s">
        <v>61</v>
      </c>
      <c r="K24" s="58"/>
      <c r="L24" s="58"/>
      <c r="M24" s="7"/>
      <c r="N24" s="125">
        <f>L147</f>
        <v>0</v>
      </c>
      <c r="O24" s="122"/>
      <c r="P24" s="122"/>
      <c r="Q24" s="122"/>
      <c r="R24" s="16" t="str">
        <f>IF(N24&gt;T24,"＞","≦")</f>
        <v>≦</v>
      </c>
      <c r="S24" s="16"/>
      <c r="T24" s="142">
        <v>2</v>
      </c>
      <c r="U24" s="142"/>
      <c r="V24" s="16" t="s">
        <v>146</v>
      </c>
      <c r="W24" s="16"/>
      <c r="X24" s="58" t="str">
        <f>IF($X$12="対象外","―",IF(R24="＞","対象","対象外"))</f>
        <v>対象外</v>
      </c>
      <c r="Y24" s="58"/>
      <c r="Z24" s="58"/>
      <c r="AA24" s="16"/>
      <c r="AB24" s="183"/>
      <c r="AF24" s="1"/>
      <c r="AG24" s="2"/>
    </row>
    <row r="25" spans="1:33" ht="6" customHeight="1">
      <c r="A25" s="6"/>
      <c r="B25" s="6"/>
      <c r="C25" s="6"/>
      <c r="D25" s="6"/>
      <c r="E25" s="6"/>
      <c r="F25" s="6"/>
      <c r="G25" s="6"/>
      <c r="H25" s="6"/>
      <c r="J25" s="6"/>
      <c r="K25" s="6"/>
      <c r="L25" s="6"/>
      <c r="M25" s="6"/>
      <c r="N25" s="123"/>
      <c r="O25" s="123"/>
      <c r="P25" s="123"/>
      <c r="Q25" s="123"/>
      <c r="R25" s="6"/>
      <c r="S25" s="6"/>
      <c r="T25" s="143"/>
      <c r="U25" s="143"/>
      <c r="V25" s="6"/>
      <c r="W25" s="6"/>
      <c r="X25" s="6"/>
      <c r="Y25" s="6"/>
      <c r="Z25" s="6"/>
      <c r="AA25" s="6"/>
      <c r="AB25" s="6"/>
      <c r="AF25" s="1"/>
      <c r="AG25" s="2"/>
    </row>
    <row r="26" spans="1:33" ht="18" customHeight="1">
      <c r="A26" s="7"/>
      <c r="B26" s="16"/>
      <c r="C26" s="7"/>
      <c r="D26" s="7"/>
      <c r="E26" s="7"/>
      <c r="F26" s="58" t="s">
        <v>107</v>
      </c>
      <c r="G26" s="58"/>
      <c r="H26" s="58"/>
      <c r="I26" s="58"/>
      <c r="J26" s="58"/>
      <c r="K26" s="58"/>
      <c r="L26" s="58"/>
      <c r="M26" s="16"/>
      <c r="N26" s="125">
        <f>L181</f>
        <v>0</v>
      </c>
      <c r="O26" s="122"/>
      <c r="P26" s="122"/>
      <c r="Q26" s="122"/>
      <c r="R26" s="16" t="str">
        <f>IF(N26&gt;T26,"＞","≦")</f>
        <v>≦</v>
      </c>
      <c r="S26" s="16"/>
      <c r="T26" s="142">
        <v>2</v>
      </c>
      <c r="U26" s="142"/>
      <c r="V26" s="16" t="s">
        <v>146</v>
      </c>
      <c r="W26" s="16"/>
      <c r="X26" s="58" t="str">
        <f>IF($X$12="対象外","―",IF(R26="＞","対象","対象外"))</f>
        <v>対象外</v>
      </c>
      <c r="Y26" s="58"/>
      <c r="Z26" s="58"/>
      <c r="AA26" s="16"/>
      <c r="AB26" s="183"/>
      <c r="AF26" s="1"/>
      <c r="AG26" s="2"/>
    </row>
    <row r="27" spans="1:33" ht="6"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F27" s="1"/>
      <c r="AG27" s="2"/>
    </row>
    <row r="28" spans="1:33" ht="6" customHeight="1"/>
    <row r="29" spans="1:33" s="3" customFormat="1" ht="21" customHeight="1">
      <c r="A29" s="8"/>
      <c r="B29" s="8" t="s">
        <v>167</v>
      </c>
      <c r="C29" s="8"/>
      <c r="D29" s="8"/>
      <c r="E29" s="8"/>
      <c r="F29" s="8"/>
      <c r="G29" s="8"/>
      <c r="H29" s="8"/>
      <c r="I29" s="8"/>
      <c r="J29" s="8"/>
      <c r="K29" s="8"/>
      <c r="L29" s="8"/>
      <c r="M29" s="8"/>
      <c r="N29" s="8"/>
      <c r="O29" s="8"/>
      <c r="P29" s="8"/>
      <c r="Q29" s="8"/>
      <c r="R29" s="8"/>
      <c r="S29" s="8"/>
      <c r="T29" s="8"/>
      <c r="U29" s="8"/>
      <c r="V29" s="8"/>
      <c r="W29" s="8"/>
      <c r="X29" s="8"/>
      <c r="Y29" s="8"/>
      <c r="Z29" s="8"/>
      <c r="AA29" s="8"/>
      <c r="AF29" s="185"/>
    </row>
    <row r="30" spans="1:33" ht="6" customHeight="1"/>
    <row r="31" spans="1:33" ht="18" customHeight="1">
      <c r="A31" s="6"/>
      <c r="B31" s="24" t="str">
        <f>_xlfn.IFS(要否判断文書!E2=1,要否判断文書!C2,X52="無",要否判断文書!C3,X114="有",要否判断文書!C4,要否判断文書!E5&gt;=1,要否判断文書!C5,X102="有",要否判断文書!C6,AE3&gt;0,要否判断文書!C9,内部用!E11="必要",要否判断文書!C7,内部用!E11="不要",要否判断文書!C8)</f>
        <v>必要事項が入力されていないため、要否を判断できません。</v>
      </c>
      <c r="C31" s="59"/>
      <c r="D31" s="59"/>
      <c r="E31" s="59"/>
      <c r="F31" s="59"/>
      <c r="G31" s="59"/>
      <c r="H31" s="59"/>
      <c r="I31" s="59"/>
      <c r="J31" s="59"/>
      <c r="K31" s="59"/>
      <c r="L31" s="59"/>
      <c r="M31" s="59"/>
      <c r="N31" s="59"/>
      <c r="O31" s="59"/>
      <c r="P31" s="59"/>
      <c r="Q31" s="59"/>
      <c r="R31" s="59"/>
      <c r="S31" s="59"/>
      <c r="T31" s="59"/>
      <c r="U31" s="59"/>
      <c r="V31" s="59"/>
      <c r="W31" s="59"/>
      <c r="X31" s="59"/>
      <c r="Y31" s="59"/>
      <c r="Z31" s="59"/>
      <c r="AA31" s="163"/>
    </row>
    <row r="32" spans="1:33" ht="18" customHeight="1">
      <c r="B32" s="25"/>
      <c r="C32" s="60"/>
      <c r="D32" s="60"/>
      <c r="E32" s="60"/>
      <c r="F32" s="60"/>
      <c r="G32" s="60"/>
      <c r="H32" s="60"/>
      <c r="I32" s="60"/>
      <c r="J32" s="60"/>
      <c r="K32" s="60"/>
      <c r="L32" s="60"/>
      <c r="M32" s="60"/>
      <c r="N32" s="60"/>
      <c r="O32" s="60"/>
      <c r="P32" s="60"/>
      <c r="Q32" s="60"/>
      <c r="R32" s="60"/>
      <c r="S32" s="60"/>
      <c r="T32" s="60"/>
      <c r="U32" s="60"/>
      <c r="V32" s="60"/>
      <c r="W32" s="60"/>
      <c r="X32" s="60"/>
      <c r="Y32" s="60"/>
      <c r="Z32" s="60"/>
      <c r="AA32" s="164"/>
    </row>
    <row r="33" spans="1:28" ht="18" customHeight="1">
      <c r="B33" s="25"/>
      <c r="C33" s="60"/>
      <c r="D33" s="60"/>
      <c r="E33" s="60"/>
      <c r="F33" s="60"/>
      <c r="G33" s="60"/>
      <c r="H33" s="60"/>
      <c r="I33" s="60"/>
      <c r="J33" s="60"/>
      <c r="K33" s="60"/>
      <c r="L33" s="60"/>
      <c r="M33" s="60"/>
      <c r="N33" s="60"/>
      <c r="O33" s="60"/>
      <c r="P33" s="60"/>
      <c r="Q33" s="60"/>
      <c r="R33" s="60"/>
      <c r="S33" s="60"/>
      <c r="T33" s="60"/>
      <c r="U33" s="60"/>
      <c r="V33" s="60"/>
      <c r="W33" s="60"/>
      <c r="X33" s="60"/>
      <c r="Y33" s="60"/>
      <c r="Z33" s="60"/>
      <c r="AA33" s="164"/>
    </row>
    <row r="34" spans="1:28" ht="18" customHeight="1">
      <c r="B34" s="25"/>
      <c r="C34" s="61"/>
      <c r="D34" s="61"/>
      <c r="E34" s="61"/>
      <c r="F34" s="61"/>
      <c r="G34" s="61"/>
      <c r="H34" s="61"/>
      <c r="I34" s="61"/>
      <c r="J34" s="61"/>
      <c r="K34" s="61"/>
      <c r="L34" s="61"/>
      <c r="M34" s="61"/>
      <c r="N34" s="61"/>
      <c r="O34" s="61"/>
      <c r="P34" s="61"/>
      <c r="Q34" s="61"/>
      <c r="R34" s="61"/>
      <c r="S34" s="61"/>
      <c r="T34" s="61"/>
      <c r="U34" s="61"/>
      <c r="V34" s="61"/>
      <c r="W34" s="61"/>
      <c r="X34" s="61"/>
      <c r="Y34" s="61"/>
      <c r="Z34" s="61"/>
      <c r="AA34" s="164"/>
    </row>
    <row r="35" spans="1:28" ht="18" customHeight="1">
      <c r="B35" s="26"/>
      <c r="C35" s="62"/>
      <c r="D35" s="62"/>
      <c r="E35" s="62"/>
      <c r="F35" s="62"/>
      <c r="G35" s="62"/>
      <c r="H35" s="62"/>
      <c r="I35" s="62"/>
      <c r="J35" s="62"/>
      <c r="K35" s="62"/>
      <c r="L35" s="62"/>
      <c r="M35" s="62"/>
      <c r="N35" s="62"/>
      <c r="O35" s="62"/>
      <c r="P35" s="62"/>
      <c r="Q35" s="62"/>
      <c r="R35" s="62"/>
      <c r="S35" s="62"/>
      <c r="T35" s="62"/>
      <c r="U35" s="62"/>
      <c r="V35" s="62"/>
      <c r="W35" s="62"/>
      <c r="X35" s="62"/>
      <c r="Y35" s="62"/>
      <c r="Z35" s="62"/>
      <c r="AA35" s="165"/>
    </row>
    <row r="36" spans="1:28" ht="18" customHeight="1">
      <c r="B36" s="27" t="s">
        <v>141</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4"/>
    </row>
    <row r="37" spans="1:28" ht="18" customHeight="1">
      <c r="B37" s="28"/>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84"/>
    </row>
    <row r="38" spans="1:28" ht="18" customHeight="1">
      <c r="A38" s="9"/>
      <c r="B38" s="29"/>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84"/>
    </row>
    <row r="39" spans="1:28" ht="18" customHeight="1">
      <c r="A39" s="9"/>
      <c r="B39" s="30"/>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84"/>
    </row>
    <row r="40" spans="1:28" ht="18" customHeight="1">
      <c r="A40" s="10"/>
      <c r="B40" s="3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84"/>
    </row>
    <row r="41" spans="1:28" ht="18" customHeight="1">
      <c r="A41" s="9"/>
      <c r="B41" s="29"/>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84"/>
    </row>
    <row r="42" spans="1:28" ht="18" customHeight="1">
      <c r="A42" s="9"/>
      <c r="B42" s="29"/>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84"/>
    </row>
    <row r="43" spans="1:28" ht="18" customHeight="1">
      <c r="A43" s="9"/>
      <c r="B43" s="29"/>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84"/>
    </row>
    <row r="44" spans="1:28" ht="18" customHeight="1">
      <c r="A44" s="9"/>
      <c r="B44" s="29"/>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84"/>
    </row>
    <row r="45" spans="1:28" ht="18" customHeight="1">
      <c r="A45" s="9"/>
      <c r="B45" s="29"/>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84"/>
    </row>
    <row r="46" spans="1:28" ht="18" customHeight="1">
      <c r="A46" s="9"/>
      <c r="B46" s="29"/>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84"/>
    </row>
    <row r="47" spans="1:28" ht="18" customHeight="1">
      <c r="A47" s="11"/>
      <c r="B47" s="32" t="s">
        <v>169</v>
      </c>
      <c r="C47" s="32"/>
      <c r="D47" s="32"/>
      <c r="E47" s="32"/>
      <c r="F47" s="32"/>
      <c r="G47" s="32"/>
      <c r="H47" s="32"/>
      <c r="I47" s="32"/>
      <c r="J47" s="32"/>
      <c r="K47" s="32"/>
      <c r="L47" s="32"/>
      <c r="M47" s="32"/>
      <c r="N47" s="32"/>
      <c r="O47" s="32"/>
      <c r="P47" s="32"/>
      <c r="Q47" s="32"/>
      <c r="R47" s="32"/>
      <c r="S47" s="32"/>
      <c r="T47" s="32"/>
      <c r="U47" s="32"/>
      <c r="V47" s="32"/>
      <c r="W47" s="32"/>
      <c r="X47" s="32"/>
      <c r="Y47" s="32"/>
      <c r="Z47" s="32"/>
      <c r="AA47" s="166"/>
      <c r="AB47" s="84"/>
    </row>
    <row r="48" spans="1:28" ht="18" customHeight="1">
      <c r="A48" s="12"/>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167"/>
      <c r="AB48" s="84"/>
    </row>
    <row r="49" spans="1:32" s="3" customFormat="1" ht="21" customHeight="1">
      <c r="A49" s="13" t="s">
        <v>170</v>
      </c>
      <c r="B49" s="13"/>
      <c r="C49" s="13"/>
      <c r="D49" s="13"/>
      <c r="E49" s="13"/>
      <c r="F49" s="13"/>
      <c r="G49" s="13"/>
      <c r="H49" s="13"/>
      <c r="I49" s="13"/>
      <c r="J49" s="13"/>
      <c r="K49" s="13"/>
      <c r="L49" s="13"/>
      <c r="M49" s="13"/>
      <c r="N49" s="13"/>
      <c r="O49" s="13"/>
      <c r="P49" s="13"/>
      <c r="Q49" s="13"/>
      <c r="R49" s="13"/>
      <c r="S49" s="13"/>
      <c r="T49" s="144"/>
      <c r="U49" s="144"/>
      <c r="V49" s="144"/>
      <c r="W49" s="144"/>
      <c r="X49" s="144"/>
      <c r="Y49" s="144"/>
      <c r="Z49" s="144"/>
      <c r="AA49" s="168"/>
      <c r="AB49" s="1"/>
      <c r="AC49" s="1"/>
      <c r="AD49" s="1"/>
      <c r="AE49" s="1"/>
      <c r="AF49" s="185"/>
    </row>
    <row r="50" spans="1:32" ht="18" customHeight="1">
      <c r="A50" s="14" t="s">
        <v>173</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row>
    <row r="51" spans="1:32" ht="18" customHeight="1">
      <c r="A51" s="7"/>
      <c r="B51" s="34" t="s">
        <v>116</v>
      </c>
      <c r="C51" s="34"/>
      <c r="D51" s="34"/>
      <c r="E51" s="34"/>
      <c r="F51" s="34"/>
      <c r="G51" s="34"/>
      <c r="H51" s="34"/>
      <c r="I51" s="34"/>
      <c r="J51" s="34"/>
      <c r="K51" s="34"/>
      <c r="L51" s="34"/>
      <c r="M51" s="34"/>
      <c r="N51" s="34"/>
      <c r="O51" s="34"/>
      <c r="P51" s="34"/>
      <c r="Q51" s="34"/>
      <c r="R51" s="34"/>
      <c r="S51" s="34"/>
      <c r="T51" s="34"/>
      <c r="U51" s="34"/>
      <c r="V51" s="34"/>
      <c r="W51" s="34"/>
      <c r="X51" s="20" t="s">
        <v>114</v>
      </c>
      <c r="Y51" s="20"/>
      <c r="Z51" s="20"/>
      <c r="AA51" s="20"/>
    </row>
    <row r="52" spans="1:32" ht="18" customHeight="1">
      <c r="A52" s="7"/>
      <c r="B52" s="35" t="s">
        <v>130</v>
      </c>
      <c r="C52" s="35"/>
      <c r="D52" s="35"/>
      <c r="E52" s="35"/>
      <c r="F52" s="35"/>
      <c r="G52" s="35"/>
      <c r="H52" s="35"/>
      <c r="I52" s="35"/>
      <c r="J52" s="35"/>
      <c r="K52" s="35"/>
      <c r="L52" s="35"/>
      <c r="M52" s="35"/>
      <c r="N52" s="35"/>
      <c r="O52" s="35"/>
      <c r="P52" s="35"/>
      <c r="Q52" s="35"/>
      <c r="R52" s="35"/>
      <c r="S52" s="35"/>
      <c r="T52" s="35"/>
      <c r="U52" s="35"/>
      <c r="V52" s="35"/>
      <c r="W52" s="35"/>
      <c r="X52" s="152"/>
      <c r="Y52" s="152"/>
      <c r="Z52" s="152"/>
      <c r="AA52" s="152"/>
      <c r="AD52" s="1">
        <v>1</v>
      </c>
      <c r="AE52" s="1">
        <f>AD52-COUNTA(X52)</f>
        <v>1</v>
      </c>
    </row>
    <row r="53" spans="1:32" ht="6" customHeight="1"/>
    <row r="54" spans="1:32" ht="18" customHeight="1">
      <c r="A54" s="7"/>
      <c r="B54" s="36" t="s">
        <v>139</v>
      </c>
      <c r="C54" s="67"/>
      <c r="D54" s="67"/>
      <c r="E54" s="67"/>
      <c r="F54" s="67"/>
      <c r="G54" s="67"/>
      <c r="H54" s="67"/>
      <c r="I54" s="67"/>
      <c r="J54" s="67"/>
      <c r="K54" s="67"/>
      <c r="L54" s="67"/>
      <c r="M54" s="67"/>
      <c r="N54" s="67"/>
      <c r="O54" s="67"/>
      <c r="P54" s="67"/>
      <c r="Q54" s="67"/>
      <c r="R54" s="67"/>
      <c r="S54" s="67"/>
      <c r="T54" s="67"/>
      <c r="U54" s="67"/>
      <c r="V54" s="67"/>
      <c r="W54" s="67"/>
      <c r="X54" s="67"/>
      <c r="Y54" s="67"/>
      <c r="Z54" s="67"/>
      <c r="AA54" s="169"/>
    </row>
    <row r="55" spans="1:32" ht="18" customHeight="1">
      <c r="A55" s="7"/>
      <c r="B55" s="37" t="s">
        <v>157</v>
      </c>
      <c r="C55" s="68"/>
      <c r="D55" s="68"/>
      <c r="E55" s="68"/>
      <c r="F55" s="68"/>
      <c r="G55" s="68"/>
      <c r="H55" s="68"/>
      <c r="I55" s="68"/>
      <c r="J55" s="68"/>
      <c r="K55" s="68"/>
      <c r="L55" s="68"/>
      <c r="M55" s="68"/>
      <c r="N55" s="68"/>
      <c r="O55" s="68"/>
      <c r="P55" s="68"/>
      <c r="Q55" s="68"/>
      <c r="R55" s="68"/>
      <c r="S55" s="68"/>
      <c r="T55" s="68"/>
      <c r="U55" s="68"/>
      <c r="V55" s="68"/>
      <c r="W55" s="68"/>
      <c r="X55" s="153"/>
      <c r="Y55" s="153"/>
      <c r="Z55" s="153"/>
      <c r="AA55" s="170"/>
    </row>
    <row r="56" spans="1:32" ht="18" customHeight="1">
      <c r="A56" s="7"/>
      <c r="B56" s="37"/>
      <c r="C56" s="68"/>
      <c r="D56" s="68"/>
      <c r="E56" s="68"/>
      <c r="F56" s="68"/>
      <c r="G56" s="68"/>
      <c r="H56" s="68"/>
      <c r="I56" s="68"/>
      <c r="J56" s="68"/>
      <c r="K56" s="68"/>
      <c r="L56" s="68"/>
      <c r="M56" s="68"/>
      <c r="N56" s="68"/>
      <c r="O56" s="68"/>
      <c r="P56" s="68"/>
      <c r="Q56" s="68"/>
      <c r="R56" s="68"/>
      <c r="S56" s="68"/>
      <c r="T56" s="68"/>
      <c r="U56" s="68"/>
      <c r="V56" s="68"/>
      <c r="W56" s="68"/>
      <c r="X56" s="153"/>
      <c r="Y56" s="153"/>
      <c r="Z56" s="153"/>
      <c r="AA56" s="170"/>
    </row>
    <row r="57" spans="1:32" ht="18" customHeight="1">
      <c r="A57" s="7"/>
      <c r="B57" s="37"/>
      <c r="C57" s="68"/>
      <c r="D57" s="68"/>
      <c r="E57" s="68"/>
      <c r="F57" s="68"/>
      <c r="G57" s="68"/>
      <c r="H57" s="68"/>
      <c r="I57" s="68"/>
      <c r="J57" s="68"/>
      <c r="K57" s="68"/>
      <c r="L57" s="68"/>
      <c r="M57" s="68"/>
      <c r="N57" s="68"/>
      <c r="O57" s="68"/>
      <c r="P57" s="68"/>
      <c r="Q57" s="68"/>
      <c r="R57" s="68"/>
      <c r="S57" s="68"/>
      <c r="T57" s="68"/>
      <c r="U57" s="68"/>
      <c r="V57" s="68"/>
      <c r="W57" s="68"/>
      <c r="X57" s="153"/>
      <c r="Y57" s="153"/>
      <c r="Z57" s="153"/>
      <c r="AA57" s="170"/>
    </row>
    <row r="58" spans="1:32" ht="18" customHeight="1">
      <c r="A58" s="7"/>
      <c r="B58" s="37"/>
      <c r="C58" s="68"/>
      <c r="D58" s="68"/>
      <c r="E58" s="68"/>
      <c r="F58" s="68"/>
      <c r="G58" s="68"/>
      <c r="H58" s="68"/>
      <c r="I58" s="68"/>
      <c r="J58" s="68"/>
      <c r="K58" s="68"/>
      <c r="L58" s="68"/>
      <c r="M58" s="68"/>
      <c r="N58" s="68"/>
      <c r="O58" s="68"/>
      <c r="P58" s="68"/>
      <c r="Q58" s="68"/>
      <c r="R58" s="68"/>
      <c r="S58" s="68"/>
      <c r="T58" s="68"/>
      <c r="U58" s="68"/>
      <c r="V58" s="68"/>
      <c r="W58" s="68"/>
      <c r="X58" s="153"/>
      <c r="Y58" s="153"/>
      <c r="Z58" s="153"/>
      <c r="AA58" s="170"/>
    </row>
    <row r="59" spans="1:32" ht="18" customHeight="1">
      <c r="A59" s="7"/>
      <c r="B59" s="37"/>
      <c r="C59" s="68"/>
      <c r="D59" s="68"/>
      <c r="E59" s="68"/>
      <c r="F59" s="68"/>
      <c r="G59" s="68"/>
      <c r="H59" s="68"/>
      <c r="I59" s="68"/>
      <c r="J59" s="68"/>
      <c r="K59" s="68"/>
      <c r="L59" s="68"/>
      <c r="M59" s="68"/>
      <c r="N59" s="68"/>
      <c r="O59" s="68"/>
      <c r="P59" s="68"/>
      <c r="Q59" s="68"/>
      <c r="R59" s="68"/>
      <c r="S59" s="68"/>
      <c r="T59" s="68"/>
      <c r="U59" s="68"/>
      <c r="V59" s="68"/>
      <c r="W59" s="68"/>
      <c r="X59" s="153"/>
      <c r="Y59" s="153"/>
      <c r="Z59" s="153"/>
      <c r="AA59" s="170"/>
    </row>
    <row r="60" spans="1:32" ht="18" customHeight="1">
      <c r="A60" s="7"/>
      <c r="B60" s="37"/>
      <c r="C60" s="68"/>
      <c r="D60" s="68"/>
      <c r="E60" s="68"/>
      <c r="F60" s="68"/>
      <c r="G60" s="68"/>
      <c r="H60" s="68"/>
      <c r="I60" s="68"/>
      <c r="J60" s="68"/>
      <c r="K60" s="68"/>
      <c r="L60" s="68"/>
      <c r="M60" s="68"/>
      <c r="N60" s="68"/>
      <c r="O60" s="68"/>
      <c r="P60" s="68"/>
      <c r="Q60" s="68"/>
      <c r="R60" s="68"/>
      <c r="S60" s="68"/>
      <c r="T60" s="68"/>
      <c r="U60" s="68"/>
      <c r="V60" s="68"/>
      <c r="W60" s="68"/>
      <c r="X60" s="153"/>
      <c r="Y60" s="153"/>
      <c r="Z60" s="153"/>
      <c r="AA60" s="170"/>
    </row>
    <row r="61" spans="1:32" ht="18" customHeight="1">
      <c r="A61" s="7"/>
      <c r="B61" s="37"/>
      <c r="C61" s="68"/>
      <c r="D61" s="68"/>
      <c r="E61" s="68"/>
      <c r="F61" s="68"/>
      <c r="G61" s="68"/>
      <c r="H61" s="68"/>
      <c r="I61" s="68"/>
      <c r="J61" s="68"/>
      <c r="K61" s="68"/>
      <c r="L61" s="68"/>
      <c r="M61" s="68"/>
      <c r="N61" s="68"/>
      <c r="O61" s="68"/>
      <c r="P61" s="68"/>
      <c r="Q61" s="68"/>
      <c r="R61" s="68"/>
      <c r="S61" s="68"/>
      <c r="T61" s="68"/>
      <c r="U61" s="68"/>
      <c r="V61" s="68"/>
      <c r="W61" s="68"/>
      <c r="X61" s="153"/>
      <c r="Y61" s="153"/>
      <c r="Z61" s="153"/>
      <c r="AA61" s="170"/>
    </row>
    <row r="62" spans="1:32" ht="18" customHeight="1">
      <c r="A62" s="7"/>
      <c r="B62" s="37"/>
      <c r="C62" s="68"/>
      <c r="D62" s="68"/>
      <c r="E62" s="68"/>
      <c r="F62" s="68"/>
      <c r="G62" s="68"/>
      <c r="H62" s="68"/>
      <c r="I62" s="68"/>
      <c r="J62" s="68"/>
      <c r="K62" s="68"/>
      <c r="L62" s="68"/>
      <c r="M62" s="68"/>
      <c r="N62" s="68"/>
      <c r="O62" s="68"/>
      <c r="P62" s="68"/>
      <c r="Q62" s="68"/>
      <c r="R62" s="68"/>
      <c r="S62" s="68"/>
      <c r="T62" s="68"/>
      <c r="U62" s="68"/>
      <c r="V62" s="68"/>
      <c r="W62" s="68"/>
      <c r="X62" s="153"/>
      <c r="Y62" s="153"/>
      <c r="Z62" s="153"/>
      <c r="AA62" s="170"/>
    </row>
    <row r="63" spans="1:32" ht="18" customHeight="1">
      <c r="A63" s="7"/>
      <c r="B63" s="37" t="s">
        <v>161</v>
      </c>
      <c r="C63" s="68"/>
      <c r="D63" s="68"/>
      <c r="E63" s="68"/>
      <c r="F63" s="68"/>
      <c r="G63" s="68"/>
      <c r="H63" s="68"/>
      <c r="I63" s="68"/>
      <c r="J63" s="68"/>
      <c r="K63" s="68"/>
      <c r="L63" s="68"/>
      <c r="M63" s="68"/>
      <c r="N63" s="68"/>
      <c r="O63" s="68"/>
      <c r="P63" s="68"/>
      <c r="Q63" s="68"/>
      <c r="R63" s="68"/>
      <c r="S63" s="68"/>
      <c r="T63" s="68"/>
      <c r="U63" s="68"/>
      <c r="V63" s="68"/>
      <c r="W63" s="68"/>
      <c r="X63" s="153"/>
      <c r="Y63" s="153"/>
      <c r="Z63" s="153"/>
      <c r="AA63" s="170"/>
    </row>
    <row r="64" spans="1:32" ht="18" customHeight="1">
      <c r="A64" s="7"/>
      <c r="B64" s="37"/>
      <c r="C64" s="68"/>
      <c r="D64" s="68"/>
      <c r="E64" s="68"/>
      <c r="F64" s="68"/>
      <c r="G64" s="68"/>
      <c r="H64" s="68"/>
      <c r="I64" s="68"/>
      <c r="J64" s="68"/>
      <c r="K64" s="68"/>
      <c r="L64" s="68"/>
      <c r="M64" s="68"/>
      <c r="N64" s="68"/>
      <c r="O64" s="68"/>
      <c r="P64" s="68"/>
      <c r="Q64" s="68"/>
      <c r="R64" s="68"/>
      <c r="S64" s="68"/>
      <c r="T64" s="68"/>
      <c r="U64" s="68"/>
      <c r="V64" s="68"/>
      <c r="W64" s="68"/>
      <c r="X64" s="153"/>
      <c r="Y64" s="153"/>
      <c r="Z64" s="153"/>
      <c r="AA64" s="170"/>
    </row>
    <row r="65" spans="1:28" ht="18" customHeight="1">
      <c r="A65" s="6"/>
      <c r="B65" s="37"/>
      <c r="C65" s="68"/>
      <c r="D65" s="68"/>
      <c r="E65" s="68"/>
      <c r="F65" s="68"/>
      <c r="G65" s="68"/>
      <c r="H65" s="68"/>
      <c r="I65" s="68"/>
      <c r="J65" s="68"/>
      <c r="K65" s="68"/>
      <c r="L65" s="68"/>
      <c r="M65" s="68"/>
      <c r="N65" s="68"/>
      <c r="O65" s="68"/>
      <c r="P65" s="68"/>
      <c r="Q65" s="68"/>
      <c r="R65" s="68"/>
      <c r="S65" s="68"/>
      <c r="T65" s="68"/>
      <c r="U65" s="68"/>
      <c r="V65" s="68"/>
      <c r="W65" s="68"/>
      <c r="X65" s="153"/>
      <c r="Y65" s="153"/>
      <c r="Z65" s="153"/>
      <c r="AA65" s="170"/>
    </row>
    <row r="66" spans="1:28" ht="18" customHeight="1">
      <c r="B66" s="37"/>
      <c r="C66" s="68"/>
      <c r="D66" s="68"/>
      <c r="E66" s="68"/>
      <c r="F66" s="68"/>
      <c r="G66" s="68"/>
      <c r="H66" s="68"/>
      <c r="I66" s="68"/>
      <c r="J66" s="68"/>
      <c r="K66" s="68"/>
      <c r="L66" s="68"/>
      <c r="M66" s="68"/>
      <c r="N66" s="68"/>
      <c r="O66" s="68"/>
      <c r="P66" s="68"/>
      <c r="Q66" s="68"/>
      <c r="R66" s="68"/>
      <c r="S66" s="68"/>
      <c r="T66" s="68"/>
      <c r="U66" s="68"/>
      <c r="V66" s="68"/>
      <c r="W66" s="68"/>
      <c r="X66" s="153"/>
      <c r="Y66" s="153"/>
      <c r="Z66" s="153"/>
      <c r="AA66" s="170"/>
    </row>
    <row r="67" spans="1:28" ht="18" customHeight="1">
      <c r="B67" s="37"/>
      <c r="C67" s="68"/>
      <c r="D67" s="68"/>
      <c r="E67" s="68"/>
      <c r="F67" s="68"/>
      <c r="G67" s="68"/>
      <c r="H67" s="68"/>
      <c r="I67" s="68"/>
      <c r="J67" s="68"/>
      <c r="K67" s="68"/>
      <c r="L67" s="68"/>
      <c r="M67" s="68"/>
      <c r="N67" s="68"/>
      <c r="O67" s="68"/>
      <c r="P67" s="68"/>
      <c r="Q67" s="68"/>
      <c r="R67" s="68"/>
      <c r="S67" s="68"/>
      <c r="T67" s="68"/>
      <c r="U67" s="68"/>
      <c r="V67" s="68"/>
      <c r="W67" s="68"/>
      <c r="X67" s="153"/>
      <c r="Y67" s="153"/>
      <c r="Z67" s="153"/>
      <c r="AA67" s="170"/>
    </row>
    <row r="68" spans="1:28" ht="18" customHeight="1">
      <c r="B68" s="37"/>
      <c r="C68" s="68"/>
      <c r="D68" s="68"/>
      <c r="E68" s="68"/>
      <c r="F68" s="68"/>
      <c r="G68" s="68"/>
      <c r="H68" s="68"/>
      <c r="I68" s="68"/>
      <c r="J68" s="68"/>
      <c r="K68" s="68"/>
      <c r="L68" s="68"/>
      <c r="M68" s="68"/>
      <c r="N68" s="68"/>
      <c r="O68" s="68"/>
      <c r="P68" s="68"/>
      <c r="Q68" s="68"/>
      <c r="R68" s="68"/>
      <c r="S68" s="68"/>
      <c r="T68" s="68"/>
      <c r="U68" s="68"/>
      <c r="V68" s="68"/>
      <c r="W68" s="68"/>
      <c r="X68" s="153"/>
      <c r="Y68" s="153"/>
      <c r="Z68" s="153"/>
      <c r="AA68" s="170"/>
    </row>
    <row r="69" spans="1:28" ht="18" customHeight="1">
      <c r="B69" s="37"/>
      <c r="C69" s="68"/>
      <c r="D69" s="68"/>
      <c r="E69" s="68"/>
      <c r="F69" s="68"/>
      <c r="G69" s="68"/>
      <c r="H69" s="68"/>
      <c r="I69" s="68"/>
      <c r="J69" s="68"/>
      <c r="K69" s="68"/>
      <c r="L69" s="68"/>
      <c r="M69" s="68"/>
      <c r="N69" s="68"/>
      <c r="O69" s="68"/>
      <c r="P69" s="68"/>
      <c r="Q69" s="68"/>
      <c r="R69" s="68"/>
      <c r="S69" s="68"/>
      <c r="T69" s="68"/>
      <c r="U69" s="68"/>
      <c r="V69" s="68"/>
      <c r="W69" s="68"/>
      <c r="X69" s="153"/>
      <c r="Y69" s="153"/>
      <c r="Z69" s="153"/>
      <c r="AA69" s="170"/>
    </row>
    <row r="70" spans="1:28" ht="18" customHeight="1">
      <c r="B70" s="37"/>
      <c r="C70" s="68"/>
      <c r="D70" s="68"/>
      <c r="E70" s="68"/>
      <c r="F70" s="68"/>
      <c r="G70" s="68"/>
      <c r="H70" s="68"/>
      <c r="I70" s="68"/>
      <c r="J70" s="68"/>
      <c r="K70" s="68"/>
      <c r="L70" s="68"/>
      <c r="M70" s="68"/>
      <c r="N70" s="68"/>
      <c r="O70" s="68"/>
      <c r="P70" s="68"/>
      <c r="Q70" s="68"/>
      <c r="R70" s="68"/>
      <c r="S70" s="68"/>
      <c r="T70" s="68"/>
      <c r="U70" s="68"/>
      <c r="V70" s="68"/>
      <c r="W70" s="68"/>
      <c r="X70" s="153"/>
      <c r="Y70" s="153"/>
      <c r="Z70" s="153"/>
      <c r="AA70" s="170"/>
    </row>
    <row r="71" spans="1:28" ht="15" customHeight="1">
      <c r="B71" s="38" t="s">
        <v>159</v>
      </c>
      <c r="C71" s="69"/>
      <c r="D71" s="69"/>
      <c r="E71" s="69"/>
      <c r="F71" s="69"/>
      <c r="G71" s="69"/>
      <c r="H71" s="69"/>
      <c r="I71" s="69"/>
      <c r="J71" s="69"/>
      <c r="K71" s="69"/>
      <c r="L71" s="69"/>
      <c r="M71" s="69"/>
      <c r="N71" s="69"/>
      <c r="O71" s="69"/>
      <c r="P71" s="69"/>
      <c r="Q71" s="69"/>
      <c r="R71" s="69"/>
      <c r="S71" s="69"/>
      <c r="T71" s="69"/>
      <c r="U71" s="69"/>
      <c r="V71" s="69"/>
      <c r="W71" s="69"/>
      <c r="X71" s="69"/>
      <c r="Y71" s="69"/>
      <c r="Z71" s="101"/>
      <c r="AA71" s="171"/>
      <c r="AB71" s="84"/>
    </row>
    <row r="72" spans="1:28" ht="15" customHeight="1">
      <c r="B72" s="39"/>
      <c r="C72" s="6"/>
      <c r="D72" s="6"/>
      <c r="E72" s="6"/>
      <c r="F72" s="6"/>
      <c r="G72" s="6"/>
      <c r="H72" s="6"/>
      <c r="I72" s="6"/>
      <c r="J72" s="6"/>
      <c r="K72" s="101"/>
      <c r="L72" s="101"/>
      <c r="M72" s="101"/>
      <c r="N72" s="101"/>
      <c r="O72" s="101"/>
      <c r="P72" s="101"/>
      <c r="Q72" s="101"/>
      <c r="R72" s="101"/>
      <c r="S72" s="101"/>
      <c r="T72" s="101"/>
      <c r="U72" s="101"/>
      <c r="V72" s="101"/>
      <c r="W72" s="101"/>
      <c r="X72" s="101"/>
      <c r="Y72" s="101"/>
      <c r="Z72" s="101"/>
      <c r="AA72" s="171"/>
      <c r="AB72" s="84"/>
    </row>
    <row r="73" spans="1:28" ht="15" customHeight="1">
      <c r="B73" s="39"/>
      <c r="C73" s="6"/>
      <c r="D73" s="6"/>
      <c r="E73" s="6"/>
      <c r="F73" s="6"/>
      <c r="G73" s="6"/>
      <c r="H73" s="6"/>
      <c r="I73" s="6"/>
      <c r="J73" s="6"/>
      <c r="K73" s="101"/>
      <c r="L73" s="101"/>
      <c r="M73" s="101"/>
      <c r="N73" s="101"/>
      <c r="O73" s="101"/>
      <c r="P73" s="101"/>
      <c r="Q73" s="101"/>
      <c r="R73" s="101"/>
      <c r="S73" s="101"/>
      <c r="T73" s="101"/>
      <c r="U73" s="101"/>
      <c r="V73" s="101"/>
      <c r="W73" s="101"/>
      <c r="X73" s="101"/>
      <c r="Y73" s="101"/>
      <c r="Z73" s="101"/>
      <c r="AA73" s="171"/>
      <c r="AB73" s="84"/>
    </row>
    <row r="74" spans="1:28" ht="15" customHeight="1">
      <c r="B74" s="39"/>
      <c r="C74" s="6"/>
      <c r="D74" s="6"/>
      <c r="E74" s="6"/>
      <c r="F74" s="6"/>
      <c r="G74" s="6"/>
      <c r="H74" s="6"/>
      <c r="I74" s="6"/>
      <c r="J74" s="6"/>
      <c r="K74" s="101"/>
      <c r="L74" s="101"/>
      <c r="M74" s="101"/>
      <c r="N74" s="101"/>
      <c r="O74" s="101"/>
      <c r="P74" s="101"/>
      <c r="Q74" s="101"/>
      <c r="R74" s="101"/>
      <c r="S74" s="101"/>
      <c r="T74" s="101"/>
      <c r="U74" s="101"/>
      <c r="V74" s="101"/>
      <c r="W74" s="101"/>
      <c r="X74" s="101"/>
      <c r="Y74" s="101"/>
      <c r="Z74" s="101"/>
      <c r="AA74" s="171"/>
      <c r="AB74" s="84"/>
    </row>
    <row r="75" spans="1:28" ht="15" customHeight="1">
      <c r="B75" s="39"/>
      <c r="C75" s="6"/>
      <c r="D75" s="6"/>
      <c r="E75" s="6"/>
      <c r="F75" s="6"/>
      <c r="G75" s="6"/>
      <c r="H75" s="6"/>
      <c r="I75" s="6"/>
      <c r="J75" s="6"/>
      <c r="K75" s="101"/>
      <c r="L75" s="101"/>
      <c r="M75" s="101"/>
      <c r="N75" s="101"/>
      <c r="O75" s="101"/>
      <c r="P75" s="101"/>
      <c r="Q75" s="101"/>
      <c r="R75" s="101"/>
      <c r="S75" s="101"/>
      <c r="T75" s="101"/>
      <c r="U75" s="101"/>
      <c r="V75" s="101"/>
      <c r="W75" s="101"/>
      <c r="X75" s="101"/>
      <c r="Y75" s="101"/>
      <c r="Z75" s="101"/>
      <c r="AA75" s="171"/>
      <c r="AB75" s="84"/>
    </row>
    <row r="76" spans="1:28" ht="15" customHeight="1">
      <c r="B76" s="39"/>
      <c r="C76" s="6"/>
      <c r="D76" s="6"/>
      <c r="E76" s="6"/>
      <c r="F76" s="6"/>
      <c r="G76" s="6"/>
      <c r="H76" s="6"/>
      <c r="I76" s="6"/>
      <c r="J76" s="6"/>
      <c r="K76" s="101"/>
      <c r="L76" s="101"/>
      <c r="M76" s="101"/>
      <c r="N76" s="101"/>
      <c r="O76" s="101"/>
      <c r="P76" s="101"/>
      <c r="Q76" s="101"/>
      <c r="R76" s="101"/>
      <c r="S76" s="101"/>
      <c r="T76" s="101"/>
      <c r="U76" s="101"/>
      <c r="V76" s="101"/>
      <c r="W76" s="101"/>
      <c r="X76" s="101"/>
      <c r="Y76" s="101"/>
      <c r="Z76" s="101"/>
      <c r="AA76" s="171"/>
      <c r="AB76" s="84"/>
    </row>
    <row r="77" spans="1:28" ht="15" customHeight="1">
      <c r="B77" s="39"/>
      <c r="C77" s="6"/>
      <c r="D77" s="6"/>
      <c r="E77" s="6"/>
      <c r="F77" s="6"/>
      <c r="G77" s="6"/>
      <c r="H77" s="6"/>
      <c r="I77" s="6"/>
      <c r="J77" s="6"/>
      <c r="K77" s="101"/>
      <c r="L77" s="101"/>
      <c r="M77" s="101"/>
      <c r="N77" s="101"/>
      <c r="O77" s="101"/>
      <c r="P77" s="101"/>
      <c r="Q77" s="101"/>
      <c r="R77" s="101"/>
      <c r="S77" s="101"/>
      <c r="T77" s="101"/>
      <c r="U77" s="101"/>
      <c r="V77" s="101"/>
      <c r="W77" s="101"/>
      <c r="X77" s="101"/>
      <c r="Y77" s="101"/>
      <c r="Z77" s="101"/>
      <c r="AA77" s="171"/>
      <c r="AB77" s="84"/>
    </row>
    <row r="78" spans="1:28" ht="15" customHeight="1">
      <c r="B78" s="39"/>
      <c r="C78" s="70" t="s">
        <v>0</v>
      </c>
      <c r="D78" s="70"/>
      <c r="E78" s="70"/>
      <c r="F78" s="70"/>
      <c r="G78" s="70"/>
      <c r="H78" s="70"/>
      <c r="I78" s="70"/>
      <c r="J78" s="70"/>
      <c r="K78" s="70"/>
      <c r="L78" s="70"/>
      <c r="M78" s="70"/>
      <c r="N78" s="70"/>
      <c r="O78" s="70"/>
      <c r="P78" s="70"/>
      <c r="Q78" s="70"/>
      <c r="R78" s="70"/>
      <c r="S78" s="70"/>
      <c r="T78" s="70"/>
      <c r="U78" s="70"/>
      <c r="V78" s="70"/>
      <c r="W78" s="70"/>
      <c r="X78" s="70"/>
      <c r="Y78" s="70"/>
      <c r="Z78" s="101"/>
      <c r="AA78" s="171"/>
      <c r="AB78" s="84"/>
    </row>
    <row r="79" spans="1:28" ht="15" customHeight="1">
      <c r="B79" s="39"/>
      <c r="C79" s="6"/>
      <c r="D79" s="6"/>
      <c r="E79" s="6"/>
      <c r="F79" s="6"/>
      <c r="G79" s="6"/>
      <c r="H79" s="6"/>
      <c r="I79" s="6"/>
      <c r="J79" s="6"/>
      <c r="K79" s="101"/>
      <c r="L79" s="101"/>
      <c r="M79" s="101"/>
      <c r="N79" s="101"/>
      <c r="O79" s="101"/>
      <c r="P79" s="101"/>
      <c r="Q79" s="101"/>
      <c r="R79" s="101"/>
      <c r="S79" s="101"/>
      <c r="T79" s="101"/>
      <c r="U79" s="101"/>
      <c r="V79" s="101"/>
      <c r="W79" s="101"/>
      <c r="X79" s="101"/>
      <c r="Y79" s="101"/>
      <c r="Z79" s="101"/>
      <c r="AA79" s="171"/>
      <c r="AB79" s="84"/>
    </row>
    <row r="80" spans="1:28" ht="15" customHeight="1">
      <c r="B80" s="39"/>
      <c r="C80" s="6"/>
      <c r="D80" s="6"/>
      <c r="E80" s="6"/>
      <c r="F80" s="6"/>
      <c r="G80" s="6"/>
      <c r="H80" s="6"/>
      <c r="I80" s="6"/>
      <c r="J80" s="6"/>
      <c r="K80" s="101"/>
      <c r="L80" s="101"/>
      <c r="M80" s="101"/>
      <c r="N80" s="101"/>
      <c r="O80" s="101"/>
      <c r="P80" s="101"/>
      <c r="Q80" s="101"/>
      <c r="R80" s="101"/>
      <c r="S80" s="101"/>
      <c r="T80" s="101"/>
      <c r="U80" s="101"/>
      <c r="V80" s="101"/>
      <c r="W80" s="101"/>
      <c r="X80" s="101"/>
      <c r="Y80" s="101"/>
      <c r="Z80" s="101"/>
      <c r="AA80" s="171"/>
      <c r="AB80" s="84"/>
    </row>
    <row r="81" spans="2:28" ht="15" customHeight="1">
      <c r="B81" s="39"/>
      <c r="C81" s="6"/>
      <c r="D81" s="6"/>
      <c r="E81" s="6"/>
      <c r="F81" s="6"/>
      <c r="G81" s="6"/>
      <c r="H81" s="6"/>
      <c r="I81" s="6"/>
      <c r="J81" s="6"/>
      <c r="K81" s="101"/>
      <c r="L81" s="101"/>
      <c r="M81" s="101"/>
      <c r="N81" s="101"/>
      <c r="O81" s="101"/>
      <c r="P81" s="101"/>
      <c r="Q81" s="101"/>
      <c r="R81" s="101"/>
      <c r="S81" s="101"/>
      <c r="T81" s="101"/>
      <c r="U81" s="101"/>
      <c r="V81" s="101"/>
      <c r="W81" s="101"/>
      <c r="X81" s="101"/>
      <c r="Y81" s="101"/>
      <c r="Z81" s="101"/>
      <c r="AA81" s="171"/>
      <c r="AB81" s="84"/>
    </row>
    <row r="82" spans="2:28" ht="15" customHeight="1">
      <c r="B82" s="39"/>
      <c r="C82" s="6"/>
      <c r="D82" s="6"/>
      <c r="E82" s="6"/>
      <c r="F82" s="6"/>
      <c r="G82" s="6"/>
      <c r="H82" s="6"/>
      <c r="I82" s="6"/>
      <c r="J82" s="6"/>
      <c r="K82" s="101"/>
      <c r="L82" s="101"/>
      <c r="M82" s="101"/>
      <c r="N82" s="101"/>
      <c r="O82" s="101"/>
      <c r="P82" s="101"/>
      <c r="Q82" s="101"/>
      <c r="R82" s="101"/>
      <c r="S82" s="101"/>
      <c r="T82" s="101"/>
      <c r="U82" s="101"/>
      <c r="V82" s="101"/>
      <c r="W82" s="101"/>
      <c r="X82" s="101"/>
      <c r="Y82" s="101"/>
      <c r="Z82" s="101"/>
      <c r="AA82" s="171"/>
      <c r="AB82" s="84"/>
    </row>
    <row r="83" spans="2:28" ht="15" customHeight="1">
      <c r="B83" s="39"/>
      <c r="C83" s="6"/>
      <c r="D83" s="6"/>
      <c r="E83" s="6"/>
      <c r="F83" s="6"/>
      <c r="G83" s="6"/>
      <c r="H83" s="6"/>
      <c r="I83" s="6"/>
      <c r="J83" s="6"/>
      <c r="K83" s="101"/>
      <c r="L83" s="101"/>
      <c r="M83" s="101"/>
      <c r="N83" s="101"/>
      <c r="O83" s="101"/>
      <c r="P83" s="101"/>
      <c r="Q83" s="101"/>
      <c r="R83" s="101"/>
      <c r="S83" s="101"/>
      <c r="T83" s="101"/>
      <c r="U83" s="101"/>
      <c r="V83" s="101"/>
      <c r="W83" s="101"/>
      <c r="X83" s="101"/>
      <c r="Y83" s="101"/>
      <c r="Z83" s="101"/>
      <c r="AA83" s="171"/>
      <c r="AB83" s="84"/>
    </row>
    <row r="84" spans="2:28" ht="15" customHeight="1">
      <c r="B84" s="39"/>
      <c r="C84" s="6"/>
      <c r="D84" s="6"/>
      <c r="E84" s="6"/>
      <c r="F84" s="6"/>
      <c r="G84" s="6"/>
      <c r="H84" s="6"/>
      <c r="I84" s="6"/>
      <c r="J84" s="6"/>
      <c r="K84" s="101"/>
      <c r="L84" s="101"/>
      <c r="M84" s="101"/>
      <c r="N84" s="101"/>
      <c r="O84" s="101"/>
      <c r="P84" s="101"/>
      <c r="Q84" s="101"/>
      <c r="R84" s="101"/>
      <c r="S84" s="101"/>
      <c r="T84" s="101"/>
      <c r="U84" s="101"/>
      <c r="V84" s="101"/>
      <c r="W84" s="101"/>
      <c r="X84" s="101"/>
      <c r="Y84" s="101"/>
      <c r="Z84" s="101"/>
      <c r="AA84" s="171"/>
      <c r="AB84" s="84"/>
    </row>
    <row r="85" spans="2:28" ht="15" customHeight="1">
      <c r="B85" s="39"/>
      <c r="C85" s="6"/>
      <c r="D85" s="6"/>
      <c r="E85" s="6"/>
      <c r="F85" s="6"/>
      <c r="G85" s="6"/>
      <c r="H85" s="6"/>
      <c r="I85" s="6"/>
      <c r="J85" s="6"/>
      <c r="K85" s="101"/>
      <c r="L85" s="101"/>
      <c r="M85" s="101"/>
      <c r="N85" s="101"/>
      <c r="O85" s="101"/>
      <c r="P85" s="101"/>
      <c r="Q85" s="101"/>
      <c r="R85" s="101"/>
      <c r="S85" s="101"/>
      <c r="T85" s="101"/>
      <c r="U85" s="101"/>
      <c r="V85" s="101"/>
      <c r="W85" s="101"/>
      <c r="X85" s="101"/>
      <c r="Y85" s="101"/>
      <c r="Z85" s="101"/>
      <c r="AA85" s="171"/>
      <c r="AB85" s="84"/>
    </row>
    <row r="86" spans="2:28" ht="15" customHeight="1">
      <c r="B86" s="39"/>
      <c r="C86" s="6"/>
      <c r="D86" s="6"/>
      <c r="E86" s="6"/>
      <c r="F86" s="6"/>
      <c r="G86" s="6"/>
      <c r="H86" s="6"/>
      <c r="I86" s="6"/>
      <c r="J86" s="6"/>
      <c r="K86" s="101"/>
      <c r="L86" s="101"/>
      <c r="M86" s="101"/>
      <c r="N86" s="101"/>
      <c r="O86" s="101"/>
      <c r="P86" s="101"/>
      <c r="Q86" s="101"/>
      <c r="R86" s="101"/>
      <c r="S86" s="101"/>
      <c r="T86" s="101"/>
      <c r="U86" s="101"/>
      <c r="V86" s="101"/>
      <c r="W86" s="101"/>
      <c r="X86" s="101"/>
      <c r="Y86" s="101"/>
      <c r="Z86" s="101"/>
      <c r="AA86" s="171"/>
      <c r="AB86" s="84"/>
    </row>
    <row r="87" spans="2:28" ht="15" customHeight="1">
      <c r="B87" s="39"/>
      <c r="C87" s="6"/>
      <c r="D87" s="6"/>
      <c r="E87" s="6"/>
      <c r="F87" s="6"/>
      <c r="G87" s="6"/>
      <c r="H87" s="6"/>
      <c r="I87" s="6"/>
      <c r="J87" s="6"/>
      <c r="K87" s="101"/>
      <c r="L87" s="101"/>
      <c r="M87" s="101"/>
      <c r="N87" s="101"/>
      <c r="O87" s="101"/>
      <c r="P87" s="101"/>
      <c r="Q87" s="101"/>
      <c r="R87" s="101"/>
      <c r="S87" s="101"/>
      <c r="T87" s="101"/>
      <c r="U87" s="101"/>
      <c r="V87" s="101"/>
      <c r="W87" s="101"/>
      <c r="X87" s="101"/>
      <c r="Y87" s="101"/>
      <c r="Z87" s="101"/>
      <c r="AA87" s="171"/>
      <c r="AB87" s="84"/>
    </row>
    <row r="88" spans="2:28" ht="15" customHeight="1">
      <c r="B88" s="39"/>
      <c r="C88" s="6"/>
      <c r="D88" s="6"/>
      <c r="E88" s="6"/>
      <c r="F88" s="6"/>
      <c r="G88" s="6"/>
      <c r="H88" s="6"/>
      <c r="I88" s="6"/>
      <c r="J88" s="6"/>
      <c r="K88" s="101"/>
      <c r="L88" s="101"/>
      <c r="M88" s="101"/>
      <c r="N88" s="101"/>
      <c r="O88" s="101"/>
      <c r="P88" s="101"/>
      <c r="Q88" s="101"/>
      <c r="R88" s="101"/>
      <c r="S88" s="101"/>
      <c r="T88" s="101"/>
      <c r="U88" s="101"/>
      <c r="V88" s="101"/>
      <c r="W88" s="101"/>
      <c r="X88" s="101"/>
      <c r="Y88" s="101"/>
      <c r="Z88" s="101"/>
      <c r="AA88" s="171"/>
      <c r="AB88" s="84"/>
    </row>
    <row r="89" spans="2:28" ht="15" customHeight="1">
      <c r="B89" s="38" t="s">
        <v>149</v>
      </c>
      <c r="C89" s="69"/>
      <c r="D89" s="69"/>
      <c r="E89" s="69"/>
      <c r="F89" s="69"/>
      <c r="G89" s="69"/>
      <c r="H89" s="69"/>
      <c r="I89" s="69"/>
      <c r="J89" s="69"/>
      <c r="K89" s="69"/>
      <c r="L89" s="69"/>
      <c r="M89" s="69"/>
      <c r="N89" s="69"/>
      <c r="O89" s="69"/>
      <c r="P89" s="69"/>
      <c r="Q89" s="69"/>
      <c r="R89" s="69"/>
      <c r="S89" s="69"/>
      <c r="T89" s="69"/>
      <c r="U89" s="69"/>
      <c r="V89" s="69"/>
      <c r="W89" s="69"/>
      <c r="X89" s="69"/>
      <c r="Y89" s="69"/>
      <c r="Z89" s="101"/>
      <c r="AA89" s="171"/>
      <c r="AB89" s="84"/>
    </row>
    <row r="90" spans="2:28" ht="15" customHeight="1">
      <c r="B90" s="39"/>
      <c r="C90" s="6"/>
      <c r="D90" s="6"/>
      <c r="E90" s="6"/>
      <c r="F90" s="6"/>
      <c r="G90" s="6"/>
      <c r="H90" s="6"/>
      <c r="I90" s="6"/>
      <c r="J90" s="6"/>
      <c r="K90" s="101"/>
      <c r="L90" s="101"/>
      <c r="M90" s="101"/>
      <c r="N90" s="101"/>
      <c r="O90" s="101"/>
      <c r="P90" s="101"/>
      <c r="Q90" s="101"/>
      <c r="R90" s="101"/>
      <c r="S90" s="101"/>
      <c r="T90" s="101"/>
      <c r="U90" s="101"/>
      <c r="V90" s="101"/>
      <c r="W90" s="101"/>
      <c r="X90" s="101"/>
      <c r="Y90" s="101"/>
      <c r="Z90" s="101"/>
      <c r="AA90" s="171"/>
      <c r="AB90" s="84"/>
    </row>
    <row r="91" spans="2:28" ht="15" customHeight="1">
      <c r="B91" s="39"/>
      <c r="C91" s="6"/>
      <c r="D91" s="6"/>
      <c r="E91" s="6"/>
      <c r="F91" s="6"/>
      <c r="G91" s="6"/>
      <c r="H91" s="6"/>
      <c r="I91" s="6"/>
      <c r="J91" s="6"/>
      <c r="K91" s="101"/>
      <c r="L91" s="101"/>
      <c r="M91" s="101"/>
      <c r="N91" s="101"/>
      <c r="O91" s="101"/>
      <c r="P91" s="101"/>
      <c r="Q91" s="101"/>
      <c r="R91" s="101"/>
      <c r="S91" s="101"/>
      <c r="T91" s="101"/>
      <c r="U91" s="101"/>
      <c r="V91" s="101"/>
      <c r="W91" s="101"/>
      <c r="X91" s="101"/>
      <c r="Y91" s="101"/>
      <c r="Z91" s="101"/>
      <c r="AA91" s="171"/>
      <c r="AB91" s="84"/>
    </row>
    <row r="92" spans="2:28" ht="15" customHeight="1">
      <c r="B92" s="39"/>
      <c r="C92" s="6"/>
      <c r="D92" s="6"/>
      <c r="E92" s="6"/>
      <c r="F92" s="6"/>
      <c r="G92" s="6"/>
      <c r="H92" s="6"/>
      <c r="I92" s="6"/>
      <c r="J92" s="6"/>
      <c r="K92" s="101"/>
      <c r="L92" s="101"/>
      <c r="M92" s="101"/>
      <c r="N92" s="101"/>
      <c r="O92" s="101"/>
      <c r="P92" s="101"/>
      <c r="Q92" s="101"/>
      <c r="R92" s="101"/>
      <c r="S92" s="101"/>
      <c r="T92" s="101"/>
      <c r="U92" s="101"/>
      <c r="V92" s="101"/>
      <c r="W92" s="101"/>
      <c r="X92" s="101"/>
      <c r="Y92" s="101"/>
      <c r="Z92" s="101"/>
      <c r="AA92" s="171"/>
      <c r="AB92" s="84"/>
    </row>
    <row r="93" spans="2:28" ht="15" customHeight="1">
      <c r="B93" s="39"/>
      <c r="C93" s="6"/>
      <c r="D93" s="6"/>
      <c r="E93" s="6"/>
      <c r="F93" s="6"/>
      <c r="G93" s="6"/>
      <c r="H93" s="6"/>
      <c r="I93" s="6"/>
      <c r="J93" s="6"/>
      <c r="K93" s="101"/>
      <c r="L93" s="101"/>
      <c r="M93" s="101"/>
      <c r="N93" s="101"/>
      <c r="O93" s="101"/>
      <c r="P93" s="101"/>
      <c r="Q93" s="101"/>
      <c r="R93" s="101"/>
      <c r="S93" s="101"/>
      <c r="T93" s="101"/>
      <c r="U93" s="101"/>
      <c r="V93" s="101"/>
      <c r="W93" s="101"/>
      <c r="X93" s="101"/>
      <c r="Y93" s="101"/>
      <c r="Z93" s="101"/>
      <c r="AA93" s="171"/>
      <c r="AB93" s="84"/>
    </row>
    <row r="94" spans="2:28" ht="15" customHeight="1">
      <c r="B94" s="39"/>
      <c r="C94" s="6"/>
      <c r="D94" s="6"/>
      <c r="E94" s="6"/>
      <c r="F94" s="6"/>
      <c r="G94" s="6"/>
      <c r="H94" s="6"/>
      <c r="I94" s="6"/>
      <c r="J94" s="6"/>
      <c r="K94" s="101"/>
      <c r="L94" s="101"/>
      <c r="M94" s="101"/>
      <c r="N94" s="101"/>
      <c r="O94" s="101"/>
      <c r="P94" s="101"/>
      <c r="Q94" s="101"/>
      <c r="R94" s="101"/>
      <c r="S94" s="101"/>
      <c r="T94" s="101"/>
      <c r="U94" s="101"/>
      <c r="V94" s="101"/>
      <c r="W94" s="101"/>
      <c r="X94" s="101"/>
      <c r="Y94" s="101"/>
      <c r="Z94" s="101"/>
      <c r="AA94" s="171"/>
      <c r="AB94" s="84"/>
    </row>
    <row r="95" spans="2:28" ht="15" customHeight="1">
      <c r="B95" s="39"/>
      <c r="C95" s="6"/>
      <c r="D95" s="6"/>
      <c r="E95" s="6"/>
      <c r="F95" s="6"/>
      <c r="G95" s="6"/>
      <c r="H95" s="6"/>
      <c r="I95" s="6"/>
      <c r="J95" s="6"/>
      <c r="K95" s="6"/>
      <c r="L95" s="6"/>
      <c r="M95" s="6"/>
      <c r="N95" s="6"/>
      <c r="O95" s="6"/>
      <c r="P95" s="6"/>
      <c r="Q95" s="6"/>
      <c r="R95" s="6"/>
      <c r="S95" s="6"/>
      <c r="T95" s="6"/>
      <c r="U95" s="6"/>
      <c r="V95" s="6"/>
      <c r="W95" s="6"/>
      <c r="X95" s="6"/>
      <c r="Y95" s="6"/>
      <c r="Z95" s="6"/>
      <c r="AA95" s="171"/>
      <c r="AB95" s="84"/>
    </row>
    <row r="96" spans="2:28" ht="18" customHeight="1">
      <c r="B96" s="40"/>
      <c r="C96" s="71" t="s">
        <v>199</v>
      </c>
      <c r="D96" s="71"/>
      <c r="E96" s="71"/>
      <c r="F96" s="71"/>
      <c r="G96" s="71"/>
      <c r="H96" s="71"/>
      <c r="I96" s="71"/>
      <c r="J96" s="71"/>
      <c r="K96" s="71"/>
      <c r="L96" s="71"/>
      <c r="M96" s="71"/>
      <c r="N96" s="71"/>
      <c r="O96" s="71"/>
      <c r="P96" s="71"/>
      <c r="Q96" s="71"/>
      <c r="R96" s="71"/>
      <c r="S96" s="71"/>
      <c r="T96" s="71"/>
      <c r="U96" s="71"/>
      <c r="V96" s="71"/>
      <c r="W96" s="71"/>
      <c r="X96" s="71"/>
      <c r="Y96" s="71"/>
      <c r="Z96" s="71"/>
      <c r="AA96" s="172"/>
      <c r="AB96" s="84"/>
    </row>
    <row r="97" spans="1:31" ht="6" customHeight="1"/>
    <row r="98" spans="1:31" ht="21" customHeight="1"/>
    <row r="99" spans="1:31" s="3" customFormat="1" ht="21" customHeight="1">
      <c r="A99" s="13" t="s">
        <v>162</v>
      </c>
      <c r="B99" s="13"/>
      <c r="C99" s="13"/>
      <c r="D99" s="13"/>
      <c r="E99" s="13"/>
      <c r="F99" s="13"/>
      <c r="G99" s="13"/>
      <c r="H99" s="13"/>
      <c r="I99" s="13"/>
      <c r="J99" s="13"/>
      <c r="K99" s="13"/>
      <c r="L99" s="13"/>
      <c r="M99" s="13"/>
      <c r="N99" s="13"/>
      <c r="O99" s="13"/>
      <c r="P99" s="13"/>
      <c r="Q99" s="13"/>
      <c r="R99" s="13"/>
      <c r="S99" s="13"/>
      <c r="T99" s="4"/>
      <c r="U99" s="4"/>
      <c r="V99" s="4"/>
      <c r="W99" s="4"/>
      <c r="X99" s="4"/>
      <c r="Y99" s="4"/>
      <c r="Z99" s="4"/>
      <c r="AA99" s="4"/>
    </row>
    <row r="100" spans="1:31" ht="18" customHeight="1">
      <c r="A100" s="14" t="s">
        <v>113</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row>
    <row r="101" spans="1:31" ht="24" customHeight="1">
      <c r="A101" s="6"/>
      <c r="B101" s="41" t="s">
        <v>111</v>
      </c>
      <c r="C101" s="72"/>
      <c r="D101" s="72"/>
      <c r="E101" s="72"/>
      <c r="F101" s="72"/>
      <c r="G101" s="72"/>
      <c r="H101" s="20" t="s">
        <v>116</v>
      </c>
      <c r="I101" s="20"/>
      <c r="J101" s="20"/>
      <c r="K101" s="20"/>
      <c r="L101" s="20"/>
      <c r="M101" s="20"/>
      <c r="N101" s="20"/>
      <c r="O101" s="20"/>
      <c r="P101" s="20"/>
      <c r="Q101" s="20"/>
      <c r="R101" s="20"/>
      <c r="S101" s="20"/>
      <c r="T101" s="20"/>
      <c r="U101" s="20"/>
      <c r="V101" s="20"/>
      <c r="W101" s="20"/>
      <c r="X101" s="20" t="s">
        <v>114</v>
      </c>
      <c r="Y101" s="20"/>
      <c r="Z101" s="20"/>
      <c r="AA101" s="20"/>
    </row>
    <row r="102" spans="1:31" ht="24" customHeight="1">
      <c r="B102" s="42" t="s">
        <v>117</v>
      </c>
      <c r="C102" s="73"/>
      <c r="D102" s="73"/>
      <c r="E102" s="73"/>
      <c r="F102" s="73"/>
      <c r="G102" s="86"/>
      <c r="H102" s="91" t="s">
        <v>120</v>
      </c>
      <c r="I102" s="97"/>
      <c r="J102" s="97"/>
      <c r="K102" s="97"/>
      <c r="L102" s="97"/>
      <c r="M102" s="97"/>
      <c r="N102" s="97"/>
      <c r="O102" s="97"/>
      <c r="P102" s="97"/>
      <c r="Q102" s="97"/>
      <c r="R102" s="97"/>
      <c r="S102" s="97"/>
      <c r="T102" s="97"/>
      <c r="U102" s="97"/>
      <c r="V102" s="97"/>
      <c r="W102" s="149"/>
      <c r="X102" s="152"/>
      <c r="Y102" s="152"/>
      <c r="Z102" s="152"/>
      <c r="AA102" s="152"/>
      <c r="AD102" s="1">
        <v>1</v>
      </c>
      <c r="AE102" s="1">
        <f t="shared" ref="AE102:AE114" si="0">AD102-COUNTA(X102)</f>
        <v>1</v>
      </c>
    </row>
    <row r="103" spans="1:31" ht="24" customHeight="1">
      <c r="B103" s="43" t="s">
        <v>125</v>
      </c>
      <c r="C103" s="74"/>
      <c r="D103" s="74"/>
      <c r="E103" s="74"/>
      <c r="F103" s="74"/>
      <c r="G103" s="87"/>
      <c r="H103" s="92" t="s">
        <v>123</v>
      </c>
      <c r="I103" s="98"/>
      <c r="J103" s="98"/>
      <c r="K103" s="98"/>
      <c r="L103" s="98"/>
      <c r="M103" s="98"/>
      <c r="N103" s="98"/>
      <c r="O103" s="98"/>
      <c r="P103" s="98"/>
      <c r="Q103" s="98"/>
      <c r="R103" s="98"/>
      <c r="S103" s="98"/>
      <c r="T103" s="98"/>
      <c r="U103" s="98"/>
      <c r="V103" s="98"/>
      <c r="W103" s="150"/>
      <c r="X103" s="152"/>
      <c r="Y103" s="152"/>
      <c r="Z103" s="152"/>
      <c r="AA103" s="152"/>
      <c r="AD103" s="1">
        <v>1</v>
      </c>
      <c r="AE103" s="1">
        <f t="shared" si="0"/>
        <v>1</v>
      </c>
    </row>
    <row r="104" spans="1:31" ht="24" customHeight="1">
      <c r="B104" s="43" t="s">
        <v>121</v>
      </c>
      <c r="C104" s="74"/>
      <c r="D104" s="74"/>
      <c r="E104" s="74"/>
      <c r="F104" s="74"/>
      <c r="G104" s="87"/>
      <c r="H104" s="92" t="s">
        <v>134</v>
      </c>
      <c r="I104" s="98"/>
      <c r="J104" s="98"/>
      <c r="K104" s="98"/>
      <c r="L104" s="98"/>
      <c r="M104" s="98"/>
      <c r="N104" s="98"/>
      <c r="O104" s="98"/>
      <c r="P104" s="98"/>
      <c r="Q104" s="98"/>
      <c r="R104" s="98"/>
      <c r="S104" s="98"/>
      <c r="T104" s="98"/>
      <c r="U104" s="98"/>
      <c r="V104" s="98"/>
      <c r="W104" s="150"/>
      <c r="X104" s="152"/>
      <c r="Y104" s="152"/>
      <c r="Z104" s="152"/>
      <c r="AA104" s="152"/>
      <c r="AD104" s="1">
        <v>1</v>
      </c>
      <c r="AE104" s="1">
        <f t="shared" si="0"/>
        <v>1</v>
      </c>
    </row>
    <row r="105" spans="1:31" ht="24" customHeight="1">
      <c r="B105" s="43" t="s">
        <v>122</v>
      </c>
      <c r="C105" s="74"/>
      <c r="D105" s="74"/>
      <c r="E105" s="74"/>
      <c r="F105" s="74"/>
      <c r="G105" s="87"/>
      <c r="H105" s="93" t="s">
        <v>10</v>
      </c>
      <c r="I105" s="99"/>
      <c r="J105" s="99"/>
      <c r="K105" s="99"/>
      <c r="L105" s="99"/>
      <c r="M105" s="99"/>
      <c r="N105" s="99"/>
      <c r="O105" s="99"/>
      <c r="P105" s="99"/>
      <c r="Q105" s="99"/>
      <c r="R105" s="99"/>
      <c r="S105" s="99"/>
      <c r="T105" s="99"/>
      <c r="U105" s="99"/>
      <c r="V105" s="99"/>
      <c r="W105" s="151"/>
      <c r="X105" s="152"/>
      <c r="Y105" s="152"/>
      <c r="Z105" s="152"/>
      <c r="AA105" s="152"/>
      <c r="AD105" s="1">
        <v>1</v>
      </c>
      <c r="AE105" s="1">
        <f t="shared" si="0"/>
        <v>1</v>
      </c>
    </row>
    <row r="106" spans="1:31" ht="24" customHeight="1">
      <c r="B106" s="43" t="s">
        <v>124</v>
      </c>
      <c r="C106" s="74"/>
      <c r="D106" s="74"/>
      <c r="E106" s="74"/>
      <c r="F106" s="74"/>
      <c r="G106" s="87"/>
      <c r="H106" s="93" t="s">
        <v>135</v>
      </c>
      <c r="I106" s="99"/>
      <c r="J106" s="99"/>
      <c r="K106" s="99"/>
      <c r="L106" s="99"/>
      <c r="M106" s="99"/>
      <c r="N106" s="99"/>
      <c r="O106" s="99"/>
      <c r="P106" s="99"/>
      <c r="Q106" s="99"/>
      <c r="R106" s="99"/>
      <c r="S106" s="99"/>
      <c r="T106" s="99"/>
      <c r="U106" s="99"/>
      <c r="V106" s="99"/>
      <c r="W106" s="151"/>
      <c r="X106" s="152"/>
      <c r="Y106" s="152"/>
      <c r="Z106" s="152"/>
      <c r="AA106" s="152"/>
      <c r="AD106" s="1">
        <v>1</v>
      </c>
      <c r="AE106" s="1">
        <f t="shared" si="0"/>
        <v>1</v>
      </c>
    </row>
    <row r="107" spans="1:31" ht="24" customHeight="1">
      <c r="B107" s="43" t="s">
        <v>95</v>
      </c>
      <c r="C107" s="74"/>
      <c r="D107" s="74"/>
      <c r="E107" s="74"/>
      <c r="F107" s="74"/>
      <c r="G107" s="87"/>
      <c r="H107" s="93" t="s">
        <v>31</v>
      </c>
      <c r="I107" s="99"/>
      <c r="J107" s="99"/>
      <c r="K107" s="99"/>
      <c r="L107" s="99"/>
      <c r="M107" s="99"/>
      <c r="N107" s="99"/>
      <c r="O107" s="99"/>
      <c r="P107" s="99"/>
      <c r="Q107" s="99"/>
      <c r="R107" s="99"/>
      <c r="S107" s="99"/>
      <c r="T107" s="99"/>
      <c r="U107" s="99"/>
      <c r="V107" s="99"/>
      <c r="W107" s="151"/>
      <c r="X107" s="152"/>
      <c r="Y107" s="152"/>
      <c r="Z107" s="152"/>
      <c r="AA107" s="152"/>
      <c r="AD107" s="1">
        <v>1</v>
      </c>
      <c r="AE107" s="1">
        <f t="shared" si="0"/>
        <v>1</v>
      </c>
    </row>
    <row r="108" spans="1:31" ht="24" customHeight="1">
      <c r="B108" s="43" t="s">
        <v>128</v>
      </c>
      <c r="C108" s="74"/>
      <c r="D108" s="74"/>
      <c r="E108" s="74"/>
      <c r="F108" s="74"/>
      <c r="G108" s="87"/>
      <c r="H108" s="93" t="s">
        <v>78</v>
      </c>
      <c r="I108" s="99"/>
      <c r="J108" s="99"/>
      <c r="K108" s="99"/>
      <c r="L108" s="99"/>
      <c r="M108" s="99"/>
      <c r="N108" s="99"/>
      <c r="O108" s="99"/>
      <c r="P108" s="99"/>
      <c r="Q108" s="99"/>
      <c r="R108" s="99"/>
      <c r="S108" s="99"/>
      <c r="T108" s="99"/>
      <c r="U108" s="99"/>
      <c r="V108" s="99"/>
      <c r="W108" s="151"/>
      <c r="X108" s="152"/>
      <c r="Y108" s="152"/>
      <c r="Z108" s="152"/>
      <c r="AA108" s="152"/>
      <c r="AD108" s="1">
        <v>1</v>
      </c>
      <c r="AE108" s="1">
        <f t="shared" si="0"/>
        <v>1</v>
      </c>
    </row>
    <row r="109" spans="1:31" ht="24" customHeight="1">
      <c r="B109" s="43" t="s">
        <v>129</v>
      </c>
      <c r="C109" s="74"/>
      <c r="D109" s="74"/>
      <c r="E109" s="74"/>
      <c r="F109" s="74"/>
      <c r="G109" s="87"/>
      <c r="H109" s="93" t="s">
        <v>136</v>
      </c>
      <c r="I109" s="99"/>
      <c r="J109" s="99"/>
      <c r="K109" s="99"/>
      <c r="L109" s="99"/>
      <c r="M109" s="99"/>
      <c r="N109" s="99"/>
      <c r="O109" s="99"/>
      <c r="P109" s="99"/>
      <c r="Q109" s="99"/>
      <c r="R109" s="99"/>
      <c r="S109" s="99"/>
      <c r="T109" s="99"/>
      <c r="U109" s="99"/>
      <c r="V109" s="99"/>
      <c r="W109" s="151"/>
      <c r="X109" s="152"/>
      <c r="Y109" s="152"/>
      <c r="Z109" s="152"/>
      <c r="AA109" s="152"/>
      <c r="AD109" s="1">
        <v>1</v>
      </c>
      <c r="AE109" s="1">
        <f t="shared" si="0"/>
        <v>1</v>
      </c>
    </row>
    <row r="110" spans="1:31" ht="24" customHeight="1">
      <c r="B110" s="44" t="s">
        <v>163</v>
      </c>
      <c r="C110" s="75"/>
      <c r="D110" s="75"/>
      <c r="E110" s="75"/>
      <c r="F110" s="75"/>
      <c r="G110" s="88"/>
      <c r="H110" s="93" t="s">
        <v>115</v>
      </c>
      <c r="I110" s="99"/>
      <c r="J110" s="99"/>
      <c r="K110" s="99"/>
      <c r="L110" s="99"/>
      <c r="M110" s="99"/>
      <c r="N110" s="99"/>
      <c r="O110" s="99"/>
      <c r="P110" s="99"/>
      <c r="Q110" s="99"/>
      <c r="R110" s="99"/>
      <c r="S110" s="99"/>
      <c r="T110" s="99"/>
      <c r="U110" s="99"/>
      <c r="V110" s="99"/>
      <c r="W110" s="151"/>
      <c r="X110" s="152"/>
      <c r="Y110" s="152"/>
      <c r="Z110" s="152"/>
      <c r="AA110" s="152"/>
      <c r="AD110" s="1">
        <v>1</v>
      </c>
      <c r="AE110" s="1">
        <f t="shared" si="0"/>
        <v>1</v>
      </c>
    </row>
    <row r="111" spans="1:31" ht="24" customHeight="1">
      <c r="B111" s="43" t="s">
        <v>131</v>
      </c>
      <c r="C111" s="74"/>
      <c r="D111" s="74"/>
      <c r="E111" s="74"/>
      <c r="F111" s="74"/>
      <c r="G111" s="87"/>
      <c r="H111" s="93" t="s">
        <v>137</v>
      </c>
      <c r="I111" s="99"/>
      <c r="J111" s="99"/>
      <c r="K111" s="99"/>
      <c r="L111" s="99"/>
      <c r="M111" s="99"/>
      <c r="N111" s="99"/>
      <c r="O111" s="99"/>
      <c r="P111" s="99"/>
      <c r="Q111" s="99"/>
      <c r="R111" s="99"/>
      <c r="S111" s="99"/>
      <c r="T111" s="99"/>
      <c r="U111" s="99"/>
      <c r="V111" s="99"/>
      <c r="W111" s="151"/>
      <c r="X111" s="152"/>
      <c r="Y111" s="152"/>
      <c r="Z111" s="152"/>
      <c r="AA111" s="152"/>
      <c r="AD111" s="1">
        <v>1</v>
      </c>
      <c r="AE111" s="1">
        <f t="shared" si="0"/>
        <v>1</v>
      </c>
    </row>
    <row r="112" spans="1:31" ht="24" customHeight="1">
      <c r="B112" s="44" t="s">
        <v>35</v>
      </c>
      <c r="C112" s="75"/>
      <c r="D112" s="75"/>
      <c r="E112" s="75"/>
      <c r="F112" s="75"/>
      <c r="G112" s="88"/>
      <c r="H112" s="93" t="s">
        <v>138</v>
      </c>
      <c r="I112" s="99"/>
      <c r="J112" s="99"/>
      <c r="K112" s="99"/>
      <c r="L112" s="99"/>
      <c r="M112" s="99"/>
      <c r="N112" s="99"/>
      <c r="O112" s="99"/>
      <c r="P112" s="99"/>
      <c r="Q112" s="99"/>
      <c r="R112" s="99"/>
      <c r="S112" s="99"/>
      <c r="T112" s="99"/>
      <c r="U112" s="99"/>
      <c r="V112" s="99"/>
      <c r="W112" s="151"/>
      <c r="X112" s="152"/>
      <c r="Y112" s="152"/>
      <c r="Z112" s="152"/>
      <c r="AA112" s="152"/>
      <c r="AD112" s="1">
        <v>1</v>
      </c>
      <c r="AE112" s="1">
        <f t="shared" si="0"/>
        <v>1</v>
      </c>
    </row>
    <row r="113" spans="1:32" ht="24" customHeight="1">
      <c r="B113" s="43" t="s">
        <v>50</v>
      </c>
      <c r="C113" s="74"/>
      <c r="D113" s="74"/>
      <c r="E113" s="74"/>
      <c r="F113" s="74"/>
      <c r="G113" s="87"/>
      <c r="H113" s="93" t="s">
        <v>96</v>
      </c>
      <c r="I113" s="99"/>
      <c r="J113" s="99"/>
      <c r="K113" s="99"/>
      <c r="L113" s="99"/>
      <c r="M113" s="99"/>
      <c r="N113" s="99"/>
      <c r="O113" s="99"/>
      <c r="P113" s="99"/>
      <c r="Q113" s="99"/>
      <c r="R113" s="99"/>
      <c r="S113" s="99"/>
      <c r="T113" s="99"/>
      <c r="U113" s="99"/>
      <c r="V113" s="99"/>
      <c r="W113" s="151"/>
      <c r="X113" s="152"/>
      <c r="Y113" s="152"/>
      <c r="Z113" s="152"/>
      <c r="AA113" s="152"/>
      <c r="AD113" s="1">
        <v>1</v>
      </c>
      <c r="AE113" s="1">
        <f t="shared" si="0"/>
        <v>1</v>
      </c>
    </row>
    <row r="114" spans="1:32" ht="24" customHeight="1">
      <c r="B114" s="43" t="s">
        <v>50</v>
      </c>
      <c r="C114" s="74"/>
      <c r="D114" s="74"/>
      <c r="E114" s="74"/>
      <c r="F114" s="74"/>
      <c r="G114" s="87"/>
      <c r="H114" s="91" t="s">
        <v>140</v>
      </c>
      <c r="I114" s="97"/>
      <c r="J114" s="97"/>
      <c r="K114" s="97"/>
      <c r="L114" s="97"/>
      <c r="M114" s="97"/>
      <c r="N114" s="97"/>
      <c r="O114" s="97"/>
      <c r="P114" s="97"/>
      <c r="Q114" s="97"/>
      <c r="R114" s="97"/>
      <c r="S114" s="97"/>
      <c r="T114" s="97"/>
      <c r="U114" s="97"/>
      <c r="V114" s="97"/>
      <c r="W114" s="149"/>
      <c r="X114" s="154"/>
      <c r="Y114" s="156"/>
      <c r="Z114" s="156"/>
      <c r="AA114" s="173"/>
      <c r="AD114" s="1">
        <v>1</v>
      </c>
      <c r="AE114" s="1">
        <f t="shared" si="0"/>
        <v>1</v>
      </c>
    </row>
    <row r="115" spans="1:32" ht="9" customHeight="1">
      <c r="B115" s="45"/>
      <c r="C115" s="45"/>
      <c r="D115" s="45"/>
      <c r="E115" s="45"/>
      <c r="F115" s="45"/>
      <c r="G115" s="45"/>
      <c r="H115" s="94"/>
      <c r="I115" s="94"/>
      <c r="J115" s="94"/>
      <c r="K115" s="94"/>
      <c r="L115" s="94"/>
      <c r="M115" s="94"/>
      <c r="N115" s="94"/>
      <c r="O115" s="94"/>
      <c r="P115" s="94"/>
      <c r="Q115" s="94"/>
      <c r="R115" s="94"/>
      <c r="S115" s="94"/>
      <c r="T115" s="94"/>
      <c r="U115" s="94"/>
      <c r="V115" s="94"/>
      <c r="W115" s="94"/>
      <c r="X115" s="155"/>
      <c r="Y115" s="155"/>
      <c r="Z115" s="155"/>
      <c r="AA115" s="155"/>
    </row>
    <row r="116" spans="1:32" s="3" customFormat="1" ht="21" customHeight="1">
      <c r="A116" s="15" t="s">
        <v>119</v>
      </c>
      <c r="B116" s="15"/>
      <c r="C116" s="15"/>
      <c r="D116" s="15"/>
      <c r="E116" s="15"/>
      <c r="F116" s="15"/>
      <c r="G116" s="15"/>
      <c r="H116" s="15"/>
      <c r="I116" s="15"/>
      <c r="J116" s="15"/>
      <c r="K116" s="15"/>
      <c r="L116" s="15"/>
      <c r="M116" s="15"/>
      <c r="N116" s="15"/>
      <c r="O116" s="15"/>
      <c r="P116" s="15"/>
      <c r="Q116" s="15"/>
      <c r="R116" s="15"/>
      <c r="S116" s="138"/>
      <c r="T116" s="4"/>
      <c r="U116" s="4"/>
      <c r="V116" s="4"/>
      <c r="W116" s="4"/>
      <c r="X116" s="4"/>
      <c r="Y116" s="4"/>
      <c r="Z116" s="4"/>
      <c r="AA116" s="4"/>
      <c r="AF116" s="185"/>
    </row>
    <row r="117" spans="1:32" ht="18" customHeight="1">
      <c r="A117" s="16" t="s">
        <v>37</v>
      </c>
      <c r="B117" s="16"/>
      <c r="C117" s="16"/>
      <c r="D117" s="16"/>
      <c r="E117" s="16"/>
      <c r="F117" s="16"/>
      <c r="G117" s="16"/>
      <c r="H117" s="16"/>
      <c r="I117" s="16"/>
      <c r="J117" s="16"/>
      <c r="K117" s="16"/>
      <c r="L117" s="16"/>
      <c r="M117" s="16"/>
      <c r="N117" s="16"/>
      <c r="O117" s="16"/>
      <c r="P117" s="16"/>
      <c r="Q117" s="16"/>
      <c r="R117" s="16"/>
      <c r="S117" s="139"/>
    </row>
    <row r="118" spans="1:32" ht="18" customHeight="1">
      <c r="A118" s="16" t="s">
        <v>5</v>
      </c>
      <c r="B118" s="16"/>
      <c r="C118" s="16"/>
      <c r="D118" s="16"/>
      <c r="E118" s="16"/>
      <c r="F118" s="16"/>
      <c r="G118" s="16"/>
      <c r="H118" s="16"/>
      <c r="I118" s="16"/>
      <c r="J118" s="16"/>
      <c r="K118" s="16"/>
      <c r="L118" s="16"/>
      <c r="M118" s="16"/>
      <c r="N118" s="16"/>
      <c r="O118" s="16"/>
      <c r="P118" s="16"/>
      <c r="Q118" s="16"/>
      <c r="R118" s="16"/>
      <c r="S118" s="139"/>
      <c r="T118" s="139"/>
      <c r="U118" s="139"/>
      <c r="V118" s="139"/>
      <c r="W118" s="139"/>
      <c r="X118" s="139"/>
      <c r="Y118" s="139"/>
      <c r="Z118" s="139"/>
      <c r="AA118" s="139"/>
    </row>
    <row r="119" spans="1:32" ht="18" customHeight="1">
      <c r="A119" s="6"/>
      <c r="B119" s="20" t="s">
        <v>24</v>
      </c>
      <c r="C119" s="20"/>
      <c r="D119" s="20"/>
      <c r="E119" s="20"/>
      <c r="F119" s="20"/>
      <c r="G119" s="20"/>
      <c r="H119" s="20" t="s">
        <v>42</v>
      </c>
      <c r="I119" s="20"/>
      <c r="J119" s="20" t="s">
        <v>33</v>
      </c>
      <c r="K119" s="20"/>
      <c r="L119" s="20"/>
      <c r="M119" s="20"/>
      <c r="N119" s="20"/>
      <c r="O119" s="20"/>
      <c r="P119" s="20"/>
      <c r="Q119" s="20"/>
      <c r="R119" s="20"/>
      <c r="S119" s="20"/>
      <c r="T119" s="20"/>
      <c r="U119" s="20"/>
      <c r="V119" s="20"/>
      <c r="W119" s="20"/>
      <c r="X119" s="20"/>
      <c r="Y119" s="20"/>
      <c r="Z119" s="20"/>
      <c r="AA119" s="20"/>
    </row>
    <row r="120" spans="1:32" ht="18" customHeight="1">
      <c r="A120" s="6"/>
      <c r="B120" s="20" t="s">
        <v>12</v>
      </c>
      <c r="C120" s="20"/>
      <c r="D120" s="20"/>
      <c r="E120" s="20"/>
      <c r="F120" s="20"/>
      <c r="G120" s="20"/>
      <c r="H120" s="95"/>
      <c r="I120" s="95"/>
      <c r="J120" s="100" t="s">
        <v>39</v>
      </c>
      <c r="K120" s="100"/>
      <c r="L120" s="100"/>
      <c r="M120" s="100"/>
      <c r="N120" s="100"/>
      <c r="O120" s="100"/>
      <c r="P120" s="100"/>
      <c r="Q120" s="100"/>
      <c r="R120" s="100"/>
      <c r="S120" s="100"/>
      <c r="T120" s="100"/>
      <c r="U120" s="100"/>
      <c r="V120" s="100"/>
      <c r="W120" s="100"/>
      <c r="X120" s="100"/>
      <c r="Y120" s="100"/>
      <c r="Z120" s="100"/>
      <c r="AA120" s="100"/>
      <c r="AD120" s="1">
        <v>1</v>
      </c>
      <c r="AE120" s="1">
        <f>AD120-COUNTA(H120)</f>
        <v>1</v>
      </c>
    </row>
    <row r="121" spans="1:32" ht="18" customHeight="1">
      <c r="A121" s="6"/>
      <c r="B121" s="20" t="s">
        <v>15</v>
      </c>
      <c r="C121" s="20"/>
      <c r="D121" s="20"/>
      <c r="E121" s="20"/>
      <c r="F121" s="20"/>
      <c r="G121" s="20"/>
      <c r="H121" s="95"/>
      <c r="I121" s="95"/>
      <c r="J121" s="100" t="s">
        <v>40</v>
      </c>
      <c r="K121" s="100"/>
      <c r="L121" s="100"/>
      <c r="M121" s="100"/>
      <c r="N121" s="100"/>
      <c r="O121" s="100"/>
      <c r="P121" s="100"/>
      <c r="Q121" s="100"/>
      <c r="R121" s="100"/>
      <c r="S121" s="100"/>
      <c r="T121" s="100"/>
      <c r="U121" s="100"/>
      <c r="V121" s="100"/>
      <c r="W121" s="100"/>
      <c r="X121" s="100"/>
      <c r="Y121" s="100"/>
      <c r="Z121" s="100"/>
      <c r="AA121" s="100"/>
      <c r="AD121" s="1">
        <v>1</v>
      </c>
      <c r="AE121" s="1">
        <f>AD121-COUNTA(H121)</f>
        <v>1</v>
      </c>
    </row>
    <row r="122" spans="1:32" ht="6" customHeight="1"/>
    <row r="123" spans="1:32" s="3" customFormat="1" ht="21" customHeight="1">
      <c r="A123" s="13" t="s">
        <v>148</v>
      </c>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F123" s="185"/>
    </row>
    <row r="124" spans="1:32" ht="18" customHeight="1">
      <c r="A124" s="14" t="s">
        <v>3</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row>
    <row r="125" spans="1:32" ht="18" customHeight="1">
      <c r="A125" s="6"/>
      <c r="B125" s="20" t="s">
        <v>24</v>
      </c>
      <c r="C125" s="20"/>
      <c r="D125" s="20"/>
      <c r="E125" s="20" t="s">
        <v>43</v>
      </c>
      <c r="F125" s="20"/>
      <c r="G125" s="20"/>
      <c r="H125" s="20"/>
      <c r="I125" s="20"/>
      <c r="J125" s="20"/>
      <c r="K125" s="20"/>
      <c r="L125" s="20" t="s">
        <v>26</v>
      </c>
      <c r="M125" s="20"/>
      <c r="N125" s="20"/>
      <c r="O125" s="20"/>
      <c r="P125" s="20" t="s">
        <v>30</v>
      </c>
      <c r="Q125" s="20"/>
      <c r="R125" s="20"/>
      <c r="S125" s="20"/>
      <c r="T125" s="20"/>
      <c r="U125" s="20"/>
      <c r="V125" s="20"/>
      <c r="W125" s="20"/>
      <c r="X125" s="20"/>
      <c r="Y125" s="20"/>
      <c r="Z125" s="20"/>
      <c r="AA125" s="20"/>
      <c r="AD125" s="2"/>
      <c r="AF125" s="1"/>
    </row>
    <row r="126" spans="1:32" ht="18" customHeight="1">
      <c r="B126" s="46" t="s">
        <v>26</v>
      </c>
      <c r="C126" s="46"/>
      <c r="D126" s="46"/>
      <c r="E126" s="47" t="s">
        <v>47</v>
      </c>
      <c r="F126" s="47"/>
      <c r="G126" s="47"/>
      <c r="H126" s="47"/>
      <c r="I126" s="47"/>
      <c r="J126" s="47"/>
      <c r="K126" s="47"/>
      <c r="L126" s="105"/>
      <c r="M126" s="105"/>
      <c r="N126" s="126" t="s">
        <v>46</v>
      </c>
      <c r="O126" s="126"/>
      <c r="P126" s="100"/>
      <c r="Q126" s="100"/>
      <c r="R126" s="100"/>
      <c r="S126" s="100"/>
      <c r="T126" s="100"/>
      <c r="U126" s="100"/>
      <c r="V126" s="100"/>
      <c r="W126" s="100"/>
      <c r="X126" s="100"/>
      <c r="Y126" s="100"/>
      <c r="Z126" s="100"/>
      <c r="AA126" s="100"/>
      <c r="AD126" s="1">
        <f>IF(X52="有",1,0)</f>
        <v>0</v>
      </c>
      <c r="AE126" s="1">
        <f>AD126-COUNTA(L126)</f>
        <v>0</v>
      </c>
    </row>
    <row r="127" spans="1:32" ht="18" customHeight="1">
      <c r="B127" s="46"/>
      <c r="C127" s="46"/>
      <c r="D127" s="46"/>
      <c r="E127" s="47"/>
      <c r="F127" s="47"/>
      <c r="G127" s="47"/>
      <c r="H127" s="47"/>
      <c r="I127" s="47"/>
      <c r="J127" s="47"/>
      <c r="K127" s="47"/>
      <c r="L127" s="105"/>
      <c r="M127" s="105"/>
      <c r="N127" s="126"/>
      <c r="O127" s="126"/>
      <c r="P127" s="100"/>
      <c r="Q127" s="100"/>
      <c r="R127" s="100"/>
      <c r="S127" s="100"/>
      <c r="T127" s="100"/>
      <c r="U127" s="100"/>
      <c r="V127" s="100"/>
      <c r="W127" s="100"/>
      <c r="X127" s="100"/>
      <c r="Y127" s="100"/>
      <c r="Z127" s="100"/>
      <c r="AA127" s="100"/>
    </row>
    <row r="128" spans="1:32" ht="18" customHeight="1">
      <c r="B128" s="46"/>
      <c r="C128" s="46"/>
      <c r="D128" s="46"/>
      <c r="E128" s="47"/>
      <c r="F128" s="47"/>
      <c r="G128" s="47"/>
      <c r="H128" s="47"/>
      <c r="I128" s="47"/>
      <c r="J128" s="47"/>
      <c r="K128" s="47"/>
      <c r="L128" s="105"/>
      <c r="M128" s="105"/>
      <c r="N128" s="126"/>
      <c r="O128" s="126"/>
      <c r="P128" s="100"/>
      <c r="Q128" s="100"/>
      <c r="R128" s="100"/>
      <c r="S128" s="100"/>
      <c r="T128" s="100"/>
      <c r="U128" s="100"/>
      <c r="V128" s="100"/>
      <c r="W128" s="100"/>
      <c r="X128" s="100"/>
      <c r="Y128" s="100"/>
      <c r="Z128" s="100"/>
      <c r="AA128" s="100"/>
    </row>
    <row r="129" spans="1:32" ht="18" customHeight="1">
      <c r="B129" s="46"/>
      <c r="C129" s="46"/>
      <c r="D129" s="46"/>
      <c r="E129" s="47"/>
      <c r="F129" s="47"/>
      <c r="G129" s="47"/>
      <c r="H129" s="47"/>
      <c r="I129" s="47"/>
      <c r="J129" s="47"/>
      <c r="K129" s="47"/>
      <c r="L129" s="105"/>
      <c r="M129" s="105"/>
      <c r="N129" s="126"/>
      <c r="O129" s="126"/>
      <c r="P129" s="100"/>
      <c r="Q129" s="100"/>
      <c r="R129" s="100"/>
      <c r="S129" s="100"/>
      <c r="T129" s="100"/>
      <c r="U129" s="100"/>
      <c r="V129" s="100"/>
      <c r="W129" s="100"/>
      <c r="X129" s="100"/>
      <c r="Y129" s="100"/>
      <c r="Z129" s="100"/>
      <c r="AA129" s="100"/>
    </row>
    <row r="130" spans="1:32" ht="18" customHeight="1">
      <c r="B130" s="46"/>
      <c r="C130" s="46"/>
      <c r="D130" s="46"/>
      <c r="E130" s="47"/>
      <c r="F130" s="47"/>
      <c r="G130" s="47"/>
      <c r="H130" s="47"/>
      <c r="I130" s="47"/>
      <c r="J130" s="47"/>
      <c r="K130" s="47"/>
      <c r="L130" s="105"/>
      <c r="M130" s="105"/>
      <c r="N130" s="126"/>
      <c r="O130" s="126"/>
      <c r="P130" s="100"/>
      <c r="Q130" s="100"/>
      <c r="R130" s="100"/>
      <c r="S130" s="100"/>
      <c r="T130" s="100"/>
      <c r="U130" s="100"/>
      <c r="V130" s="100"/>
      <c r="W130" s="100"/>
      <c r="X130" s="100"/>
      <c r="Y130" s="100"/>
      <c r="Z130" s="100"/>
      <c r="AA130" s="100"/>
    </row>
    <row r="131" spans="1:32" ht="18" customHeight="1">
      <c r="B131" s="46"/>
      <c r="C131" s="46"/>
      <c r="D131" s="46"/>
      <c r="E131" s="47"/>
      <c r="F131" s="47"/>
      <c r="G131" s="47"/>
      <c r="H131" s="47"/>
      <c r="I131" s="47"/>
      <c r="J131" s="47"/>
      <c r="K131" s="47"/>
      <c r="L131" s="105"/>
      <c r="M131" s="105"/>
      <c r="N131" s="126"/>
      <c r="O131" s="126"/>
      <c r="P131" s="100"/>
      <c r="Q131" s="100"/>
      <c r="R131" s="100"/>
      <c r="S131" s="100"/>
      <c r="T131" s="100"/>
      <c r="U131" s="100"/>
      <c r="V131" s="100"/>
      <c r="W131" s="100"/>
      <c r="X131" s="100"/>
      <c r="Y131" s="100"/>
      <c r="Z131" s="100"/>
      <c r="AA131" s="100"/>
    </row>
    <row r="132" spans="1:32" ht="18" customHeight="1">
      <c r="B132" s="46"/>
      <c r="C132" s="46"/>
      <c r="D132" s="46"/>
      <c r="E132" s="47"/>
      <c r="F132" s="47"/>
      <c r="G132" s="47"/>
      <c r="H132" s="47"/>
      <c r="I132" s="47"/>
      <c r="J132" s="47"/>
      <c r="K132" s="47"/>
      <c r="L132" s="105"/>
      <c r="M132" s="105"/>
      <c r="N132" s="126"/>
      <c r="O132" s="126"/>
      <c r="P132" s="100"/>
      <c r="Q132" s="100"/>
      <c r="R132" s="100"/>
      <c r="S132" s="100"/>
      <c r="T132" s="100"/>
      <c r="U132" s="100"/>
      <c r="V132" s="100"/>
      <c r="W132" s="100"/>
      <c r="X132" s="100"/>
      <c r="Y132" s="100"/>
      <c r="Z132" s="100"/>
      <c r="AA132" s="100"/>
    </row>
    <row r="133" spans="1:32" ht="15" customHeight="1">
      <c r="V133" s="147" t="str">
        <f>IF(L126="","",IF(L126&lt;=30,"崖なし","崖あり"))</f>
        <v/>
      </c>
      <c r="W133" s="147"/>
      <c r="X133" s="147"/>
      <c r="Y133" s="147"/>
    </row>
    <row r="134" spans="1:32" ht="21" customHeight="1"/>
    <row r="135" spans="1:32" ht="21" customHeight="1"/>
    <row r="136" spans="1:32" s="3" customFormat="1" ht="21" customHeight="1">
      <c r="A136" s="13" t="s">
        <v>171</v>
      </c>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F136" s="185"/>
    </row>
    <row r="137" spans="1:32" ht="16.5" customHeight="1">
      <c r="A137" s="14" t="s">
        <v>14</v>
      </c>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spans="1:32" ht="16.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1:32" ht="16.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spans="1:32" ht="18" customHeight="1">
      <c r="A140" s="6"/>
      <c r="B140" s="20" t="s">
        <v>24</v>
      </c>
      <c r="C140" s="20"/>
      <c r="D140" s="20"/>
      <c r="E140" s="41" t="s">
        <v>71</v>
      </c>
      <c r="F140" s="72"/>
      <c r="G140" s="72"/>
      <c r="H140" s="72"/>
      <c r="I140" s="72"/>
      <c r="J140" s="72"/>
      <c r="K140" s="102"/>
      <c r="L140" s="20" t="s">
        <v>4</v>
      </c>
      <c r="M140" s="20"/>
      <c r="N140" s="20"/>
      <c r="O140" s="20"/>
      <c r="P140" s="20" t="s">
        <v>177</v>
      </c>
      <c r="Q140" s="20"/>
      <c r="R140" s="20"/>
      <c r="S140" s="20"/>
      <c r="T140" s="20"/>
      <c r="U140" s="20"/>
      <c r="V140" s="20"/>
      <c r="W140" s="20"/>
      <c r="X140" s="20"/>
      <c r="Y140" s="20"/>
      <c r="Z140" s="20"/>
      <c r="AA140" s="20"/>
    </row>
    <row r="141" spans="1:32" ht="14.25" customHeight="1">
      <c r="B141" s="47" t="s">
        <v>44</v>
      </c>
      <c r="C141" s="47"/>
      <c r="D141" s="47"/>
      <c r="E141" s="47" t="str">
        <f>IF(X133="崖なし","崖を発生しない場合、この設問は回答不要です","盛土のみ行った箇所（切土はない箇所）で生ずる「崖」の高さ")</f>
        <v>盛土のみ行った箇所（切土はない箇所）で生ずる「崖」の高さ</v>
      </c>
      <c r="F141" s="47"/>
      <c r="G141" s="47"/>
      <c r="H141" s="47"/>
      <c r="I141" s="47"/>
      <c r="J141" s="47"/>
      <c r="K141" s="47"/>
      <c r="L141" s="106"/>
      <c r="M141" s="116"/>
      <c r="N141" s="127" t="s">
        <v>20</v>
      </c>
      <c r="O141" s="131"/>
      <c r="P141" s="100"/>
      <c r="Q141" s="100"/>
      <c r="R141" s="100"/>
      <c r="S141" s="100"/>
      <c r="T141" s="100"/>
      <c r="U141" s="100"/>
      <c r="V141" s="100"/>
      <c r="W141" s="100"/>
      <c r="X141" s="100"/>
      <c r="Y141" s="100"/>
      <c r="Z141" s="100"/>
      <c r="AA141" s="100"/>
      <c r="AD141" s="1">
        <f>IF(V133="崖あり",1,0)*IF(H120="無",0,1)</f>
        <v>0</v>
      </c>
      <c r="AE141" s="1">
        <f>AD141-COUNTA(L141)</f>
        <v>0</v>
      </c>
      <c r="AF141" s="2">
        <f>L141*AD141</f>
        <v>0</v>
      </c>
    </row>
    <row r="142" spans="1:32" ht="14.25" customHeight="1">
      <c r="B142" s="47"/>
      <c r="C142" s="47"/>
      <c r="D142" s="47"/>
      <c r="E142" s="47"/>
      <c r="F142" s="47"/>
      <c r="G142" s="47"/>
      <c r="H142" s="47"/>
      <c r="I142" s="47"/>
      <c r="J142" s="47"/>
      <c r="K142" s="47"/>
      <c r="L142" s="107"/>
      <c r="M142" s="117"/>
      <c r="N142" s="128"/>
      <c r="O142" s="132"/>
      <c r="P142" s="100"/>
      <c r="Q142" s="100"/>
      <c r="R142" s="100"/>
      <c r="S142" s="100"/>
      <c r="T142" s="100"/>
      <c r="U142" s="100"/>
      <c r="V142" s="100"/>
      <c r="W142" s="100"/>
      <c r="X142" s="100"/>
      <c r="Y142" s="100"/>
      <c r="Z142" s="100"/>
      <c r="AA142" s="100"/>
    </row>
    <row r="143" spans="1:32" ht="14.25" customHeight="1">
      <c r="B143" s="47"/>
      <c r="C143" s="47"/>
      <c r="D143" s="47"/>
      <c r="E143" s="47"/>
      <c r="F143" s="47"/>
      <c r="G143" s="47"/>
      <c r="H143" s="47"/>
      <c r="I143" s="47"/>
      <c r="J143" s="47"/>
      <c r="K143" s="47"/>
      <c r="L143" s="108"/>
      <c r="M143" s="118"/>
      <c r="N143" s="129"/>
      <c r="O143" s="133"/>
      <c r="P143" s="100"/>
      <c r="Q143" s="100"/>
      <c r="R143" s="100"/>
      <c r="S143" s="100"/>
      <c r="T143" s="100"/>
      <c r="U143" s="100"/>
      <c r="V143" s="100"/>
      <c r="W143" s="100"/>
      <c r="X143" s="100"/>
      <c r="Y143" s="100"/>
      <c r="Z143" s="100"/>
      <c r="AA143" s="100"/>
    </row>
    <row r="144" spans="1:32" ht="14.25" customHeight="1">
      <c r="B144" s="47"/>
      <c r="C144" s="47"/>
      <c r="D144" s="47"/>
      <c r="E144" s="47" t="s">
        <v>68</v>
      </c>
      <c r="F144" s="47"/>
      <c r="G144" s="47"/>
      <c r="H144" s="47"/>
      <c r="I144" s="47"/>
      <c r="J144" s="47"/>
      <c r="K144" s="47"/>
      <c r="L144" s="106"/>
      <c r="M144" s="116"/>
      <c r="N144" s="127" t="s">
        <v>20</v>
      </c>
      <c r="O144" s="131"/>
      <c r="P144" s="100"/>
      <c r="Q144" s="100"/>
      <c r="R144" s="100"/>
      <c r="S144" s="100"/>
      <c r="T144" s="100"/>
      <c r="U144" s="100"/>
      <c r="V144" s="100"/>
      <c r="W144" s="100"/>
      <c r="X144" s="100"/>
      <c r="Y144" s="100"/>
      <c r="Z144" s="100"/>
      <c r="AA144" s="100"/>
      <c r="AD144" s="1">
        <f>IF(V133="崖あり",1,0)*IF(H121="無",0,1)</f>
        <v>0</v>
      </c>
      <c r="AE144" s="1">
        <f>AD144-COUNTA(L144)</f>
        <v>0</v>
      </c>
      <c r="AF144" s="2">
        <f>L144*AD144</f>
        <v>0</v>
      </c>
    </row>
    <row r="145" spans="1:32" ht="14.25" customHeight="1">
      <c r="B145" s="47"/>
      <c r="C145" s="47"/>
      <c r="D145" s="47"/>
      <c r="E145" s="47"/>
      <c r="F145" s="47"/>
      <c r="G145" s="47"/>
      <c r="H145" s="47"/>
      <c r="I145" s="47"/>
      <c r="J145" s="47"/>
      <c r="K145" s="47"/>
      <c r="L145" s="107"/>
      <c r="M145" s="117"/>
      <c r="N145" s="128"/>
      <c r="O145" s="132"/>
      <c r="P145" s="100"/>
      <c r="Q145" s="100"/>
      <c r="R145" s="100"/>
      <c r="S145" s="100"/>
      <c r="T145" s="100"/>
      <c r="U145" s="100"/>
      <c r="V145" s="100"/>
      <c r="W145" s="100"/>
      <c r="X145" s="100"/>
      <c r="Y145" s="100"/>
      <c r="Z145" s="100"/>
      <c r="AA145" s="100"/>
    </row>
    <row r="146" spans="1:32" ht="14.25" customHeight="1">
      <c r="B146" s="47"/>
      <c r="C146" s="47"/>
      <c r="D146" s="47"/>
      <c r="E146" s="47"/>
      <c r="F146" s="47"/>
      <c r="G146" s="47"/>
      <c r="H146" s="47"/>
      <c r="I146" s="47"/>
      <c r="J146" s="47"/>
      <c r="K146" s="47"/>
      <c r="L146" s="108"/>
      <c r="M146" s="118"/>
      <c r="N146" s="129"/>
      <c r="O146" s="133"/>
      <c r="P146" s="100"/>
      <c r="Q146" s="100"/>
      <c r="R146" s="100"/>
      <c r="S146" s="100"/>
      <c r="T146" s="100"/>
      <c r="U146" s="100"/>
      <c r="V146" s="100"/>
      <c r="W146" s="100"/>
      <c r="X146" s="100"/>
      <c r="Y146" s="100"/>
      <c r="Z146" s="100"/>
      <c r="AA146" s="100"/>
    </row>
    <row r="147" spans="1:32" ht="14.25" customHeight="1">
      <c r="A147" s="6"/>
      <c r="B147" s="47"/>
      <c r="C147" s="47"/>
      <c r="D147" s="47"/>
      <c r="E147" s="47" t="s">
        <v>105</v>
      </c>
      <c r="F147" s="47"/>
      <c r="G147" s="47"/>
      <c r="H147" s="47"/>
      <c r="I147" s="47"/>
      <c r="J147" s="47"/>
      <c r="K147" s="47"/>
      <c r="L147" s="106"/>
      <c r="M147" s="116"/>
      <c r="N147" s="127" t="s">
        <v>20</v>
      </c>
      <c r="O147" s="131"/>
      <c r="P147" s="100"/>
      <c r="Q147" s="100"/>
      <c r="R147" s="100"/>
      <c r="S147" s="100"/>
      <c r="T147" s="100"/>
      <c r="U147" s="100"/>
      <c r="V147" s="100"/>
      <c r="W147" s="100"/>
      <c r="X147" s="100"/>
      <c r="Y147" s="100"/>
      <c r="Z147" s="100"/>
      <c r="AA147" s="100"/>
      <c r="AD147" s="1">
        <f>IF(V133="崖あり",1,0)*IF(H120="無",0,1)*IF(H121="無",0,1)</f>
        <v>0</v>
      </c>
      <c r="AE147" s="1">
        <f>AD147-COUNTA(L147)</f>
        <v>0</v>
      </c>
      <c r="AF147" s="2">
        <f>L147*AD147</f>
        <v>0</v>
      </c>
    </row>
    <row r="148" spans="1:32" ht="14.25" customHeight="1">
      <c r="B148" s="47"/>
      <c r="C148" s="47"/>
      <c r="D148" s="47"/>
      <c r="E148" s="47"/>
      <c r="F148" s="47"/>
      <c r="G148" s="47"/>
      <c r="H148" s="47"/>
      <c r="I148" s="47"/>
      <c r="J148" s="47"/>
      <c r="K148" s="47"/>
      <c r="L148" s="107"/>
      <c r="M148" s="117"/>
      <c r="N148" s="128"/>
      <c r="O148" s="132"/>
      <c r="P148" s="100"/>
      <c r="Q148" s="100"/>
      <c r="R148" s="100"/>
      <c r="S148" s="100"/>
      <c r="T148" s="100"/>
      <c r="U148" s="100"/>
      <c r="V148" s="100"/>
      <c r="W148" s="100"/>
      <c r="X148" s="100"/>
      <c r="Y148" s="100"/>
      <c r="Z148" s="100"/>
      <c r="AA148" s="100"/>
    </row>
    <row r="149" spans="1:32" ht="14.25" customHeight="1">
      <c r="B149" s="47"/>
      <c r="C149" s="47"/>
      <c r="D149" s="47"/>
      <c r="E149" s="47"/>
      <c r="F149" s="47"/>
      <c r="G149" s="47"/>
      <c r="H149" s="47"/>
      <c r="I149" s="47"/>
      <c r="J149" s="47"/>
      <c r="K149" s="47"/>
      <c r="L149" s="108"/>
      <c r="M149" s="118"/>
      <c r="N149" s="129"/>
      <c r="O149" s="133"/>
      <c r="P149" s="100"/>
      <c r="Q149" s="100"/>
      <c r="R149" s="100"/>
      <c r="S149" s="100"/>
      <c r="T149" s="100"/>
      <c r="U149" s="100"/>
      <c r="V149" s="100"/>
      <c r="W149" s="100"/>
      <c r="X149" s="100"/>
      <c r="Y149" s="100"/>
      <c r="Z149" s="100"/>
      <c r="AA149" s="100"/>
    </row>
    <row r="150" spans="1:32" ht="6" customHeight="1"/>
    <row r="151" spans="1:32" s="1" customFormat="1" ht="18" customHeight="1">
      <c r="A151" s="18" t="s">
        <v>45</v>
      </c>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
      <c r="AC151" s="1"/>
      <c r="AD151" s="1"/>
      <c r="AE151" s="1"/>
      <c r="AF151" s="2"/>
    </row>
    <row r="152" spans="1:32" ht="18" customHeight="1">
      <c r="B152" s="6"/>
      <c r="C152" s="6"/>
      <c r="D152" s="6"/>
      <c r="E152" s="6"/>
      <c r="F152" s="6"/>
      <c r="G152" s="6"/>
      <c r="H152" s="6"/>
      <c r="I152" s="6"/>
      <c r="J152" s="6"/>
      <c r="K152" s="6"/>
      <c r="L152" s="6"/>
      <c r="M152" s="6"/>
      <c r="N152" s="6"/>
      <c r="O152" s="6"/>
      <c r="P152" s="6"/>
      <c r="Q152" s="6"/>
      <c r="R152" s="6"/>
      <c r="S152" s="6"/>
      <c r="T152" s="6"/>
      <c r="U152" s="6"/>
      <c r="V152" s="6"/>
      <c r="W152" s="6"/>
      <c r="X152" s="6"/>
      <c r="Y152" s="157"/>
      <c r="Z152" s="6"/>
      <c r="AA152" s="6"/>
    </row>
    <row r="153" spans="1:32" ht="18" customHeight="1">
      <c r="B153" s="6"/>
      <c r="C153" s="6"/>
      <c r="D153" s="6"/>
      <c r="E153" s="6"/>
      <c r="F153" s="6"/>
      <c r="G153" s="6"/>
      <c r="H153" s="6"/>
      <c r="I153" s="6"/>
      <c r="J153" s="6"/>
      <c r="K153" s="6"/>
      <c r="L153" s="6"/>
      <c r="M153" s="6"/>
      <c r="N153" s="6"/>
      <c r="O153" s="6"/>
      <c r="P153" s="6"/>
      <c r="Q153" s="6"/>
      <c r="R153" s="6"/>
      <c r="S153" s="6"/>
      <c r="T153" s="6"/>
      <c r="U153" s="6"/>
      <c r="V153" s="6"/>
      <c r="W153" s="6"/>
      <c r="X153" s="6"/>
      <c r="Y153" s="157"/>
      <c r="Z153" s="6"/>
      <c r="AA153" s="6"/>
    </row>
    <row r="154" spans="1:32" ht="18" customHeight="1">
      <c r="B154" s="6"/>
      <c r="C154" s="6"/>
      <c r="D154" s="6"/>
      <c r="E154" s="6"/>
      <c r="F154" s="6"/>
      <c r="G154" s="6"/>
      <c r="H154" s="6"/>
      <c r="I154" s="6"/>
      <c r="J154" s="6"/>
      <c r="K154" s="6"/>
      <c r="L154" s="6"/>
      <c r="M154" s="6"/>
      <c r="N154" s="6"/>
      <c r="O154" s="6"/>
      <c r="P154" s="6"/>
      <c r="Q154" s="6"/>
      <c r="R154" s="6"/>
      <c r="S154" s="6"/>
      <c r="T154" s="6"/>
      <c r="U154" s="6"/>
      <c r="V154" s="6"/>
      <c r="W154" s="6"/>
      <c r="X154" s="6"/>
      <c r="Y154" s="157"/>
      <c r="Z154" s="6"/>
      <c r="AA154" s="6"/>
    </row>
    <row r="155" spans="1:32" ht="18" customHeight="1">
      <c r="B155" s="6"/>
      <c r="C155" s="6"/>
      <c r="D155" s="6"/>
      <c r="E155" s="6"/>
      <c r="F155" s="6"/>
      <c r="G155" s="6"/>
      <c r="H155" s="6"/>
      <c r="I155" s="6"/>
      <c r="J155" s="6"/>
      <c r="K155" s="6"/>
      <c r="L155" s="6"/>
      <c r="M155" s="6"/>
      <c r="N155" s="6"/>
      <c r="O155" s="6"/>
      <c r="P155" s="6"/>
      <c r="Q155" s="6"/>
      <c r="R155" s="6"/>
      <c r="S155" s="6"/>
      <c r="T155" s="6"/>
      <c r="U155" s="6"/>
      <c r="V155" s="6"/>
      <c r="W155" s="6"/>
      <c r="X155" s="6"/>
      <c r="Y155" s="157"/>
      <c r="Z155" s="6"/>
      <c r="AA155" s="6"/>
    </row>
    <row r="156" spans="1:32" ht="18" customHeight="1">
      <c r="B156" s="6"/>
      <c r="C156" s="6"/>
      <c r="D156" s="6"/>
      <c r="E156" s="6"/>
      <c r="F156" s="6"/>
      <c r="G156" s="6"/>
      <c r="H156" s="6"/>
      <c r="I156" s="6"/>
      <c r="J156" s="6"/>
      <c r="K156" s="6"/>
      <c r="L156" s="6"/>
      <c r="M156" s="6"/>
      <c r="N156" s="6"/>
      <c r="O156" s="6"/>
      <c r="P156" s="6"/>
      <c r="Q156" s="6"/>
      <c r="R156" s="6"/>
      <c r="S156" s="6"/>
      <c r="T156" s="6"/>
      <c r="U156" s="6"/>
      <c r="V156" s="6"/>
      <c r="W156" s="6"/>
      <c r="X156" s="6"/>
      <c r="Y156" s="157"/>
      <c r="Z156" s="6"/>
      <c r="AA156" s="6"/>
    </row>
    <row r="157" spans="1:32" ht="18" customHeight="1">
      <c r="B157" s="6"/>
      <c r="C157" s="6"/>
      <c r="D157" s="6"/>
      <c r="E157" s="6"/>
      <c r="F157" s="6"/>
      <c r="G157" s="6"/>
      <c r="H157" s="6"/>
      <c r="I157" s="6"/>
      <c r="J157" s="6"/>
      <c r="K157" s="6"/>
      <c r="L157" s="6"/>
      <c r="M157" s="6"/>
      <c r="N157" s="6"/>
      <c r="O157" s="6"/>
      <c r="P157" s="6"/>
      <c r="Q157" s="6"/>
      <c r="R157" s="6"/>
      <c r="S157" s="6"/>
      <c r="T157" s="6"/>
      <c r="U157" s="6"/>
      <c r="V157" s="6"/>
      <c r="W157" s="6"/>
      <c r="X157" s="6"/>
      <c r="Y157" s="157"/>
      <c r="Z157" s="6"/>
      <c r="AA157" s="6"/>
    </row>
    <row r="158" spans="1:32" ht="18" customHeight="1">
      <c r="B158" s="6"/>
      <c r="C158" s="6"/>
      <c r="D158" s="6"/>
      <c r="E158" s="6"/>
      <c r="F158" s="6"/>
      <c r="G158" s="6"/>
      <c r="H158" s="6"/>
      <c r="I158" s="6"/>
      <c r="J158" s="6"/>
      <c r="K158" s="6"/>
      <c r="L158" s="6"/>
      <c r="M158" s="6"/>
      <c r="N158" s="6"/>
      <c r="O158" s="6"/>
      <c r="P158" s="6"/>
      <c r="Q158" s="6"/>
      <c r="R158" s="6"/>
      <c r="S158" s="6"/>
      <c r="T158" s="6"/>
      <c r="U158" s="6"/>
      <c r="V158" s="6"/>
      <c r="W158" s="6"/>
      <c r="X158" s="6"/>
      <c r="Y158" s="157"/>
      <c r="Z158" s="6"/>
      <c r="AA158" s="6"/>
    </row>
    <row r="159" spans="1:32" ht="18" customHeight="1">
      <c r="B159" s="6"/>
      <c r="C159" s="6"/>
      <c r="D159" s="6"/>
      <c r="E159" s="6"/>
      <c r="F159" s="6"/>
      <c r="G159" s="6"/>
      <c r="H159" s="6"/>
      <c r="I159" s="6"/>
      <c r="J159" s="6"/>
      <c r="K159" s="6"/>
      <c r="L159" s="6"/>
      <c r="M159" s="6"/>
      <c r="N159" s="6"/>
      <c r="O159" s="6"/>
      <c r="P159" s="6"/>
      <c r="Q159" s="6"/>
      <c r="R159" s="6"/>
      <c r="S159" s="6"/>
      <c r="T159" s="6"/>
      <c r="U159" s="6"/>
      <c r="V159" s="6"/>
      <c r="W159" s="6"/>
      <c r="X159" s="6"/>
      <c r="Y159" s="157"/>
      <c r="Z159" s="6"/>
      <c r="AA159" s="6"/>
    </row>
    <row r="160" spans="1:32" ht="18" customHeight="1">
      <c r="B160" s="6"/>
      <c r="C160" s="6"/>
      <c r="D160" s="6"/>
      <c r="E160" s="6"/>
      <c r="F160" s="6"/>
      <c r="G160" s="6"/>
      <c r="H160" s="6"/>
      <c r="I160" s="6"/>
      <c r="J160" s="6"/>
      <c r="K160" s="6"/>
      <c r="L160" s="6"/>
      <c r="M160" s="6"/>
      <c r="N160" s="6"/>
      <c r="O160" s="6"/>
      <c r="P160" s="6"/>
      <c r="Q160" s="6"/>
      <c r="R160" s="6"/>
      <c r="S160" s="6"/>
      <c r="T160" s="6"/>
      <c r="U160" s="6"/>
      <c r="V160" s="6"/>
      <c r="W160" s="6"/>
      <c r="X160" s="6"/>
      <c r="Y160" s="157"/>
      <c r="Z160" s="6"/>
      <c r="AA160" s="6"/>
    </row>
    <row r="161" spans="1:32" ht="12" customHeight="1">
      <c r="B161" s="6"/>
      <c r="C161" s="6"/>
      <c r="D161" s="6"/>
      <c r="E161" s="6"/>
      <c r="F161" s="6"/>
      <c r="G161" s="6"/>
      <c r="H161" s="6"/>
      <c r="I161" s="6"/>
      <c r="J161" s="6"/>
      <c r="K161" s="6"/>
      <c r="L161" s="6"/>
      <c r="M161" s="6"/>
      <c r="N161" s="6"/>
      <c r="O161" s="6"/>
      <c r="P161" s="6"/>
      <c r="Q161" s="6"/>
      <c r="R161" s="6"/>
      <c r="S161" s="6"/>
      <c r="T161" s="6"/>
      <c r="U161" s="6"/>
      <c r="V161" s="6"/>
      <c r="W161" s="6"/>
      <c r="X161" s="6"/>
      <c r="Y161" s="157"/>
      <c r="Z161" s="6"/>
      <c r="AA161" s="6"/>
    </row>
    <row r="162" spans="1:32" s="1" customFormat="1" ht="18" customHeight="1">
      <c r="A162" s="18" t="s">
        <v>180</v>
      </c>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
      <c r="AC162" s="1"/>
      <c r="AD162" s="1"/>
      <c r="AE162" s="1"/>
      <c r="AF162" s="2"/>
    </row>
    <row r="163" spans="1:32" ht="18" customHeight="1">
      <c r="B163" s="48"/>
      <c r="C163" s="76"/>
      <c r="D163" s="76"/>
      <c r="E163" s="76"/>
      <c r="F163" s="76"/>
      <c r="G163" s="76"/>
      <c r="H163" s="76"/>
      <c r="I163" s="76"/>
      <c r="J163" s="76"/>
      <c r="K163" s="76"/>
      <c r="L163" s="76"/>
      <c r="M163" s="76"/>
      <c r="N163" s="76"/>
      <c r="O163" s="76"/>
      <c r="P163" s="76"/>
      <c r="Q163" s="76"/>
      <c r="R163" s="76"/>
      <c r="S163" s="76"/>
      <c r="T163" s="76"/>
      <c r="U163" s="76"/>
      <c r="V163" s="76"/>
      <c r="W163" s="76"/>
      <c r="X163" s="76"/>
      <c r="Y163" s="158"/>
      <c r="Z163" s="76"/>
      <c r="AA163" s="174"/>
    </row>
    <row r="164" spans="1:32" ht="18" customHeight="1">
      <c r="B164" s="39"/>
      <c r="Y164" s="159"/>
      <c r="AA164" s="175"/>
    </row>
    <row r="165" spans="1:32" ht="18" customHeight="1">
      <c r="B165" s="39"/>
      <c r="Y165" s="159"/>
      <c r="AA165" s="175"/>
    </row>
    <row r="166" spans="1:32" ht="18" customHeight="1">
      <c r="B166" s="39"/>
      <c r="Y166" s="159"/>
      <c r="AA166" s="175"/>
    </row>
    <row r="167" spans="1:32" ht="18" customHeight="1">
      <c r="B167" s="40"/>
      <c r="C167" s="71"/>
      <c r="D167" s="71"/>
      <c r="E167" s="71"/>
      <c r="F167" s="71"/>
      <c r="G167" s="71"/>
      <c r="H167" s="71"/>
      <c r="I167" s="71"/>
      <c r="J167" s="71"/>
      <c r="K167" s="71"/>
      <c r="L167" s="71"/>
      <c r="M167" s="71"/>
      <c r="N167" s="71"/>
      <c r="O167" s="71"/>
      <c r="P167" s="71"/>
      <c r="Q167" s="71"/>
      <c r="R167" s="71"/>
      <c r="S167" s="71"/>
      <c r="T167" s="71"/>
      <c r="U167" s="71"/>
      <c r="V167" s="71"/>
      <c r="W167" s="71"/>
      <c r="X167" s="71"/>
      <c r="Y167" s="160"/>
      <c r="Z167" s="71"/>
      <c r="AA167" s="176"/>
    </row>
    <row r="168" spans="1:32" s="1" customFormat="1" ht="18" customHeight="1">
      <c r="A168" s="18" t="s">
        <v>183</v>
      </c>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
      <c r="AC168" s="1"/>
      <c r="AD168" s="1"/>
      <c r="AE168" s="1"/>
      <c r="AF168" s="2"/>
    </row>
    <row r="169" spans="1:32" s="1" customFormat="1" ht="18" customHeight="1">
      <c r="A169" s="19"/>
      <c r="B169" s="49" t="s">
        <v>182</v>
      </c>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177"/>
      <c r="AB169" s="1"/>
      <c r="AC169" s="1"/>
      <c r="AD169" s="1"/>
      <c r="AE169" s="1"/>
      <c r="AF169" s="2"/>
    </row>
    <row r="170" spans="1:32" s="1" customFormat="1" ht="18" customHeight="1">
      <c r="A170" s="18" t="s">
        <v>132</v>
      </c>
      <c r="B170" s="50" t="s">
        <v>181</v>
      </c>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178"/>
      <c r="AB170" s="1"/>
      <c r="AC170" s="1"/>
      <c r="AD170" s="1"/>
      <c r="AE170" s="1"/>
      <c r="AF170" s="2"/>
    </row>
    <row r="171" spans="1:32" ht="6" customHeight="1"/>
    <row r="172" spans="1:32" s="3" customFormat="1" ht="21" customHeight="1">
      <c r="A172" s="13" t="s">
        <v>94</v>
      </c>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F172" s="185"/>
    </row>
    <row r="173" spans="1:32" ht="18" customHeight="1">
      <c r="A173" s="14" t="s">
        <v>16</v>
      </c>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row>
    <row r="174" spans="1:32" ht="18" customHeight="1">
      <c r="A174" s="6"/>
      <c r="B174" s="20" t="s">
        <v>24</v>
      </c>
      <c r="C174" s="20"/>
      <c r="D174" s="20"/>
      <c r="E174" s="20" t="s">
        <v>43</v>
      </c>
      <c r="F174" s="20"/>
      <c r="G174" s="20"/>
      <c r="H174" s="20"/>
      <c r="I174" s="20"/>
      <c r="J174" s="20"/>
      <c r="K174" s="20"/>
      <c r="L174" s="41" t="s">
        <v>126</v>
      </c>
      <c r="M174" s="72"/>
      <c r="N174" s="72"/>
      <c r="O174" s="102"/>
      <c r="P174" s="20" t="s">
        <v>177</v>
      </c>
      <c r="Q174" s="20"/>
      <c r="R174" s="20"/>
      <c r="S174" s="20"/>
      <c r="T174" s="20"/>
      <c r="U174" s="20"/>
      <c r="V174" s="20"/>
      <c r="W174" s="20"/>
      <c r="X174" s="20"/>
      <c r="Y174" s="20"/>
      <c r="Z174" s="20"/>
      <c r="AA174" s="20"/>
    </row>
    <row r="175" spans="1:32" ht="18" customHeight="1">
      <c r="B175" s="46" t="s">
        <v>178</v>
      </c>
      <c r="C175" s="46"/>
      <c r="D175" s="46"/>
      <c r="E175" s="46" t="str">
        <f>IF(H120="無","盛土をしない場合、この設問は回答不要です","最も高い箇所の標高
（最高箇所）")</f>
        <v>最も高い箇所の標高
（最高箇所）</v>
      </c>
      <c r="F175" s="46"/>
      <c r="G175" s="46"/>
      <c r="H175" s="46"/>
      <c r="I175" s="46"/>
      <c r="J175" s="46"/>
      <c r="K175" s="46"/>
      <c r="L175" s="105"/>
      <c r="M175" s="105"/>
      <c r="N175" s="126" t="s">
        <v>20</v>
      </c>
      <c r="O175" s="126"/>
      <c r="P175" s="126"/>
      <c r="Q175" s="126"/>
      <c r="R175" s="126"/>
      <c r="S175" s="126"/>
      <c r="T175" s="126"/>
      <c r="U175" s="126"/>
      <c r="V175" s="126"/>
      <c r="W175" s="126"/>
      <c r="X175" s="126"/>
      <c r="Y175" s="126"/>
      <c r="Z175" s="126"/>
      <c r="AA175" s="126"/>
      <c r="AD175" s="1">
        <f>COUNTIF(H$120,"有")</f>
        <v>0</v>
      </c>
      <c r="AE175" s="1">
        <f>AD175-COUNTA(L175)</f>
        <v>0</v>
      </c>
    </row>
    <row r="176" spans="1:32" ht="18" customHeight="1">
      <c r="B176" s="46"/>
      <c r="C176" s="46"/>
      <c r="D176" s="46"/>
      <c r="E176" s="46"/>
      <c r="F176" s="46"/>
      <c r="G176" s="46"/>
      <c r="H176" s="46"/>
      <c r="I176" s="46"/>
      <c r="J176" s="46"/>
      <c r="K176" s="46"/>
      <c r="L176" s="105"/>
      <c r="M176" s="105"/>
      <c r="N176" s="126"/>
      <c r="O176" s="126"/>
      <c r="P176" s="126"/>
      <c r="Q176" s="126"/>
      <c r="R176" s="126"/>
      <c r="S176" s="126"/>
      <c r="T176" s="126"/>
      <c r="U176" s="126"/>
      <c r="V176" s="126"/>
      <c r="W176" s="126"/>
      <c r="X176" s="126"/>
      <c r="Y176" s="126"/>
      <c r="Z176" s="126"/>
      <c r="AA176" s="126"/>
    </row>
    <row r="177" spans="1:32" ht="18" customHeight="1">
      <c r="B177" s="46"/>
      <c r="C177" s="46"/>
      <c r="D177" s="46"/>
      <c r="E177" s="46"/>
      <c r="F177" s="46"/>
      <c r="G177" s="46"/>
      <c r="H177" s="46"/>
      <c r="I177" s="46"/>
      <c r="J177" s="46"/>
      <c r="K177" s="46"/>
      <c r="L177" s="105"/>
      <c r="M177" s="105"/>
      <c r="N177" s="126"/>
      <c r="O177" s="126"/>
      <c r="P177" s="126"/>
      <c r="Q177" s="126"/>
      <c r="R177" s="126"/>
      <c r="S177" s="126"/>
      <c r="T177" s="126"/>
      <c r="U177" s="126"/>
      <c r="V177" s="126"/>
      <c r="W177" s="126"/>
      <c r="X177" s="126"/>
      <c r="Y177" s="126"/>
      <c r="Z177" s="126"/>
      <c r="AA177" s="126"/>
    </row>
    <row r="178" spans="1:32" ht="18" customHeight="1">
      <c r="B178" s="46"/>
      <c r="C178" s="46"/>
      <c r="D178" s="46"/>
      <c r="E178" s="46" t="s">
        <v>147</v>
      </c>
      <c r="F178" s="46"/>
      <c r="G178" s="46"/>
      <c r="H178" s="46"/>
      <c r="I178" s="46"/>
      <c r="J178" s="46"/>
      <c r="K178" s="46"/>
      <c r="L178" s="105"/>
      <c r="M178" s="105"/>
      <c r="N178" s="126" t="s">
        <v>20</v>
      </c>
      <c r="O178" s="126"/>
      <c r="P178" s="126"/>
      <c r="Q178" s="126"/>
      <c r="R178" s="126"/>
      <c r="S178" s="126"/>
      <c r="T178" s="126"/>
      <c r="U178" s="126"/>
      <c r="V178" s="126"/>
      <c r="W178" s="126"/>
      <c r="X178" s="126"/>
      <c r="Y178" s="126"/>
      <c r="Z178" s="126"/>
      <c r="AA178" s="126"/>
      <c r="AD178" s="1">
        <f>COUNTIF(H$120,"有")</f>
        <v>0</v>
      </c>
      <c r="AE178" s="1">
        <f>AD178-COUNTA(L178)</f>
        <v>0</v>
      </c>
    </row>
    <row r="179" spans="1:32" ht="18" customHeight="1">
      <c r="B179" s="46"/>
      <c r="C179" s="46"/>
      <c r="D179" s="46"/>
      <c r="E179" s="46"/>
      <c r="F179" s="46"/>
      <c r="G179" s="46"/>
      <c r="H179" s="46"/>
      <c r="I179" s="46"/>
      <c r="J179" s="46"/>
      <c r="K179" s="46"/>
      <c r="L179" s="105"/>
      <c r="M179" s="105"/>
      <c r="N179" s="126"/>
      <c r="O179" s="126"/>
      <c r="P179" s="126"/>
      <c r="Q179" s="126"/>
      <c r="R179" s="126"/>
      <c r="S179" s="126"/>
      <c r="T179" s="126"/>
      <c r="U179" s="126"/>
      <c r="V179" s="126"/>
      <c r="W179" s="126"/>
      <c r="X179" s="126"/>
      <c r="Y179" s="126"/>
      <c r="Z179" s="126"/>
      <c r="AA179" s="126"/>
    </row>
    <row r="180" spans="1:32" ht="18" customHeight="1">
      <c r="B180" s="46"/>
      <c r="C180" s="46"/>
      <c r="D180" s="46"/>
      <c r="E180" s="46"/>
      <c r="F180" s="46"/>
      <c r="G180" s="46"/>
      <c r="H180" s="46"/>
      <c r="I180" s="46"/>
      <c r="J180" s="46"/>
      <c r="K180" s="46"/>
      <c r="L180" s="105"/>
      <c r="M180" s="105"/>
      <c r="N180" s="126"/>
      <c r="O180" s="126"/>
      <c r="P180" s="126"/>
      <c r="Q180" s="126"/>
      <c r="R180" s="126"/>
      <c r="S180" s="126"/>
      <c r="T180" s="126"/>
      <c r="U180" s="126"/>
      <c r="V180" s="126"/>
      <c r="W180" s="126"/>
      <c r="X180" s="126"/>
      <c r="Y180" s="126"/>
      <c r="Z180" s="126"/>
      <c r="AA180" s="126"/>
    </row>
    <row r="181" spans="1:32" ht="18" customHeight="1">
      <c r="B181" s="46" t="s">
        <v>107</v>
      </c>
      <c r="C181" s="46"/>
      <c r="D181" s="46"/>
      <c r="E181" s="46"/>
      <c r="F181" s="46"/>
      <c r="G181" s="46"/>
      <c r="H181" s="46"/>
      <c r="I181" s="46"/>
      <c r="J181" s="46"/>
      <c r="K181" s="46"/>
      <c r="L181" s="109">
        <f>L175-L178</f>
        <v>0</v>
      </c>
      <c r="M181" s="109"/>
      <c r="N181" s="130" t="s">
        <v>20</v>
      </c>
      <c r="O181" s="130"/>
      <c r="P181" s="126"/>
      <c r="Q181" s="126"/>
      <c r="R181" s="126"/>
      <c r="S181" s="126"/>
      <c r="T181" s="126"/>
      <c r="U181" s="126"/>
      <c r="V181" s="126"/>
      <c r="W181" s="126"/>
      <c r="X181" s="126"/>
      <c r="Y181" s="126"/>
      <c r="Z181" s="126"/>
      <c r="AA181" s="126"/>
      <c r="AD181" s="1">
        <f>COUNTIF(H$120,"有")</f>
        <v>0</v>
      </c>
      <c r="AF181" s="2">
        <f>L181*AD181</f>
        <v>0</v>
      </c>
    </row>
    <row r="182" spans="1:32" ht="6" customHeight="1"/>
    <row r="183" spans="1:32" s="3" customFormat="1" ht="21" customHeight="1">
      <c r="A183" s="13" t="s">
        <v>76</v>
      </c>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F183" s="185"/>
    </row>
    <row r="184" spans="1:32" ht="18" customHeight="1">
      <c r="A184" s="14" t="s">
        <v>18</v>
      </c>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row>
    <row r="185" spans="1:32" ht="18" customHeight="1">
      <c r="A185" s="14" t="s">
        <v>41</v>
      </c>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row>
    <row r="186" spans="1:32" ht="18" customHeight="1">
      <c r="A186" s="14" t="s">
        <v>34</v>
      </c>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32" ht="18" customHeight="1">
      <c r="A187" s="17"/>
      <c r="B187" s="46" t="s">
        <v>48</v>
      </c>
      <c r="C187" s="20"/>
      <c r="D187" s="20"/>
      <c r="E187" s="20"/>
      <c r="F187" s="20"/>
      <c r="G187" s="20"/>
      <c r="H187" s="20"/>
      <c r="I187" s="20"/>
      <c r="J187" s="20"/>
      <c r="K187" s="20"/>
      <c r="L187" s="20" t="s">
        <v>9</v>
      </c>
      <c r="M187" s="20"/>
      <c r="N187" s="20"/>
      <c r="O187" s="20"/>
      <c r="P187" s="20"/>
      <c r="Q187" s="20"/>
      <c r="R187" s="20"/>
      <c r="S187" s="20"/>
      <c r="T187" s="20"/>
      <c r="U187" s="20"/>
      <c r="V187" s="20" t="s">
        <v>65</v>
      </c>
      <c r="W187" s="20"/>
      <c r="X187" s="20"/>
      <c r="Y187" s="20"/>
      <c r="Z187" s="20"/>
    </row>
    <row r="188" spans="1:32" ht="18" customHeight="1">
      <c r="B188" s="51" t="str">
        <f>IF(H120="無","盛土をしない場合、この設問は回答不要です","高さが２ｍ以下の箇所")</f>
        <v>高さが２ｍ以下の箇所</v>
      </c>
      <c r="C188" s="79"/>
      <c r="D188" s="79"/>
      <c r="E188" s="79"/>
      <c r="F188" s="79"/>
      <c r="G188" s="79"/>
      <c r="H188" s="79"/>
      <c r="I188" s="79"/>
      <c r="J188" s="79"/>
      <c r="K188" s="103"/>
      <c r="L188" s="110" t="s">
        <v>29</v>
      </c>
      <c r="M188" s="110"/>
      <c r="N188" s="110"/>
      <c r="O188" s="110"/>
      <c r="P188" s="110"/>
      <c r="Q188" s="110"/>
      <c r="R188" s="110"/>
      <c r="S188" s="110"/>
      <c r="T188" s="110"/>
      <c r="U188" s="110"/>
      <c r="V188" s="105"/>
      <c r="W188" s="105"/>
      <c r="X188" s="105"/>
      <c r="Y188" s="126" t="s">
        <v>58</v>
      </c>
      <c r="Z188" s="126"/>
      <c r="AA188" s="179" t="s">
        <v>55</v>
      </c>
      <c r="AD188" s="1">
        <f t="shared" ref="AD188:AD193" si="1">COUNTIF(H$120,"有")</f>
        <v>0</v>
      </c>
      <c r="AE188" s="1">
        <f>AD188-COUNTA(V188)</f>
        <v>0</v>
      </c>
    </row>
    <row r="189" spans="1:32" ht="18" customHeight="1">
      <c r="B189" s="52"/>
      <c r="C189" s="80"/>
      <c r="D189" s="80"/>
      <c r="E189" s="80"/>
      <c r="F189" s="80"/>
      <c r="G189" s="80"/>
      <c r="H189" s="80"/>
      <c r="I189" s="80"/>
      <c r="J189" s="80"/>
      <c r="K189" s="104"/>
      <c r="L189" s="53" t="s">
        <v>51</v>
      </c>
      <c r="M189" s="53"/>
      <c r="N189" s="53"/>
      <c r="O189" s="53"/>
      <c r="P189" s="53"/>
      <c r="Q189" s="53"/>
      <c r="R189" s="53"/>
      <c r="S189" s="53"/>
      <c r="T189" s="53"/>
      <c r="U189" s="53"/>
      <c r="V189" s="105"/>
      <c r="W189" s="105"/>
      <c r="X189" s="105"/>
      <c r="Y189" s="126" t="s">
        <v>58</v>
      </c>
      <c r="Z189" s="126"/>
      <c r="AA189" s="179" t="s">
        <v>7</v>
      </c>
      <c r="AB189" s="84"/>
      <c r="AD189" s="1">
        <f t="shared" si="1"/>
        <v>0</v>
      </c>
      <c r="AE189" s="1">
        <f>AD189-COUNTA(V189)</f>
        <v>0</v>
      </c>
    </row>
    <row r="190" spans="1:32" ht="18" customHeight="1">
      <c r="B190" s="53" t="s">
        <v>11</v>
      </c>
      <c r="C190" s="53"/>
      <c r="D190" s="53"/>
      <c r="E190" s="53"/>
      <c r="F190" s="53"/>
      <c r="G190" s="53"/>
      <c r="H190" s="53"/>
      <c r="I190" s="53"/>
      <c r="J190" s="53"/>
      <c r="K190" s="53"/>
      <c r="L190" s="110" t="s">
        <v>29</v>
      </c>
      <c r="M190" s="110"/>
      <c r="N190" s="110"/>
      <c r="O190" s="110"/>
      <c r="P190" s="110"/>
      <c r="Q190" s="110"/>
      <c r="R190" s="110"/>
      <c r="S190" s="110"/>
      <c r="T190" s="110"/>
      <c r="U190" s="110"/>
      <c r="V190" s="105"/>
      <c r="W190" s="105"/>
      <c r="X190" s="105"/>
      <c r="Y190" s="126" t="s">
        <v>58</v>
      </c>
      <c r="Z190" s="126"/>
      <c r="AA190" s="179" t="s">
        <v>57</v>
      </c>
      <c r="AD190" s="1">
        <f t="shared" si="1"/>
        <v>0</v>
      </c>
      <c r="AE190" s="1">
        <f>AD190-COUNTA(V190)</f>
        <v>0</v>
      </c>
    </row>
    <row r="191" spans="1:32" ht="18" customHeight="1">
      <c r="B191" s="53"/>
      <c r="C191" s="53"/>
      <c r="D191" s="53"/>
      <c r="E191" s="53"/>
      <c r="F191" s="53"/>
      <c r="G191" s="53"/>
      <c r="H191" s="53"/>
      <c r="I191" s="53"/>
      <c r="J191" s="53"/>
      <c r="K191" s="53"/>
      <c r="L191" s="53" t="s">
        <v>51</v>
      </c>
      <c r="M191" s="53"/>
      <c r="N191" s="53"/>
      <c r="O191" s="53"/>
      <c r="P191" s="53"/>
      <c r="Q191" s="53"/>
      <c r="R191" s="53"/>
      <c r="S191" s="53"/>
      <c r="T191" s="53"/>
      <c r="U191" s="53"/>
      <c r="V191" s="105"/>
      <c r="W191" s="105"/>
      <c r="X191" s="105"/>
      <c r="Y191" s="126" t="s">
        <v>58</v>
      </c>
      <c r="Z191" s="126"/>
      <c r="AA191" s="179" t="s">
        <v>2</v>
      </c>
      <c r="AD191" s="1">
        <f t="shared" si="1"/>
        <v>0</v>
      </c>
      <c r="AE191" s="1">
        <f>AD191-COUNTA(V191)</f>
        <v>0</v>
      </c>
    </row>
    <row r="192" spans="1:32" ht="18" customHeight="1">
      <c r="R192" s="136" t="s">
        <v>27</v>
      </c>
      <c r="S192" s="136"/>
      <c r="T192" s="136"/>
      <c r="U192" s="136"/>
      <c r="V192" s="148">
        <f>+SUM(,V188:X191)</f>
        <v>0</v>
      </c>
      <c r="W192" s="148"/>
      <c r="X192" s="148"/>
      <c r="Y192" s="161" t="s">
        <v>58</v>
      </c>
      <c r="Z192" s="161"/>
      <c r="AD192" s="1">
        <f t="shared" si="1"/>
        <v>0</v>
      </c>
      <c r="AF192" s="2">
        <f>V192*AD192</f>
        <v>0</v>
      </c>
    </row>
    <row r="193" spans="1:32" ht="18" customHeight="1">
      <c r="R193" s="137" t="s">
        <v>19</v>
      </c>
      <c r="S193" s="137"/>
      <c r="T193" s="137"/>
      <c r="U193" s="137"/>
      <c r="V193" s="148">
        <f>+SUM(,V189:X191)</f>
        <v>0</v>
      </c>
      <c r="W193" s="148"/>
      <c r="X193" s="148"/>
      <c r="Y193" s="162" t="s">
        <v>59</v>
      </c>
      <c r="Z193" s="162"/>
      <c r="AD193" s="1">
        <f t="shared" si="1"/>
        <v>0</v>
      </c>
      <c r="AF193" s="2">
        <f>V193*AD193</f>
        <v>0</v>
      </c>
    </row>
    <row r="194" spans="1:32" ht="18" customHeight="1">
      <c r="K194" s="84"/>
      <c r="L194" s="84"/>
      <c r="M194" s="84"/>
      <c r="N194" s="84"/>
      <c r="O194" s="84"/>
      <c r="P194" s="84"/>
      <c r="Q194" s="84"/>
      <c r="R194" s="101"/>
      <c r="S194" s="101"/>
      <c r="T194" s="101"/>
      <c r="U194" s="101"/>
      <c r="V194" s="101"/>
      <c r="W194" s="101"/>
      <c r="X194" s="101"/>
      <c r="Y194" s="101"/>
      <c r="Z194" s="101"/>
      <c r="AA194" s="84"/>
      <c r="AB194" s="84"/>
    </row>
    <row r="195" spans="1:32" ht="18" customHeight="1">
      <c r="K195" s="84"/>
      <c r="L195" s="84"/>
      <c r="M195" s="84"/>
      <c r="N195" s="84"/>
      <c r="O195" s="84"/>
      <c r="P195" s="84"/>
      <c r="Q195" s="84"/>
      <c r="R195" s="84"/>
      <c r="S195" s="84"/>
      <c r="T195" s="84"/>
      <c r="U195" s="84"/>
      <c r="V195" s="84"/>
      <c r="W195" s="84"/>
      <c r="X195" s="84"/>
      <c r="Y195" s="84"/>
      <c r="Z195" s="84"/>
      <c r="AA195" s="84"/>
      <c r="AB195" s="84"/>
    </row>
    <row r="196" spans="1:32" ht="18" customHeight="1">
      <c r="K196" s="84"/>
      <c r="L196" s="84"/>
      <c r="M196" s="84"/>
      <c r="N196" s="84"/>
      <c r="O196" s="84"/>
      <c r="P196" s="84"/>
      <c r="Q196" s="84"/>
      <c r="R196" s="84"/>
      <c r="S196" s="84"/>
      <c r="T196" s="84"/>
      <c r="U196" s="84"/>
      <c r="V196" s="84"/>
      <c r="W196" s="84"/>
      <c r="X196" s="84"/>
      <c r="Y196" s="84"/>
      <c r="Z196" s="84"/>
      <c r="AA196" s="84"/>
      <c r="AB196" s="84"/>
    </row>
    <row r="197" spans="1:32" ht="18" customHeight="1">
      <c r="K197" s="84"/>
      <c r="L197" s="84"/>
      <c r="M197" s="84"/>
      <c r="N197" s="84"/>
      <c r="O197" s="84"/>
      <c r="P197" s="84"/>
      <c r="Q197" s="84"/>
      <c r="R197" s="84"/>
      <c r="S197" s="84"/>
      <c r="T197" s="84"/>
      <c r="U197" s="84"/>
      <c r="V197" s="84"/>
      <c r="W197" s="84"/>
      <c r="X197" s="84"/>
      <c r="Y197" s="84"/>
      <c r="Z197" s="84"/>
      <c r="AA197" s="84"/>
      <c r="AB197" s="84"/>
    </row>
    <row r="198" spans="1:32" ht="18" customHeight="1">
      <c r="K198" s="84"/>
      <c r="L198" s="84"/>
      <c r="M198" s="84"/>
      <c r="N198" s="84"/>
      <c r="O198" s="84"/>
      <c r="P198" s="84"/>
      <c r="Q198" s="84"/>
      <c r="R198" s="84"/>
      <c r="S198" s="84"/>
      <c r="T198" s="84"/>
      <c r="U198" s="84"/>
      <c r="V198" s="84"/>
      <c r="W198" s="84"/>
      <c r="X198" s="84"/>
      <c r="Y198" s="84"/>
      <c r="Z198" s="84"/>
      <c r="AA198" s="84"/>
      <c r="AB198" s="84"/>
    </row>
    <row r="199" spans="1:32" ht="6" customHeight="1"/>
    <row r="200" spans="1:32" s="4" customFormat="1" ht="21" customHeight="1">
      <c r="A200" s="13" t="s">
        <v>6</v>
      </c>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32" ht="18" customHeight="1">
      <c r="A201" s="14" t="s">
        <v>67</v>
      </c>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row>
    <row r="202" spans="1:32" ht="18" customHeight="1">
      <c r="A202" s="14" t="s">
        <v>69</v>
      </c>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spans="1:32" ht="18" customHeight="1">
      <c r="A203" s="14" t="s">
        <v>22</v>
      </c>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spans="1:32" ht="18" customHeight="1">
      <c r="A204" s="17"/>
      <c r="B204" s="46" t="s">
        <v>48</v>
      </c>
      <c r="C204" s="20"/>
      <c r="D204" s="20"/>
      <c r="E204" s="20"/>
      <c r="F204" s="20"/>
      <c r="G204" s="20"/>
      <c r="H204" s="20"/>
      <c r="I204" s="20"/>
      <c r="J204" s="20"/>
      <c r="K204" s="20"/>
      <c r="L204" s="20" t="s">
        <v>9</v>
      </c>
      <c r="M204" s="20"/>
      <c r="N204" s="20"/>
      <c r="O204" s="20"/>
      <c r="P204" s="20"/>
      <c r="Q204" s="20"/>
      <c r="R204" s="20"/>
      <c r="S204" s="20"/>
      <c r="T204" s="20"/>
      <c r="U204" s="20"/>
      <c r="V204" s="20" t="s">
        <v>1</v>
      </c>
      <c r="W204" s="20"/>
      <c r="X204" s="20"/>
      <c r="Y204" s="20"/>
      <c r="Z204" s="20"/>
    </row>
    <row r="205" spans="1:32" ht="18" customHeight="1">
      <c r="B205" s="51" t="str">
        <f>IF(H121="無","切土をしない場合、この設問は回答不要です","高さが２ｍ以下の箇所")</f>
        <v>高さが２ｍ以下の箇所</v>
      </c>
      <c r="C205" s="79"/>
      <c r="D205" s="79"/>
      <c r="E205" s="79"/>
      <c r="F205" s="79"/>
      <c r="G205" s="79"/>
      <c r="H205" s="79"/>
      <c r="I205" s="79"/>
      <c r="J205" s="79"/>
      <c r="K205" s="103"/>
      <c r="L205" s="110" t="s">
        <v>29</v>
      </c>
      <c r="M205" s="110"/>
      <c r="N205" s="110"/>
      <c r="O205" s="110"/>
      <c r="P205" s="110"/>
      <c r="Q205" s="110"/>
      <c r="R205" s="110"/>
      <c r="S205" s="110"/>
      <c r="T205" s="110"/>
      <c r="U205" s="110"/>
      <c r="V205" s="105"/>
      <c r="W205" s="105"/>
      <c r="X205" s="105"/>
      <c r="Y205" s="126" t="s">
        <v>58</v>
      </c>
      <c r="Z205" s="126"/>
      <c r="AA205" s="179" t="s">
        <v>62</v>
      </c>
      <c r="AB205" s="159"/>
      <c r="AD205" s="1">
        <f t="shared" ref="AD205:AD210" si="2">COUNTIF(H$121,"有")</f>
        <v>0</v>
      </c>
      <c r="AE205" s="1">
        <f>AD205-COUNTA(V205)</f>
        <v>0</v>
      </c>
    </row>
    <row r="206" spans="1:32" ht="18" customHeight="1">
      <c r="B206" s="52"/>
      <c r="C206" s="80"/>
      <c r="D206" s="80"/>
      <c r="E206" s="80"/>
      <c r="F206" s="80"/>
      <c r="G206" s="80"/>
      <c r="H206" s="80"/>
      <c r="I206" s="80"/>
      <c r="J206" s="80"/>
      <c r="K206" s="104"/>
      <c r="L206" s="53" t="s">
        <v>51</v>
      </c>
      <c r="M206" s="53"/>
      <c r="N206" s="53"/>
      <c r="O206" s="53"/>
      <c r="P206" s="53"/>
      <c r="Q206" s="53"/>
      <c r="R206" s="53"/>
      <c r="S206" s="53"/>
      <c r="T206" s="53"/>
      <c r="U206" s="53"/>
      <c r="V206" s="105"/>
      <c r="W206" s="105"/>
      <c r="X206" s="105"/>
      <c r="Y206" s="126" t="s">
        <v>58</v>
      </c>
      <c r="Z206" s="126"/>
      <c r="AA206" s="179" t="s">
        <v>49</v>
      </c>
      <c r="AB206" s="184"/>
      <c r="AD206" s="1">
        <f t="shared" si="2"/>
        <v>0</v>
      </c>
      <c r="AE206" s="1">
        <f>AD206-COUNTA(V206)</f>
        <v>0</v>
      </c>
    </row>
    <row r="207" spans="1:32" ht="18" customHeight="1">
      <c r="B207" s="53" t="s">
        <v>11</v>
      </c>
      <c r="C207" s="53"/>
      <c r="D207" s="53"/>
      <c r="E207" s="53"/>
      <c r="F207" s="53"/>
      <c r="G207" s="53"/>
      <c r="H207" s="53"/>
      <c r="I207" s="53"/>
      <c r="J207" s="53"/>
      <c r="K207" s="53"/>
      <c r="L207" s="110" t="s">
        <v>29</v>
      </c>
      <c r="M207" s="110"/>
      <c r="N207" s="110"/>
      <c r="O207" s="110"/>
      <c r="P207" s="110"/>
      <c r="Q207" s="110"/>
      <c r="R207" s="110"/>
      <c r="S207" s="110"/>
      <c r="T207" s="110"/>
      <c r="U207" s="110"/>
      <c r="V207" s="105"/>
      <c r="W207" s="105"/>
      <c r="X207" s="105"/>
      <c r="Y207" s="126" t="s">
        <v>58</v>
      </c>
      <c r="Z207" s="126"/>
      <c r="AA207" s="179" t="s">
        <v>36</v>
      </c>
      <c r="AB207" s="159"/>
      <c r="AD207" s="1">
        <f t="shared" si="2"/>
        <v>0</v>
      </c>
      <c r="AE207" s="1">
        <f>AD207-COUNTA(V207)</f>
        <v>0</v>
      </c>
    </row>
    <row r="208" spans="1:32" ht="18" customHeight="1">
      <c r="B208" s="53"/>
      <c r="C208" s="53"/>
      <c r="D208" s="53"/>
      <c r="E208" s="53"/>
      <c r="F208" s="53"/>
      <c r="G208" s="53"/>
      <c r="H208" s="53"/>
      <c r="I208" s="53"/>
      <c r="J208" s="53"/>
      <c r="K208" s="53"/>
      <c r="L208" s="53" t="s">
        <v>51</v>
      </c>
      <c r="M208" s="53"/>
      <c r="N208" s="53"/>
      <c r="O208" s="53"/>
      <c r="P208" s="53"/>
      <c r="Q208" s="53"/>
      <c r="R208" s="53"/>
      <c r="S208" s="53"/>
      <c r="T208" s="53"/>
      <c r="U208" s="53"/>
      <c r="V208" s="105"/>
      <c r="W208" s="105"/>
      <c r="X208" s="105"/>
      <c r="Y208" s="126" t="s">
        <v>58</v>
      </c>
      <c r="Z208" s="126"/>
      <c r="AA208" s="179" t="s">
        <v>63</v>
      </c>
      <c r="AB208" s="159"/>
      <c r="AD208" s="1">
        <f t="shared" si="2"/>
        <v>0</v>
      </c>
      <c r="AE208" s="1">
        <f>AD208-COUNTA(V208)</f>
        <v>0</v>
      </c>
    </row>
    <row r="209" spans="1:32" ht="18" customHeight="1">
      <c r="R209" s="136" t="s">
        <v>53</v>
      </c>
      <c r="S209" s="136"/>
      <c r="T209" s="136"/>
      <c r="U209" s="136"/>
      <c r="V209" s="148">
        <f>+SUM(,V205:X208)</f>
        <v>0</v>
      </c>
      <c r="W209" s="148"/>
      <c r="X209" s="148"/>
      <c r="Y209" s="161" t="s">
        <v>58</v>
      </c>
      <c r="Z209" s="161"/>
      <c r="AD209" s="1">
        <f t="shared" si="2"/>
        <v>0</v>
      </c>
      <c r="AF209" s="2">
        <f>V209*AD209</f>
        <v>0</v>
      </c>
    </row>
    <row r="210" spans="1:32" ht="18" customHeight="1">
      <c r="R210" s="137" t="s">
        <v>64</v>
      </c>
      <c r="S210" s="137"/>
      <c r="T210" s="137"/>
      <c r="U210" s="137"/>
      <c r="V210" s="148">
        <f>+SUM(,V206:X208)</f>
        <v>0</v>
      </c>
      <c r="W210" s="148"/>
      <c r="X210" s="148"/>
      <c r="Y210" s="162" t="s">
        <v>59</v>
      </c>
      <c r="Z210" s="162"/>
      <c r="AD210" s="1">
        <f t="shared" si="2"/>
        <v>0</v>
      </c>
      <c r="AF210" s="2">
        <f>V210*AD210</f>
        <v>0</v>
      </c>
    </row>
    <row r="211" spans="1:32" ht="18" customHeight="1">
      <c r="K211" s="84"/>
      <c r="L211" s="84"/>
      <c r="M211" s="84"/>
      <c r="N211" s="84"/>
      <c r="O211" s="84"/>
      <c r="P211" s="84"/>
      <c r="Q211" s="84"/>
      <c r="R211" s="101"/>
      <c r="S211" s="101"/>
      <c r="T211" s="101"/>
      <c r="U211" s="101"/>
      <c r="V211" s="101"/>
      <c r="W211" s="101"/>
      <c r="X211" s="101"/>
      <c r="Y211" s="101"/>
      <c r="Z211" s="101"/>
      <c r="AA211" s="84"/>
      <c r="AB211" s="84"/>
      <c r="AF211" s="186">
        <f>AF192+AF209</f>
        <v>0</v>
      </c>
    </row>
    <row r="212" spans="1:32" ht="18" customHeight="1">
      <c r="K212" s="84"/>
      <c r="L212" s="84"/>
      <c r="M212" s="84"/>
      <c r="N212" s="84"/>
      <c r="O212" s="84"/>
      <c r="P212" s="84"/>
      <c r="Q212" s="84"/>
      <c r="R212" s="84"/>
      <c r="S212" s="84"/>
      <c r="T212" s="84"/>
      <c r="U212" s="84"/>
      <c r="V212" s="84"/>
      <c r="W212" s="84"/>
      <c r="X212" s="84"/>
      <c r="Y212" s="84"/>
      <c r="Z212" s="84"/>
      <c r="AA212" s="84"/>
      <c r="AB212" s="84"/>
      <c r="AF212" s="186">
        <f>AF193+AF210</f>
        <v>0</v>
      </c>
    </row>
    <row r="213" spans="1:32" ht="18" customHeight="1">
      <c r="K213" s="84"/>
      <c r="L213" s="84"/>
      <c r="M213" s="84"/>
      <c r="N213" s="84"/>
      <c r="O213" s="84"/>
      <c r="P213" s="84"/>
      <c r="Q213" s="84"/>
      <c r="R213" s="84"/>
      <c r="S213" s="84"/>
      <c r="T213" s="84"/>
      <c r="U213" s="84"/>
      <c r="V213" s="84"/>
      <c r="W213" s="84"/>
      <c r="X213" s="84"/>
      <c r="Y213" s="84"/>
      <c r="Z213" s="84"/>
      <c r="AA213" s="84"/>
      <c r="AB213" s="84"/>
      <c r="AF213" s="186"/>
    </row>
    <row r="214" spans="1:32" ht="18" customHeight="1">
      <c r="B214" s="54"/>
      <c r="C214" s="54"/>
      <c r="D214" s="5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row>
    <row r="215" spans="1:32" ht="18" customHeight="1">
      <c r="B215" s="54"/>
      <c r="C215" s="54"/>
      <c r="D215" s="5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row>
    <row r="216" spans="1:32" s="4" customFormat="1" ht="21" customHeight="1">
      <c r="A216" s="13" t="s">
        <v>172</v>
      </c>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32" ht="15" customHeight="1">
      <c r="A217" s="20">
        <v>1</v>
      </c>
      <c r="B217" s="55" t="s">
        <v>66</v>
      </c>
      <c r="C217" s="81"/>
      <c r="D217" s="81"/>
      <c r="E217" s="81"/>
      <c r="F217" s="81"/>
      <c r="G217" s="81"/>
      <c r="H217" s="81"/>
      <c r="I217" s="81"/>
      <c r="J217" s="81"/>
      <c r="K217" s="81"/>
      <c r="L217" s="111"/>
      <c r="M217" s="111"/>
      <c r="N217" s="111"/>
      <c r="O217" s="111"/>
      <c r="P217" s="134"/>
      <c r="Q217" s="134"/>
      <c r="R217" s="111"/>
      <c r="S217" s="111"/>
      <c r="T217" s="111"/>
      <c r="U217" s="111"/>
      <c r="V217" s="134"/>
      <c r="W217" s="134"/>
      <c r="X217" s="111"/>
      <c r="Y217" s="111"/>
      <c r="Z217" s="111"/>
      <c r="AA217" s="111"/>
      <c r="AD217" s="1">
        <v>1</v>
      </c>
      <c r="AE217" s="1">
        <f>AD217-COUNTA(L217)</f>
        <v>1</v>
      </c>
    </row>
    <row r="218" spans="1:32" ht="15" customHeight="1">
      <c r="A218" s="20">
        <v>2</v>
      </c>
      <c r="B218" s="55" t="s">
        <v>8</v>
      </c>
      <c r="C218" s="81"/>
      <c r="D218" s="81"/>
      <c r="E218" s="81"/>
      <c r="F218" s="81"/>
      <c r="G218" s="81"/>
      <c r="H218" s="81"/>
      <c r="I218" s="81"/>
      <c r="J218" s="81"/>
      <c r="K218" s="81"/>
      <c r="L218" s="112"/>
      <c r="M218" s="119"/>
      <c r="N218" s="119"/>
      <c r="O218" s="119"/>
      <c r="P218" s="135" t="s">
        <v>21</v>
      </c>
      <c r="Q218" s="135"/>
      <c r="R218" s="119"/>
      <c r="S218" s="119"/>
      <c r="T218" s="119"/>
      <c r="U218" s="119"/>
      <c r="V218" s="135" t="s">
        <v>21</v>
      </c>
      <c r="W218" s="135"/>
      <c r="X218" s="119"/>
      <c r="Y218" s="119"/>
      <c r="Z218" s="119"/>
      <c r="AA218" s="180"/>
      <c r="AD218" s="1">
        <v>5</v>
      </c>
      <c r="AE218" s="1">
        <f>AD218-COUNTA(L218:AA218)</f>
        <v>3</v>
      </c>
    </row>
    <row r="219" spans="1:32" ht="15" customHeight="1">
      <c r="A219" s="20">
        <v>3</v>
      </c>
      <c r="B219" s="55" t="s">
        <v>23</v>
      </c>
      <c r="C219" s="81"/>
      <c r="D219" s="81"/>
      <c r="E219" s="81"/>
      <c r="F219" s="81"/>
      <c r="G219" s="81"/>
      <c r="H219" s="81"/>
      <c r="I219" s="81"/>
      <c r="J219" s="81"/>
      <c r="K219" s="81"/>
      <c r="L219" s="113"/>
      <c r="M219" s="120"/>
      <c r="N219" s="120"/>
      <c r="O219" s="120"/>
      <c r="P219" s="120"/>
      <c r="Q219" s="120"/>
      <c r="R219" s="120"/>
      <c r="S219" s="120"/>
      <c r="T219" s="120"/>
      <c r="U219" s="120"/>
      <c r="V219" s="120"/>
      <c r="W219" s="120"/>
      <c r="X219" s="120"/>
      <c r="Y219" s="120"/>
      <c r="Z219" s="120"/>
      <c r="AA219" s="181"/>
      <c r="AD219" s="1">
        <v>1</v>
      </c>
      <c r="AE219" s="1">
        <f>AD219-COUNTA(L219)</f>
        <v>1</v>
      </c>
    </row>
    <row r="220" spans="1:32" ht="24" customHeight="1">
      <c r="A220" s="20">
        <v>4</v>
      </c>
      <c r="B220" s="55" t="s">
        <v>75</v>
      </c>
      <c r="C220" s="81"/>
      <c r="D220" s="81"/>
      <c r="E220" s="81"/>
      <c r="F220" s="81"/>
      <c r="G220" s="81"/>
      <c r="H220" s="81"/>
      <c r="I220" s="81"/>
      <c r="J220" s="81"/>
      <c r="K220" s="81"/>
      <c r="L220" s="114"/>
      <c r="M220" s="114"/>
      <c r="N220" s="114"/>
      <c r="O220" s="114"/>
      <c r="P220" s="114"/>
      <c r="Q220" s="114"/>
      <c r="R220" s="114"/>
      <c r="S220" s="114"/>
      <c r="T220" s="114"/>
      <c r="U220" s="114"/>
      <c r="V220" s="114"/>
      <c r="W220" s="114"/>
      <c r="X220" s="114"/>
      <c r="Y220" s="114"/>
      <c r="Z220" s="114"/>
      <c r="AA220" s="114"/>
    </row>
  </sheetData>
  <sheetProtection password="94E4" sheet="1" objects="1" scenarios="1"/>
  <mergeCells count="247">
    <mergeCell ref="A1:AA1"/>
    <mergeCell ref="C3:F3"/>
    <mergeCell ref="R3:T3"/>
    <mergeCell ref="U3:Z3"/>
    <mergeCell ref="C5:F5"/>
    <mergeCell ref="H5:Z5"/>
    <mergeCell ref="C7:F7"/>
    <mergeCell ref="H7:L7"/>
    <mergeCell ref="N7:Z7"/>
    <mergeCell ref="B9:H9"/>
    <mergeCell ref="T9:AA9"/>
    <mergeCell ref="C12:E12"/>
    <mergeCell ref="N12:Q12"/>
    <mergeCell ref="X12:Z12"/>
    <mergeCell ref="C14:E14"/>
    <mergeCell ref="F14:H14"/>
    <mergeCell ref="J14:L14"/>
    <mergeCell ref="N14:Q14"/>
    <mergeCell ref="R14:S14"/>
    <mergeCell ref="T14:U14"/>
    <mergeCell ref="V14:W14"/>
    <mergeCell ref="X14:Z14"/>
    <mergeCell ref="C16:E16"/>
    <mergeCell ref="F16:H16"/>
    <mergeCell ref="J16:L16"/>
    <mergeCell ref="N16:Q16"/>
    <mergeCell ref="S16:T16"/>
    <mergeCell ref="J18:L18"/>
    <mergeCell ref="N18:Q18"/>
    <mergeCell ref="S18:T18"/>
    <mergeCell ref="F20:H20"/>
    <mergeCell ref="J20:L20"/>
    <mergeCell ref="N20:Q20"/>
    <mergeCell ref="R20:S20"/>
    <mergeCell ref="T20:U20"/>
    <mergeCell ref="V20:W20"/>
    <mergeCell ref="X20:Z20"/>
    <mergeCell ref="J22:L22"/>
    <mergeCell ref="N22:Q22"/>
    <mergeCell ref="R22:S22"/>
    <mergeCell ref="T22:U22"/>
    <mergeCell ref="V22:W22"/>
    <mergeCell ref="X22:Z22"/>
    <mergeCell ref="J24:L24"/>
    <mergeCell ref="N24:Q24"/>
    <mergeCell ref="R24:S24"/>
    <mergeCell ref="T24:U24"/>
    <mergeCell ref="V24:W24"/>
    <mergeCell ref="X24:Z24"/>
    <mergeCell ref="F26:H26"/>
    <mergeCell ref="J26:L26"/>
    <mergeCell ref="N26:Q26"/>
    <mergeCell ref="R26:S26"/>
    <mergeCell ref="T26:U26"/>
    <mergeCell ref="V26:W26"/>
    <mergeCell ref="X26:Z26"/>
    <mergeCell ref="B29:AA29"/>
    <mergeCell ref="B47:Z47"/>
    <mergeCell ref="A49:S49"/>
    <mergeCell ref="T49:AA49"/>
    <mergeCell ref="A50:AA50"/>
    <mergeCell ref="B51:W51"/>
    <mergeCell ref="X51:AA51"/>
    <mergeCell ref="B52:W52"/>
    <mergeCell ref="X52:AA52"/>
    <mergeCell ref="B54:AA54"/>
    <mergeCell ref="B55:W55"/>
    <mergeCell ref="B63:W63"/>
    <mergeCell ref="B71:Y71"/>
    <mergeCell ref="C78:Y78"/>
    <mergeCell ref="B89:Y89"/>
    <mergeCell ref="C96:Z96"/>
    <mergeCell ref="A99:S99"/>
    <mergeCell ref="A100:AA100"/>
    <mergeCell ref="B101:G101"/>
    <mergeCell ref="H101:W101"/>
    <mergeCell ref="X101:AA101"/>
    <mergeCell ref="B102:G102"/>
    <mergeCell ref="H102:W102"/>
    <mergeCell ref="X102:AA102"/>
    <mergeCell ref="B103:G103"/>
    <mergeCell ref="H103:W103"/>
    <mergeCell ref="X103:AA103"/>
    <mergeCell ref="B104:G104"/>
    <mergeCell ref="H104:W104"/>
    <mergeCell ref="X104:AA104"/>
    <mergeCell ref="B105:G105"/>
    <mergeCell ref="H105:W105"/>
    <mergeCell ref="X105:AA105"/>
    <mergeCell ref="B106:G106"/>
    <mergeCell ref="H106:W106"/>
    <mergeCell ref="X106:AA106"/>
    <mergeCell ref="B107:G107"/>
    <mergeCell ref="H107:W107"/>
    <mergeCell ref="X107:AA107"/>
    <mergeCell ref="B108:G108"/>
    <mergeCell ref="H108:W108"/>
    <mergeCell ref="X108:AA108"/>
    <mergeCell ref="B109:G109"/>
    <mergeCell ref="H109:W109"/>
    <mergeCell ref="X109:AA109"/>
    <mergeCell ref="B110:G110"/>
    <mergeCell ref="H110:W110"/>
    <mergeCell ref="X110:AA110"/>
    <mergeCell ref="B111:G111"/>
    <mergeCell ref="H111:W111"/>
    <mergeCell ref="X111:AA111"/>
    <mergeCell ref="B112:G112"/>
    <mergeCell ref="H112:W112"/>
    <mergeCell ref="X112:AA112"/>
    <mergeCell ref="B113:G113"/>
    <mergeCell ref="H113:W113"/>
    <mergeCell ref="X113:AA113"/>
    <mergeCell ref="B114:G114"/>
    <mergeCell ref="H114:W114"/>
    <mergeCell ref="X114:AA114"/>
    <mergeCell ref="A116:R116"/>
    <mergeCell ref="A117:R117"/>
    <mergeCell ref="A118:R118"/>
    <mergeCell ref="B119:G119"/>
    <mergeCell ref="H119:I119"/>
    <mergeCell ref="J119:AA119"/>
    <mergeCell ref="B120:G120"/>
    <mergeCell ref="H120:I120"/>
    <mergeCell ref="J120:AA120"/>
    <mergeCell ref="B121:G121"/>
    <mergeCell ref="H121:I121"/>
    <mergeCell ref="J121:AA121"/>
    <mergeCell ref="A123:AA123"/>
    <mergeCell ref="A124:AA124"/>
    <mergeCell ref="B125:D125"/>
    <mergeCell ref="E125:K125"/>
    <mergeCell ref="L125:O125"/>
    <mergeCell ref="P125:AA125"/>
    <mergeCell ref="V133:Y133"/>
    <mergeCell ref="A136:AA136"/>
    <mergeCell ref="B140:D140"/>
    <mergeCell ref="E140:K140"/>
    <mergeCell ref="L140:O140"/>
    <mergeCell ref="P140:AA140"/>
    <mergeCell ref="A151:AA151"/>
    <mergeCell ref="A162:AA162"/>
    <mergeCell ref="A168:AA168"/>
    <mergeCell ref="B169:AA169"/>
    <mergeCell ref="B170:AA170"/>
    <mergeCell ref="A172:AA172"/>
    <mergeCell ref="A173:AA173"/>
    <mergeCell ref="B174:D174"/>
    <mergeCell ref="E174:K174"/>
    <mergeCell ref="L174:O174"/>
    <mergeCell ref="P174:AA174"/>
    <mergeCell ref="B181:K181"/>
    <mergeCell ref="L181:M181"/>
    <mergeCell ref="N181:O181"/>
    <mergeCell ref="A183:AA183"/>
    <mergeCell ref="A184:AA184"/>
    <mergeCell ref="A185:AA185"/>
    <mergeCell ref="A186:AA186"/>
    <mergeCell ref="B187:K187"/>
    <mergeCell ref="L187:U187"/>
    <mergeCell ref="V187:Z187"/>
    <mergeCell ref="L188:U188"/>
    <mergeCell ref="V188:X188"/>
    <mergeCell ref="Y188:Z188"/>
    <mergeCell ref="L189:U189"/>
    <mergeCell ref="V189:X189"/>
    <mergeCell ref="Y189:Z189"/>
    <mergeCell ref="L190:U190"/>
    <mergeCell ref="V190:X190"/>
    <mergeCell ref="Y190:Z190"/>
    <mergeCell ref="L191:U191"/>
    <mergeCell ref="V191:X191"/>
    <mergeCell ref="Y191:Z191"/>
    <mergeCell ref="R192:U192"/>
    <mergeCell ref="V192:X192"/>
    <mergeCell ref="Y192:Z192"/>
    <mergeCell ref="R193:U193"/>
    <mergeCell ref="V193:X193"/>
    <mergeCell ref="Y193:Z193"/>
    <mergeCell ref="A200:AA200"/>
    <mergeCell ref="A201:AA201"/>
    <mergeCell ref="A202:AA202"/>
    <mergeCell ref="A203:AA203"/>
    <mergeCell ref="B204:K204"/>
    <mergeCell ref="L204:U204"/>
    <mergeCell ref="V204:Z204"/>
    <mergeCell ref="L205:U205"/>
    <mergeCell ref="V205:X205"/>
    <mergeCell ref="Y205:Z205"/>
    <mergeCell ref="L206:U206"/>
    <mergeCell ref="V206:X206"/>
    <mergeCell ref="Y206:Z206"/>
    <mergeCell ref="L207:U207"/>
    <mergeCell ref="V207:X207"/>
    <mergeCell ref="Y207:Z207"/>
    <mergeCell ref="L208:U208"/>
    <mergeCell ref="V208:X208"/>
    <mergeCell ref="Y208:Z208"/>
    <mergeCell ref="R209:U209"/>
    <mergeCell ref="V209:X209"/>
    <mergeCell ref="Y209:Z209"/>
    <mergeCell ref="R210:U210"/>
    <mergeCell ref="V210:X210"/>
    <mergeCell ref="Y210:Z210"/>
    <mergeCell ref="A216:AA216"/>
    <mergeCell ref="B217:K217"/>
    <mergeCell ref="L217:AA217"/>
    <mergeCell ref="B218:K218"/>
    <mergeCell ref="L218:O218"/>
    <mergeCell ref="P218:Q218"/>
    <mergeCell ref="R218:U218"/>
    <mergeCell ref="V218:W218"/>
    <mergeCell ref="X218:AA218"/>
    <mergeCell ref="B219:K219"/>
    <mergeCell ref="L219:AA219"/>
    <mergeCell ref="B220:K220"/>
    <mergeCell ref="L220:AA220"/>
    <mergeCell ref="B31:AA35"/>
    <mergeCell ref="A137:AA139"/>
    <mergeCell ref="E141:K143"/>
    <mergeCell ref="L141:M143"/>
    <mergeCell ref="N141:O143"/>
    <mergeCell ref="E144:K146"/>
    <mergeCell ref="L144:M146"/>
    <mergeCell ref="N144:O146"/>
    <mergeCell ref="E147:K149"/>
    <mergeCell ref="L147:M149"/>
    <mergeCell ref="N147:O149"/>
    <mergeCell ref="B175:D180"/>
    <mergeCell ref="E175:K177"/>
    <mergeCell ref="L175:M177"/>
    <mergeCell ref="N175:O177"/>
    <mergeCell ref="E178:K180"/>
    <mergeCell ref="L178:M180"/>
    <mergeCell ref="N178:O180"/>
    <mergeCell ref="B188:K189"/>
    <mergeCell ref="B190:K191"/>
    <mergeCell ref="B205:K206"/>
    <mergeCell ref="B207:K208"/>
    <mergeCell ref="B126:D132"/>
    <mergeCell ref="E126:K132"/>
    <mergeCell ref="L126:M132"/>
    <mergeCell ref="N126:O132"/>
    <mergeCell ref="P126:AA132"/>
    <mergeCell ref="B141:D149"/>
    <mergeCell ref="P141:AA149"/>
    <mergeCell ref="P175:AA181"/>
  </mergeCells>
  <phoneticPr fontId="1" type="Hiragana"/>
  <conditionalFormatting sqref="AA3">
    <cfRule type="expression" dxfId="34" priority="3">
      <formula>#REF!="入力漏れあり"</formula>
    </cfRule>
  </conditionalFormatting>
  <conditionalFormatting sqref="AA5 T6:AA6 AA7 T8:AA9">
    <cfRule type="expression" dxfId="33" priority="5">
      <formula>#REF!="入力漏れあり"</formula>
    </cfRule>
  </conditionalFormatting>
  <conditionalFormatting sqref="X12:Z12 X14:Z14 X20:Z20 X22:Z22 X24:Z24 X26:Z26">
    <cfRule type="cellIs" dxfId="32" priority="1" operator="equal">
      <formula>"対象"</formula>
    </cfRule>
  </conditionalFormatting>
  <conditionalFormatting sqref="T49:AA49">
    <cfRule type="expression" dxfId="31" priority="4">
      <formula>#REF!="入力漏れあり"</formula>
    </cfRule>
  </conditionalFormatting>
  <conditionalFormatting sqref="B140:E140 L140:P140 B141 L141 N141 E144 L144 N144 E147 L147 N147">
    <cfRule type="expression" dxfId="30" priority="17">
      <formula>$X$133="崖なし"</formula>
    </cfRule>
  </conditionalFormatting>
  <conditionalFormatting sqref="E141 P141">
    <cfRule type="expression" dxfId="29" priority="16">
      <formula>$X$133="崖なし"</formula>
    </cfRule>
  </conditionalFormatting>
  <conditionalFormatting sqref="E141 L141 N141 P141">
    <cfRule type="expression" dxfId="28" priority="9">
      <formula>$H$120="無"</formula>
    </cfRule>
  </conditionalFormatting>
  <conditionalFormatting sqref="E144 L144 N144">
    <cfRule type="expression" dxfId="27" priority="8">
      <formula>$H$121="無"</formula>
    </cfRule>
  </conditionalFormatting>
  <conditionalFormatting sqref="E147 L147 N147">
    <cfRule type="expression" dxfId="26" priority="7">
      <formula>$H$120="無"</formula>
    </cfRule>
    <cfRule type="expression" dxfId="25" priority="6">
      <formula>$H$121="無"</formula>
    </cfRule>
  </conditionalFormatting>
  <conditionalFormatting sqref="P174">
    <cfRule type="expression" dxfId="24" priority="2">
      <formula>$X$133="崖なし"</formula>
    </cfRule>
  </conditionalFormatting>
  <conditionalFormatting sqref="B174:B175 E174 L174:L175 N175 P175 E178 L178 N178">
    <cfRule type="expression" dxfId="23" priority="15">
      <formula>$H$120="無"</formula>
    </cfRule>
  </conditionalFormatting>
  <conditionalFormatting sqref="E175">
    <cfRule type="expression" dxfId="22" priority="14">
      <formula>$H$120="無"</formula>
    </cfRule>
  </conditionalFormatting>
  <conditionalFormatting sqref="B187:Z187 L188:Z189 B190:Z191">
    <cfRule type="expression" dxfId="21" priority="13">
      <formula>$H$120="無"</formula>
    </cfRule>
  </conditionalFormatting>
  <conditionalFormatting sqref="B188:K189">
    <cfRule type="expression" dxfId="20" priority="12">
      <formula>$H$120="無"</formula>
    </cfRule>
  </conditionalFormatting>
  <conditionalFormatting sqref="B204:Z204 L205:Z206 B207:Z208">
    <cfRule type="expression" dxfId="19" priority="11">
      <formula>$H$121="無"</formula>
    </cfRule>
  </conditionalFormatting>
  <conditionalFormatting sqref="B205:K206">
    <cfRule type="expression" dxfId="18" priority="10">
      <formula>$H$121="無"</formula>
    </cfRule>
  </conditionalFormatting>
  <dataValidations count="2">
    <dataValidation type="list" allowBlank="1" showDropDown="0" showInputMessage="1" showErrorMessage="1" sqref="X102:AA114 X52:AA52">
      <formula1>"有,無"</formula1>
    </dataValidation>
    <dataValidation type="list" allowBlank="1" showDropDown="0" showInputMessage="1" showErrorMessage="1" sqref="H120:I121">
      <formula1>$AB$1:$AC$1</formula1>
    </dataValidation>
  </dataValidations>
  <printOptions horizontalCentered="1"/>
  <pageMargins left="0.59055118110236215" right="0.59055118110236215" top="0.59055118110236215" bottom="0.39370078740157477" header="0.3" footer="0.3"/>
  <pageSetup paperSize="9" fitToWidth="1" fitToHeight="0" orientation="portrait" usePrinterDefaults="1" r:id="rId1"/>
  <headerFooter>
    <oddHeader>&amp;R（202510版）</oddHeader>
    <oddFooter>&amp;C&amp;"ＭＳ 明朝,regular"&amp;10&amp;P</oddFooter>
  </headerFooter>
  <rowBreaks count="3" manualBreakCount="3">
    <brk id="48" max="26" man="1"/>
    <brk id="96" max="26" man="1"/>
    <brk id="135" max="26"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リスト!$A$1:$A$36</xm:f>
          </x14:formula1>
          <xm:sqref>H7:L7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AG221"/>
  <sheetViews>
    <sheetView showGridLines="0" view="pageBreakPreview" zoomScale="85" zoomScaleNormal="115" zoomScaleSheetLayoutView="85" workbookViewId="0">
      <pane ySplit="1" topLeftCell="A2" activePane="bottomLeft" state="frozen"/>
      <selection pane="bottomLeft" activeCell="U3" sqref="U3:Z3"/>
    </sheetView>
  </sheetViews>
  <sheetFormatPr defaultRowHeight="13.5" customHeight="1"/>
  <cols>
    <col min="1" max="1" width="1.875" style="1" customWidth="1"/>
    <col min="2" max="27" width="3.125" style="1" customWidth="1"/>
    <col min="28" max="29" width="1.625" style="1" customWidth="1"/>
    <col min="30" max="31" width="9.625" style="1" customWidth="1"/>
    <col min="32" max="32" width="9.625" style="2" customWidth="1"/>
    <col min="33" max="54" width="9.625" style="1" customWidth="1"/>
    <col min="55" max="16164" width="3.625" style="1" customWidth="1"/>
    <col min="16165" max="16384" width="9" style="1" customWidth="1"/>
  </cols>
  <sheetData>
    <row r="1" spans="1:33" ht="31" customHeight="1">
      <c r="A1" s="5" t="s">
        <v>99</v>
      </c>
      <c r="B1" s="5"/>
      <c r="C1" s="5"/>
      <c r="D1" s="5"/>
      <c r="E1" s="5"/>
      <c r="F1" s="5"/>
      <c r="G1" s="5"/>
      <c r="H1" s="5"/>
      <c r="I1" s="5"/>
      <c r="J1" s="5"/>
      <c r="K1" s="5"/>
      <c r="L1" s="5"/>
      <c r="M1" s="5"/>
      <c r="N1" s="5"/>
      <c r="O1" s="5"/>
      <c r="P1" s="5"/>
      <c r="Q1" s="5"/>
      <c r="R1" s="5"/>
      <c r="S1" s="5"/>
      <c r="T1" s="5"/>
      <c r="U1" s="5"/>
      <c r="V1" s="5"/>
      <c r="W1" s="5"/>
      <c r="X1" s="5"/>
      <c r="Y1" s="5"/>
      <c r="Z1" s="5"/>
      <c r="AA1" s="5"/>
      <c r="AB1" s="182" t="s">
        <v>72</v>
      </c>
      <c r="AC1" s="84" t="s">
        <v>74</v>
      </c>
    </row>
    <row r="2" spans="1:33" ht="17.25">
      <c r="A2" s="6"/>
      <c r="B2" s="6"/>
      <c r="C2" s="6"/>
      <c r="D2" s="6"/>
      <c r="E2" s="6"/>
      <c r="F2" s="6"/>
      <c r="G2" s="6"/>
      <c r="H2" s="6"/>
      <c r="I2" s="6"/>
      <c r="J2" s="6"/>
      <c r="K2" s="6"/>
      <c r="L2" s="6"/>
      <c r="M2" s="6"/>
      <c r="N2" s="6"/>
      <c r="O2" s="6"/>
      <c r="P2" s="6"/>
      <c r="Q2" s="6"/>
      <c r="R2" s="6"/>
      <c r="S2" s="6"/>
      <c r="T2" s="6"/>
      <c r="U2" s="6"/>
      <c r="V2" s="6"/>
      <c r="W2" s="6"/>
      <c r="X2" s="6"/>
      <c r="Y2" s="6"/>
      <c r="Z2" s="6"/>
      <c r="AA2" s="6"/>
      <c r="AD2" s="3" t="s">
        <v>102</v>
      </c>
      <c r="AE2" s="3" t="s">
        <v>103</v>
      </c>
    </row>
    <row r="3" spans="1:33" ht="30" customHeight="1">
      <c r="A3" s="7"/>
      <c r="B3" s="21"/>
      <c r="C3" s="21"/>
      <c r="D3" s="21"/>
      <c r="E3" s="21"/>
      <c r="F3" s="21"/>
      <c r="G3" s="21"/>
      <c r="H3" s="21"/>
      <c r="I3" s="21"/>
      <c r="J3" s="21"/>
      <c r="K3" s="21"/>
      <c r="L3" s="21"/>
      <c r="M3" s="21"/>
      <c r="N3" s="21"/>
      <c r="O3" s="21"/>
      <c r="P3" s="21"/>
      <c r="Q3" s="21"/>
      <c r="R3" s="21" t="s">
        <v>168</v>
      </c>
      <c r="S3" s="21"/>
      <c r="T3" s="21"/>
      <c r="U3" s="145">
        <v>45950</v>
      </c>
      <c r="V3" s="145"/>
      <c r="W3" s="145"/>
      <c r="X3" s="145"/>
      <c r="Y3" s="145"/>
      <c r="Z3" s="145"/>
      <c r="AA3" s="140"/>
      <c r="AE3" s="1">
        <f>COUNTIF(AE5:AE220,"&gt;0")</f>
        <v>0</v>
      </c>
    </row>
    <row r="4" spans="1:33" ht="17.25">
      <c r="A4" s="6"/>
      <c r="B4" s="6"/>
      <c r="C4" s="6"/>
      <c r="D4" s="6"/>
      <c r="E4" s="6"/>
      <c r="F4" s="6"/>
      <c r="G4" s="6"/>
      <c r="H4" s="6"/>
      <c r="I4" s="6"/>
      <c r="J4" s="6"/>
      <c r="K4" s="6"/>
      <c r="L4" s="6"/>
      <c r="M4" s="6"/>
      <c r="N4" s="6"/>
      <c r="O4" s="6"/>
      <c r="P4" s="6"/>
      <c r="Q4" s="6"/>
      <c r="R4" s="6"/>
      <c r="S4" s="6"/>
      <c r="T4" s="6"/>
      <c r="U4" s="6"/>
      <c r="V4" s="6"/>
      <c r="W4" s="6"/>
      <c r="X4" s="6"/>
      <c r="Y4" s="6"/>
      <c r="Z4" s="6"/>
      <c r="AA4" s="6"/>
      <c r="AD4" s="3"/>
      <c r="AE4" s="3"/>
    </row>
    <row r="5" spans="1:33" ht="30" customHeight="1">
      <c r="A5" s="7"/>
      <c r="B5" s="21"/>
      <c r="C5" s="21" t="s">
        <v>164</v>
      </c>
      <c r="D5" s="21"/>
      <c r="E5" s="21"/>
      <c r="F5" s="21"/>
      <c r="G5" s="21"/>
      <c r="H5" s="89" t="s">
        <v>52</v>
      </c>
      <c r="I5" s="89"/>
      <c r="J5" s="89"/>
      <c r="K5" s="89"/>
      <c r="L5" s="89"/>
      <c r="M5" s="89"/>
      <c r="N5" s="89"/>
      <c r="O5" s="89"/>
      <c r="P5" s="89"/>
      <c r="Q5" s="89"/>
      <c r="R5" s="89"/>
      <c r="S5" s="89"/>
      <c r="T5" s="89"/>
      <c r="U5" s="89"/>
      <c r="V5" s="89"/>
      <c r="W5" s="89"/>
      <c r="X5" s="89"/>
      <c r="Y5" s="89"/>
      <c r="Z5" s="89"/>
      <c r="AA5" s="140"/>
      <c r="AD5" s="1">
        <v>1</v>
      </c>
      <c r="AE5" s="1">
        <f>AD5-COUNTA(H5)</f>
        <v>0</v>
      </c>
    </row>
    <row r="6" spans="1:33" ht="18" customHeight="1">
      <c r="A6" s="7"/>
      <c r="B6" s="7"/>
      <c r="C6" s="7"/>
      <c r="D6" s="7"/>
      <c r="E6" s="7"/>
      <c r="F6" s="7"/>
      <c r="G6" s="7"/>
      <c r="H6" s="7"/>
      <c r="I6" s="7"/>
      <c r="J6" s="7"/>
      <c r="K6" s="7"/>
      <c r="L6" s="7"/>
      <c r="M6" s="7"/>
      <c r="N6" s="7"/>
      <c r="O6" s="7"/>
      <c r="P6" s="7"/>
      <c r="Q6" s="7"/>
      <c r="R6" s="7"/>
      <c r="S6" s="7"/>
      <c r="T6" s="140"/>
      <c r="U6" s="140"/>
      <c r="V6" s="140"/>
      <c r="W6" s="140"/>
      <c r="X6" s="140"/>
      <c r="Y6" s="140"/>
      <c r="Z6" s="140"/>
      <c r="AA6" s="140"/>
    </row>
    <row r="7" spans="1:33" ht="30" customHeight="1">
      <c r="A7" s="7"/>
      <c r="B7" s="22"/>
      <c r="C7" s="22" t="s">
        <v>165</v>
      </c>
      <c r="D7" s="22"/>
      <c r="E7" s="22"/>
      <c r="F7" s="22"/>
      <c r="G7" s="85"/>
      <c r="H7" s="90" t="s">
        <v>109</v>
      </c>
      <c r="I7" s="90"/>
      <c r="J7" s="90"/>
      <c r="K7" s="90"/>
      <c r="L7" s="90"/>
      <c r="M7" s="115" t="s">
        <v>166</v>
      </c>
      <c r="N7" s="121" t="s">
        <v>54</v>
      </c>
      <c r="O7" s="121"/>
      <c r="P7" s="121"/>
      <c r="Q7" s="121"/>
      <c r="R7" s="121"/>
      <c r="S7" s="121"/>
      <c r="T7" s="121"/>
      <c r="U7" s="121"/>
      <c r="V7" s="121"/>
      <c r="W7" s="121"/>
      <c r="X7" s="121"/>
      <c r="Y7" s="121"/>
      <c r="Z7" s="121"/>
      <c r="AA7" s="140"/>
      <c r="AD7" s="1">
        <v>3</v>
      </c>
      <c r="AE7" s="1">
        <f>AD7-COUNTA(H7:Z7)</f>
        <v>0</v>
      </c>
    </row>
    <row r="8" spans="1:33" ht="18" customHeight="1">
      <c r="A8" s="7"/>
      <c r="B8" s="7"/>
      <c r="C8" s="7"/>
      <c r="D8" s="7"/>
      <c r="E8" s="7"/>
      <c r="F8" s="7"/>
      <c r="G8" s="7"/>
      <c r="H8" s="7"/>
      <c r="I8" s="7"/>
      <c r="J8" s="7"/>
      <c r="K8" s="7"/>
      <c r="L8" s="7"/>
      <c r="M8" s="7"/>
      <c r="N8" s="7"/>
      <c r="O8" s="7"/>
      <c r="P8" s="7"/>
      <c r="Q8" s="7"/>
      <c r="R8" s="7"/>
      <c r="S8" s="7"/>
      <c r="T8" s="140"/>
      <c r="U8" s="140"/>
      <c r="V8" s="140"/>
      <c r="W8" s="140"/>
      <c r="X8" s="140"/>
      <c r="Y8" s="140"/>
      <c r="Z8" s="140"/>
      <c r="AA8" s="140"/>
    </row>
    <row r="9" spans="1:33" ht="18" customHeight="1">
      <c r="A9" s="8"/>
      <c r="B9" s="23" t="s">
        <v>151</v>
      </c>
      <c r="C9" s="23"/>
      <c r="D9" s="23"/>
      <c r="E9" s="23"/>
      <c r="F9" s="23"/>
      <c r="G9" s="23"/>
      <c r="H9" s="23"/>
      <c r="I9" s="8"/>
      <c r="J9" s="8"/>
      <c r="K9" s="8"/>
      <c r="L9" s="8"/>
      <c r="M9" s="8"/>
      <c r="N9" s="8"/>
      <c r="O9" s="8"/>
      <c r="P9" s="8"/>
      <c r="Q9" s="8"/>
      <c r="R9" s="8"/>
      <c r="S9" s="8"/>
      <c r="T9" s="141"/>
      <c r="U9" s="141"/>
      <c r="V9" s="141"/>
      <c r="W9" s="141"/>
      <c r="X9" s="141"/>
      <c r="Y9" s="141"/>
      <c r="Z9" s="141"/>
      <c r="AA9" s="141"/>
    </row>
    <row r="10" spans="1:33" ht="6" customHeight="1"/>
    <row r="11" spans="1:33" ht="6"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F11" s="1"/>
      <c r="AG11" s="2"/>
    </row>
    <row r="12" spans="1:33" ht="18" customHeight="1">
      <c r="A12" s="7"/>
      <c r="B12" s="16"/>
      <c r="C12" s="56" t="s">
        <v>155</v>
      </c>
      <c r="D12" s="82"/>
      <c r="E12" s="83"/>
      <c r="F12" s="58"/>
      <c r="G12" s="58"/>
      <c r="H12" s="16"/>
      <c r="I12" s="7"/>
      <c r="J12" s="7"/>
      <c r="K12" s="7"/>
      <c r="L12" s="16"/>
      <c r="M12" s="16"/>
      <c r="N12" s="122" t="str">
        <f>H7</f>
        <v>島田市</v>
      </c>
      <c r="O12" s="122"/>
      <c r="P12" s="122"/>
      <c r="Q12" s="122"/>
      <c r="R12" s="16"/>
      <c r="S12" s="7"/>
      <c r="T12" s="7"/>
      <c r="U12" s="7"/>
      <c r="V12" s="7"/>
      <c r="W12" s="7"/>
      <c r="X12" s="58" t="str">
        <f>IF(OR(N12="静岡市",N12="浜松市",N12="市町名を選択"),"対象外","")</f>
        <v/>
      </c>
      <c r="Y12" s="58"/>
      <c r="Z12" s="58"/>
      <c r="AA12" s="6"/>
      <c r="AD12" s="2"/>
      <c r="AF12" s="1"/>
    </row>
    <row r="13" spans="1:33" ht="6" customHeight="1">
      <c r="A13" s="6"/>
      <c r="B13" s="6"/>
      <c r="C13" s="57"/>
      <c r="D13" s="57"/>
      <c r="E13" s="57"/>
      <c r="F13" s="6"/>
      <c r="G13" s="6"/>
      <c r="H13" s="6"/>
      <c r="J13" s="6"/>
      <c r="K13" s="6"/>
      <c r="L13" s="6"/>
      <c r="M13" s="6"/>
      <c r="N13" s="123"/>
      <c r="O13" s="123"/>
      <c r="P13" s="123"/>
      <c r="Q13" s="123"/>
      <c r="R13" s="6"/>
      <c r="S13" s="6"/>
      <c r="T13" s="6"/>
      <c r="U13" s="6"/>
      <c r="V13" s="6"/>
      <c r="W13" s="6"/>
      <c r="X13" s="6"/>
      <c r="Y13" s="6"/>
      <c r="Z13" s="6"/>
      <c r="AA13" s="6"/>
      <c r="AB13" s="6"/>
      <c r="AF13" s="1"/>
      <c r="AG13" s="2"/>
    </row>
    <row r="14" spans="1:33" ht="18" customHeight="1">
      <c r="A14" s="7"/>
      <c r="B14" s="16"/>
      <c r="C14" s="56" t="s">
        <v>156</v>
      </c>
      <c r="D14" s="82"/>
      <c r="E14" s="83"/>
      <c r="F14" s="58" t="s">
        <v>77</v>
      </c>
      <c r="G14" s="58"/>
      <c r="H14" s="58"/>
      <c r="I14" s="96"/>
      <c r="J14" s="58" t="s">
        <v>160</v>
      </c>
      <c r="K14" s="58"/>
      <c r="L14" s="58"/>
      <c r="M14" s="16"/>
      <c r="N14" s="124">
        <f>SUM(N16,N18)</f>
        <v>600</v>
      </c>
      <c r="O14" s="122"/>
      <c r="P14" s="122"/>
      <c r="Q14" s="122"/>
      <c r="R14" s="16" t="str">
        <f>IF(N14&gt;T14,"＞","≦")</f>
        <v>＞</v>
      </c>
      <c r="S14" s="16"/>
      <c r="T14" s="58">
        <v>500</v>
      </c>
      <c r="U14" s="58"/>
      <c r="V14" s="16" t="s">
        <v>104</v>
      </c>
      <c r="W14" s="16"/>
      <c r="X14" s="58" t="str">
        <f>IF($X$12="対象外","―",IF(R14="＞","対象","対象外"))</f>
        <v>対象</v>
      </c>
      <c r="Y14" s="58"/>
      <c r="Z14" s="58"/>
      <c r="AA14" s="139"/>
    </row>
    <row r="15" spans="1:33" ht="6" customHeight="1">
      <c r="A15" s="6"/>
      <c r="B15" s="6"/>
      <c r="C15" s="6"/>
      <c r="D15" s="6"/>
      <c r="E15" s="6"/>
      <c r="F15" s="6"/>
      <c r="G15" s="6"/>
      <c r="H15" s="6"/>
      <c r="J15" s="6"/>
      <c r="K15" s="6"/>
      <c r="L15" s="6"/>
      <c r="M15" s="6"/>
      <c r="N15" s="123"/>
      <c r="O15" s="123"/>
      <c r="P15" s="123"/>
      <c r="Q15" s="123"/>
      <c r="R15" s="6"/>
      <c r="S15" s="6"/>
      <c r="T15" s="123"/>
      <c r="U15" s="123"/>
      <c r="V15" s="6"/>
      <c r="W15" s="6"/>
      <c r="X15" s="6"/>
      <c r="Y15" s="6"/>
      <c r="Z15" s="6"/>
      <c r="AA15" s="6"/>
      <c r="AB15" s="6"/>
      <c r="AF15" s="1"/>
      <c r="AG15" s="2"/>
    </row>
    <row r="16" spans="1:33" ht="18" customHeight="1">
      <c r="A16" s="7"/>
      <c r="B16" s="16"/>
      <c r="C16" s="58"/>
      <c r="D16" s="58"/>
      <c r="E16" s="58"/>
      <c r="F16" s="58"/>
      <c r="G16" s="58"/>
      <c r="H16" s="58"/>
      <c r="I16" s="96"/>
      <c r="J16" s="58" t="s">
        <v>12</v>
      </c>
      <c r="K16" s="58"/>
      <c r="L16" s="58"/>
      <c r="M16" s="16"/>
      <c r="N16" s="124">
        <f>V194</f>
        <v>470</v>
      </c>
      <c r="O16" s="122"/>
      <c r="P16" s="122"/>
      <c r="Q16" s="122"/>
      <c r="S16" s="16" t="s">
        <v>104</v>
      </c>
      <c r="T16" s="16"/>
      <c r="U16" s="146"/>
      <c r="AA16" s="6"/>
      <c r="AF16" s="1"/>
    </row>
    <row r="17" spans="1:33" ht="6" customHeight="1">
      <c r="A17" s="6"/>
      <c r="B17" s="6"/>
      <c r="C17" s="6"/>
      <c r="D17" s="6"/>
      <c r="E17" s="6"/>
      <c r="F17" s="6"/>
      <c r="G17" s="6"/>
      <c r="H17" s="6"/>
      <c r="J17" s="6"/>
      <c r="K17" s="6"/>
      <c r="L17" s="6"/>
      <c r="M17" s="6"/>
      <c r="N17" s="123"/>
      <c r="O17" s="123"/>
      <c r="P17" s="123"/>
      <c r="Q17" s="123"/>
      <c r="R17" s="6"/>
      <c r="S17" s="6"/>
      <c r="T17" s="123"/>
      <c r="U17" s="123"/>
      <c r="V17" s="6"/>
      <c r="W17" s="6"/>
      <c r="X17" s="6"/>
      <c r="Y17" s="6"/>
      <c r="Z17" s="6"/>
      <c r="AA17" s="6"/>
      <c r="AB17" s="6"/>
      <c r="AF17" s="1"/>
      <c r="AG17" s="2"/>
    </row>
    <row r="18" spans="1:33" ht="18" customHeight="1">
      <c r="A18" s="7"/>
      <c r="B18" s="16"/>
      <c r="C18" s="7"/>
      <c r="D18" s="7"/>
      <c r="E18" s="7"/>
      <c r="F18" s="7"/>
      <c r="G18" s="7"/>
      <c r="H18" s="7"/>
      <c r="I18" s="7"/>
      <c r="J18" s="58" t="s">
        <v>158</v>
      </c>
      <c r="K18" s="58"/>
      <c r="L18" s="58"/>
      <c r="M18" s="7"/>
      <c r="N18" s="124">
        <f>V211</f>
        <v>130</v>
      </c>
      <c r="O18" s="122"/>
      <c r="P18" s="122"/>
      <c r="Q18" s="122"/>
      <c r="R18" s="7"/>
      <c r="S18" s="16" t="s">
        <v>104</v>
      </c>
      <c r="T18" s="16"/>
      <c r="U18" s="58"/>
      <c r="V18" s="7"/>
      <c r="W18" s="7"/>
      <c r="X18" s="7"/>
      <c r="Y18" s="7"/>
      <c r="Z18" s="7"/>
      <c r="AA18" s="16"/>
      <c r="AB18" s="183"/>
      <c r="AF18" s="1"/>
      <c r="AG18" s="2"/>
    </row>
    <row r="19" spans="1:33" ht="6" customHeight="1">
      <c r="A19" s="6"/>
      <c r="B19" s="6"/>
      <c r="C19" s="6"/>
      <c r="D19" s="6"/>
      <c r="E19" s="6"/>
      <c r="F19" s="6"/>
      <c r="G19" s="6"/>
      <c r="H19" s="6"/>
      <c r="J19" s="6"/>
      <c r="K19" s="6"/>
      <c r="L19" s="6"/>
      <c r="M19" s="6"/>
      <c r="N19" s="123"/>
      <c r="O19" s="123"/>
      <c r="P19" s="123"/>
      <c r="Q19" s="123"/>
      <c r="R19" s="6"/>
      <c r="S19" s="6"/>
      <c r="T19" s="123"/>
      <c r="U19" s="123"/>
      <c r="V19" s="6"/>
      <c r="W19" s="6"/>
      <c r="X19" s="6"/>
      <c r="Y19" s="6"/>
      <c r="Z19" s="6"/>
      <c r="AA19" s="6"/>
      <c r="AB19" s="6"/>
      <c r="AF19" s="1"/>
      <c r="AG19" s="2"/>
    </row>
    <row r="20" spans="1:33" ht="18" customHeight="1">
      <c r="A20" s="7"/>
      <c r="B20" s="16"/>
      <c r="C20" s="7"/>
      <c r="D20" s="7"/>
      <c r="E20" s="7"/>
      <c r="F20" s="58" t="s">
        <v>154</v>
      </c>
      <c r="G20" s="58"/>
      <c r="H20" s="58"/>
      <c r="I20" s="96"/>
      <c r="J20" s="58" t="s">
        <v>12</v>
      </c>
      <c r="K20" s="58"/>
      <c r="L20" s="58"/>
      <c r="M20" s="7"/>
      <c r="N20" s="125">
        <f>L142</f>
        <v>0.8</v>
      </c>
      <c r="O20" s="122"/>
      <c r="P20" s="122"/>
      <c r="Q20" s="122"/>
      <c r="R20" s="16" t="str">
        <f>IF(N20&gt;T20,"＞","≦")</f>
        <v>≦</v>
      </c>
      <c r="S20" s="16"/>
      <c r="T20" s="142">
        <v>1</v>
      </c>
      <c r="U20" s="142"/>
      <c r="V20" s="16" t="s">
        <v>146</v>
      </c>
      <c r="W20" s="16"/>
      <c r="X20" s="58" t="str">
        <f>IF($X$12="対象外","―",IF(R20="＞","対象","対象外"))</f>
        <v>対象外</v>
      </c>
      <c r="Y20" s="58"/>
      <c r="Z20" s="58"/>
      <c r="AA20" s="16"/>
      <c r="AB20" s="183"/>
      <c r="AF20" s="1"/>
      <c r="AG20" s="2"/>
    </row>
    <row r="21" spans="1:33" ht="6" customHeight="1">
      <c r="A21" s="6"/>
      <c r="B21" s="6"/>
      <c r="C21" s="6"/>
      <c r="D21" s="6"/>
      <c r="E21" s="6"/>
      <c r="F21" s="6"/>
      <c r="G21" s="6"/>
      <c r="H21" s="6"/>
      <c r="J21" s="6"/>
      <c r="K21" s="6"/>
      <c r="L21" s="6"/>
      <c r="M21" s="6"/>
      <c r="N21" s="123"/>
      <c r="O21" s="123"/>
      <c r="P21" s="123"/>
      <c r="Q21" s="123"/>
      <c r="R21" s="6"/>
      <c r="S21" s="6"/>
      <c r="T21" s="143"/>
      <c r="U21" s="143"/>
      <c r="V21" s="6"/>
      <c r="W21" s="6"/>
      <c r="X21" s="6"/>
      <c r="Y21" s="6"/>
      <c r="Z21" s="6"/>
      <c r="AA21" s="6"/>
      <c r="AB21" s="6"/>
      <c r="AF21" s="1"/>
      <c r="AG21" s="2"/>
    </row>
    <row r="22" spans="1:33" ht="18" customHeight="1">
      <c r="A22" s="7"/>
      <c r="B22" s="16"/>
      <c r="C22" s="7"/>
      <c r="D22" s="7"/>
      <c r="E22" s="7"/>
      <c r="F22" s="7"/>
      <c r="G22" s="7"/>
      <c r="H22" s="7"/>
      <c r="I22" s="7"/>
      <c r="J22" s="58" t="s">
        <v>158</v>
      </c>
      <c r="K22" s="58"/>
      <c r="L22" s="58"/>
      <c r="M22" s="7"/>
      <c r="N22" s="125">
        <f>L145</f>
        <v>1.5</v>
      </c>
      <c r="O22" s="122"/>
      <c r="P22" s="122"/>
      <c r="Q22" s="122"/>
      <c r="R22" s="16" t="str">
        <f>IF(N22&gt;T22,"＞","≦")</f>
        <v>≦</v>
      </c>
      <c r="S22" s="16"/>
      <c r="T22" s="142">
        <v>2</v>
      </c>
      <c r="U22" s="142"/>
      <c r="V22" s="16" t="s">
        <v>146</v>
      </c>
      <c r="W22" s="16"/>
      <c r="X22" s="58" t="str">
        <f>IF($X$12="対象外","―",IF(R22="＞","対象","対象外"))</f>
        <v>対象外</v>
      </c>
      <c r="Y22" s="58"/>
      <c r="Z22" s="58"/>
      <c r="AA22" s="16"/>
      <c r="AB22" s="183"/>
      <c r="AF22" s="1"/>
      <c r="AG22" s="2"/>
    </row>
    <row r="23" spans="1:33" ht="6" customHeight="1">
      <c r="A23" s="6"/>
      <c r="B23" s="6"/>
      <c r="C23" s="6"/>
      <c r="D23" s="6"/>
      <c r="E23" s="6"/>
      <c r="F23" s="6"/>
      <c r="G23" s="6"/>
      <c r="H23" s="6"/>
      <c r="J23" s="6"/>
      <c r="K23" s="6"/>
      <c r="L23" s="6"/>
      <c r="M23" s="6"/>
      <c r="N23" s="123"/>
      <c r="O23" s="123"/>
      <c r="P23" s="123"/>
      <c r="Q23" s="123"/>
      <c r="R23" s="6"/>
      <c r="S23" s="6"/>
      <c r="T23" s="143"/>
      <c r="U23" s="143"/>
      <c r="V23" s="6"/>
      <c r="W23" s="6"/>
      <c r="X23" s="6"/>
      <c r="Y23" s="6"/>
      <c r="Z23" s="6"/>
      <c r="AA23" s="6"/>
      <c r="AB23" s="6"/>
      <c r="AF23" s="1"/>
      <c r="AG23" s="2"/>
    </row>
    <row r="24" spans="1:33" ht="18" customHeight="1">
      <c r="A24" s="7"/>
      <c r="B24" s="16"/>
      <c r="C24" s="7"/>
      <c r="D24" s="7"/>
      <c r="E24" s="7"/>
      <c r="F24" s="7"/>
      <c r="G24" s="7"/>
      <c r="H24" s="7"/>
      <c r="I24" s="7"/>
      <c r="J24" s="58" t="s">
        <v>61</v>
      </c>
      <c r="K24" s="58"/>
      <c r="L24" s="58"/>
      <c r="M24" s="7"/>
      <c r="N24" s="125">
        <f>L148</f>
        <v>1.5</v>
      </c>
      <c r="O24" s="122"/>
      <c r="P24" s="122"/>
      <c r="Q24" s="122"/>
      <c r="R24" s="16" t="str">
        <f>IF(N24&gt;T24,"＞","≦")</f>
        <v>≦</v>
      </c>
      <c r="S24" s="16"/>
      <c r="T24" s="142">
        <v>2</v>
      </c>
      <c r="U24" s="142"/>
      <c r="V24" s="16" t="s">
        <v>146</v>
      </c>
      <c r="W24" s="16"/>
      <c r="X24" s="58" t="str">
        <f>IF($X$12="対象外","―",IF(R24="＞","対象","対象外"))</f>
        <v>対象外</v>
      </c>
      <c r="Y24" s="58"/>
      <c r="Z24" s="58"/>
      <c r="AA24" s="16"/>
      <c r="AB24" s="183"/>
      <c r="AF24" s="1"/>
      <c r="AG24" s="2"/>
    </row>
    <row r="25" spans="1:33" ht="6" customHeight="1">
      <c r="A25" s="6"/>
      <c r="B25" s="6"/>
      <c r="C25" s="6"/>
      <c r="D25" s="6"/>
      <c r="E25" s="6"/>
      <c r="F25" s="6"/>
      <c r="G25" s="6"/>
      <c r="H25" s="6"/>
      <c r="J25" s="6"/>
      <c r="K25" s="6"/>
      <c r="L25" s="6"/>
      <c r="M25" s="6"/>
      <c r="N25" s="123"/>
      <c r="O25" s="123"/>
      <c r="P25" s="123"/>
      <c r="Q25" s="123"/>
      <c r="R25" s="6"/>
      <c r="S25" s="6"/>
      <c r="T25" s="143"/>
      <c r="U25" s="143"/>
      <c r="V25" s="6"/>
      <c r="W25" s="6"/>
      <c r="X25" s="6"/>
      <c r="Y25" s="6"/>
      <c r="Z25" s="6"/>
      <c r="AA25" s="6"/>
      <c r="AB25" s="6"/>
      <c r="AF25" s="1"/>
      <c r="AG25" s="2"/>
    </row>
    <row r="26" spans="1:33" ht="18" customHeight="1">
      <c r="A26" s="7"/>
      <c r="B26" s="16"/>
      <c r="C26" s="7"/>
      <c r="D26" s="7"/>
      <c r="E26" s="7"/>
      <c r="F26" s="58" t="s">
        <v>107</v>
      </c>
      <c r="G26" s="58"/>
      <c r="H26" s="58"/>
      <c r="I26" s="58"/>
      <c r="J26" s="58"/>
      <c r="K26" s="58"/>
      <c r="L26" s="58"/>
      <c r="M26" s="16"/>
      <c r="N26" s="125">
        <f>L182</f>
        <v>0.7</v>
      </c>
      <c r="O26" s="122"/>
      <c r="P26" s="122"/>
      <c r="Q26" s="122"/>
      <c r="R26" s="16" t="str">
        <f>IF(N26&gt;T26,"＞","≦")</f>
        <v>≦</v>
      </c>
      <c r="S26" s="16"/>
      <c r="T26" s="142">
        <v>2</v>
      </c>
      <c r="U26" s="142"/>
      <c r="V26" s="16" t="s">
        <v>146</v>
      </c>
      <c r="W26" s="16"/>
      <c r="X26" s="58" t="str">
        <f>IF($X$12="対象外","―",IF(R26="＞","対象","対象外"))</f>
        <v>対象外</v>
      </c>
      <c r="Y26" s="58"/>
      <c r="Z26" s="58"/>
      <c r="AA26" s="16"/>
      <c r="AB26" s="183"/>
      <c r="AF26" s="1"/>
      <c r="AG26" s="2"/>
    </row>
    <row r="27" spans="1:33" ht="6"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F27" s="1"/>
      <c r="AG27" s="2"/>
    </row>
    <row r="28" spans="1:33" ht="6" customHeight="1"/>
    <row r="29" spans="1:33" s="3" customFormat="1" ht="21" customHeight="1">
      <c r="A29" s="8"/>
      <c r="B29" s="8" t="s">
        <v>167</v>
      </c>
      <c r="C29" s="8"/>
      <c r="D29" s="8"/>
      <c r="E29" s="8"/>
      <c r="F29" s="8"/>
      <c r="G29" s="8"/>
      <c r="H29" s="8"/>
      <c r="I29" s="8"/>
      <c r="J29" s="8"/>
      <c r="K29" s="8"/>
      <c r="L29" s="8"/>
      <c r="M29" s="8"/>
      <c r="N29" s="8"/>
      <c r="O29" s="8"/>
      <c r="P29" s="8"/>
      <c r="Q29" s="8"/>
      <c r="R29" s="8"/>
      <c r="S29" s="8"/>
      <c r="T29" s="8"/>
      <c r="U29" s="8"/>
      <c r="V29" s="8"/>
      <c r="W29" s="8"/>
      <c r="X29" s="8"/>
      <c r="Y29" s="8"/>
      <c r="Z29" s="8"/>
      <c r="AA29" s="8"/>
      <c r="AF29" s="185"/>
    </row>
    <row r="30" spans="1:33" ht="6" customHeight="1"/>
    <row r="31" spans="1:33" ht="18" customHeight="1">
      <c r="A31" s="6"/>
      <c r="B31" s="24" t="s">
        <v>215</v>
      </c>
      <c r="C31" s="59"/>
      <c r="D31" s="59"/>
      <c r="E31" s="59"/>
      <c r="F31" s="59"/>
      <c r="G31" s="59"/>
      <c r="H31" s="59"/>
      <c r="I31" s="59"/>
      <c r="J31" s="59"/>
      <c r="K31" s="59"/>
      <c r="L31" s="59"/>
      <c r="M31" s="59"/>
      <c r="N31" s="59"/>
      <c r="O31" s="59"/>
      <c r="P31" s="59"/>
      <c r="Q31" s="59"/>
      <c r="R31" s="59"/>
      <c r="S31" s="59"/>
      <c r="T31" s="59"/>
      <c r="U31" s="59"/>
      <c r="V31" s="59"/>
      <c r="W31" s="59"/>
      <c r="X31" s="59"/>
      <c r="Y31" s="59"/>
      <c r="Z31" s="59"/>
      <c r="AA31" s="163"/>
    </row>
    <row r="32" spans="1:33" ht="18" customHeight="1">
      <c r="B32" s="25"/>
      <c r="C32" s="60"/>
      <c r="D32" s="60"/>
      <c r="E32" s="60"/>
      <c r="F32" s="60"/>
      <c r="G32" s="60"/>
      <c r="H32" s="60"/>
      <c r="I32" s="60"/>
      <c r="J32" s="60"/>
      <c r="K32" s="60"/>
      <c r="L32" s="60"/>
      <c r="M32" s="60"/>
      <c r="N32" s="60"/>
      <c r="O32" s="60"/>
      <c r="P32" s="60"/>
      <c r="Q32" s="60"/>
      <c r="R32" s="60"/>
      <c r="S32" s="60"/>
      <c r="T32" s="60"/>
      <c r="U32" s="60"/>
      <c r="V32" s="60"/>
      <c r="W32" s="60"/>
      <c r="X32" s="60"/>
      <c r="Y32" s="60"/>
      <c r="Z32" s="60"/>
      <c r="AA32" s="164"/>
    </row>
    <row r="33" spans="1:28" ht="18" customHeight="1">
      <c r="B33" s="25"/>
      <c r="C33" s="60"/>
      <c r="D33" s="60"/>
      <c r="E33" s="60"/>
      <c r="F33" s="60"/>
      <c r="G33" s="60"/>
      <c r="H33" s="60"/>
      <c r="I33" s="60"/>
      <c r="J33" s="60"/>
      <c r="K33" s="60"/>
      <c r="L33" s="60"/>
      <c r="M33" s="60"/>
      <c r="N33" s="60"/>
      <c r="O33" s="60"/>
      <c r="P33" s="60"/>
      <c r="Q33" s="60"/>
      <c r="R33" s="60"/>
      <c r="S33" s="60"/>
      <c r="T33" s="60"/>
      <c r="U33" s="60"/>
      <c r="V33" s="60"/>
      <c r="W33" s="60"/>
      <c r="X33" s="60"/>
      <c r="Y33" s="60"/>
      <c r="Z33" s="60"/>
      <c r="AA33" s="164"/>
    </row>
    <row r="34" spans="1:28" ht="18" customHeight="1">
      <c r="B34" s="25"/>
      <c r="C34" s="61"/>
      <c r="D34" s="61"/>
      <c r="E34" s="61"/>
      <c r="F34" s="61"/>
      <c r="G34" s="61"/>
      <c r="H34" s="61"/>
      <c r="I34" s="61"/>
      <c r="J34" s="61"/>
      <c r="K34" s="61"/>
      <c r="L34" s="61"/>
      <c r="M34" s="61"/>
      <c r="N34" s="61"/>
      <c r="O34" s="61"/>
      <c r="P34" s="61"/>
      <c r="Q34" s="61"/>
      <c r="R34" s="61"/>
      <c r="S34" s="61"/>
      <c r="T34" s="61"/>
      <c r="U34" s="61"/>
      <c r="V34" s="61"/>
      <c r="W34" s="61"/>
      <c r="X34" s="61"/>
      <c r="Y34" s="61"/>
      <c r="Z34" s="61"/>
      <c r="AA34" s="164"/>
    </row>
    <row r="35" spans="1:28" ht="18" customHeight="1">
      <c r="B35" s="26"/>
      <c r="C35" s="62"/>
      <c r="D35" s="62"/>
      <c r="E35" s="62"/>
      <c r="F35" s="62"/>
      <c r="G35" s="62"/>
      <c r="H35" s="62"/>
      <c r="I35" s="62"/>
      <c r="J35" s="62"/>
      <c r="K35" s="62"/>
      <c r="L35" s="62"/>
      <c r="M35" s="62"/>
      <c r="N35" s="62"/>
      <c r="O35" s="62"/>
      <c r="P35" s="62"/>
      <c r="Q35" s="62"/>
      <c r="R35" s="62"/>
      <c r="S35" s="62"/>
      <c r="T35" s="62"/>
      <c r="U35" s="62"/>
      <c r="V35" s="62"/>
      <c r="W35" s="62"/>
      <c r="X35" s="62"/>
      <c r="Y35" s="62"/>
      <c r="Z35" s="62"/>
      <c r="AA35" s="165"/>
    </row>
    <row r="36" spans="1:28" ht="18" customHeight="1">
      <c r="B36" s="27" t="s">
        <v>141</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4"/>
    </row>
    <row r="37" spans="1:28" ht="18" customHeight="1">
      <c r="B37" s="28"/>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84"/>
    </row>
    <row r="38" spans="1:28" ht="18" customHeight="1">
      <c r="A38" s="9"/>
      <c r="B38" s="29"/>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84"/>
    </row>
    <row r="39" spans="1:28" ht="18" customHeight="1">
      <c r="A39" s="9"/>
      <c r="B39" s="30"/>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84"/>
    </row>
    <row r="40" spans="1:28" ht="18" customHeight="1">
      <c r="A40" s="10"/>
      <c r="B40" s="3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84"/>
    </row>
    <row r="41" spans="1:28" ht="18" customHeight="1">
      <c r="A41" s="9"/>
      <c r="B41" s="29"/>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84"/>
    </row>
    <row r="42" spans="1:28" ht="18" customHeight="1">
      <c r="A42" s="9"/>
      <c r="B42" s="29"/>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84"/>
    </row>
    <row r="43" spans="1:28" ht="18" customHeight="1">
      <c r="A43" s="9"/>
      <c r="B43" s="29"/>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84"/>
    </row>
    <row r="44" spans="1:28" ht="18" customHeight="1">
      <c r="A44" s="9"/>
      <c r="B44" s="29"/>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84"/>
    </row>
    <row r="45" spans="1:28" ht="18" customHeight="1">
      <c r="A45" s="9"/>
      <c r="B45" s="29"/>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84"/>
    </row>
    <row r="46" spans="1:28" ht="18" customHeight="1">
      <c r="A46" s="9"/>
      <c r="B46" s="29"/>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84"/>
    </row>
    <row r="47" spans="1:28" ht="18" customHeight="1">
      <c r="A47" s="11"/>
      <c r="B47" s="32" t="s">
        <v>169</v>
      </c>
      <c r="C47" s="32"/>
      <c r="D47" s="32"/>
      <c r="E47" s="32"/>
      <c r="F47" s="32"/>
      <c r="G47" s="32"/>
      <c r="H47" s="32"/>
      <c r="I47" s="32"/>
      <c r="J47" s="32"/>
      <c r="K47" s="32"/>
      <c r="L47" s="32"/>
      <c r="M47" s="32"/>
      <c r="N47" s="32"/>
      <c r="O47" s="32"/>
      <c r="P47" s="32"/>
      <c r="Q47" s="32"/>
      <c r="R47" s="32"/>
      <c r="S47" s="32"/>
      <c r="T47" s="32"/>
      <c r="U47" s="32"/>
      <c r="V47" s="32"/>
      <c r="W47" s="32"/>
      <c r="X47" s="32"/>
      <c r="Y47" s="32"/>
      <c r="Z47" s="32"/>
      <c r="AA47" s="166"/>
      <c r="AB47" s="84"/>
    </row>
    <row r="48" spans="1:28" ht="18" customHeight="1">
      <c r="A48" s="12"/>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167"/>
      <c r="AB48" s="84"/>
    </row>
    <row r="49" spans="1:32" s="3" customFormat="1" ht="21" customHeight="1">
      <c r="A49" s="13" t="s">
        <v>170</v>
      </c>
      <c r="B49" s="13"/>
      <c r="C49" s="13"/>
      <c r="D49" s="13"/>
      <c r="E49" s="13"/>
      <c r="F49" s="13"/>
      <c r="G49" s="13"/>
      <c r="H49" s="13"/>
      <c r="I49" s="13"/>
      <c r="J49" s="13"/>
      <c r="K49" s="13"/>
      <c r="L49" s="13"/>
      <c r="M49" s="13"/>
      <c r="N49" s="13"/>
      <c r="O49" s="13"/>
      <c r="P49" s="13"/>
      <c r="Q49" s="13"/>
      <c r="R49" s="13"/>
      <c r="S49" s="13"/>
      <c r="T49" s="144"/>
      <c r="U49" s="144"/>
      <c r="V49" s="144"/>
      <c r="W49" s="144"/>
      <c r="X49" s="144"/>
      <c r="Y49" s="144"/>
      <c r="Z49" s="144"/>
      <c r="AA49" s="168"/>
      <c r="AB49" s="1"/>
      <c r="AC49" s="1"/>
      <c r="AD49" s="1"/>
      <c r="AE49" s="1"/>
      <c r="AF49" s="185"/>
    </row>
    <row r="50" spans="1:32" ht="18" customHeight="1">
      <c r="A50" s="14" t="s">
        <v>173</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row>
    <row r="51" spans="1:32" ht="18" customHeight="1">
      <c r="A51" s="7"/>
      <c r="B51" s="34" t="s">
        <v>116</v>
      </c>
      <c r="C51" s="34"/>
      <c r="D51" s="34"/>
      <c r="E51" s="34"/>
      <c r="F51" s="34"/>
      <c r="G51" s="34"/>
      <c r="H51" s="34"/>
      <c r="I51" s="34"/>
      <c r="J51" s="34"/>
      <c r="K51" s="34"/>
      <c r="L51" s="34"/>
      <c r="M51" s="34"/>
      <c r="N51" s="34"/>
      <c r="O51" s="34"/>
      <c r="P51" s="34"/>
      <c r="Q51" s="34"/>
      <c r="R51" s="34"/>
      <c r="S51" s="34"/>
      <c r="T51" s="34"/>
      <c r="U51" s="34"/>
      <c r="V51" s="34"/>
      <c r="W51" s="34"/>
      <c r="X51" s="20" t="s">
        <v>114</v>
      </c>
      <c r="Y51" s="20"/>
      <c r="Z51" s="20"/>
      <c r="AA51" s="20"/>
    </row>
    <row r="52" spans="1:32" ht="18" customHeight="1">
      <c r="A52" s="7"/>
      <c r="B52" s="35" t="s">
        <v>130</v>
      </c>
      <c r="C52" s="35"/>
      <c r="D52" s="35"/>
      <c r="E52" s="35"/>
      <c r="F52" s="35"/>
      <c r="G52" s="35"/>
      <c r="H52" s="35"/>
      <c r="I52" s="35"/>
      <c r="J52" s="35"/>
      <c r="K52" s="35"/>
      <c r="L52" s="35"/>
      <c r="M52" s="35"/>
      <c r="N52" s="35"/>
      <c r="O52" s="35"/>
      <c r="P52" s="35"/>
      <c r="Q52" s="35"/>
      <c r="R52" s="35"/>
      <c r="S52" s="35"/>
      <c r="T52" s="35"/>
      <c r="U52" s="35"/>
      <c r="V52" s="35"/>
      <c r="W52" s="35"/>
      <c r="X52" s="152" t="s">
        <v>196</v>
      </c>
      <c r="Y52" s="152"/>
      <c r="Z52" s="152"/>
      <c r="AA52" s="152"/>
      <c r="AD52" s="1">
        <v>1</v>
      </c>
      <c r="AE52" s="1">
        <f>AD52-COUNTA(X52)</f>
        <v>0</v>
      </c>
    </row>
    <row r="53" spans="1:32" ht="6" customHeight="1"/>
    <row r="54" spans="1:32" ht="18" customHeight="1">
      <c r="A54" s="7"/>
      <c r="B54" s="36" t="s">
        <v>139</v>
      </c>
      <c r="C54" s="67"/>
      <c r="D54" s="67"/>
      <c r="E54" s="67"/>
      <c r="F54" s="67"/>
      <c r="G54" s="67"/>
      <c r="H54" s="67"/>
      <c r="I54" s="67"/>
      <c r="J54" s="67"/>
      <c r="K54" s="67"/>
      <c r="L54" s="67"/>
      <c r="M54" s="67"/>
      <c r="N54" s="67"/>
      <c r="O54" s="67"/>
      <c r="P54" s="67"/>
      <c r="Q54" s="67"/>
      <c r="R54" s="67"/>
      <c r="S54" s="67"/>
      <c r="T54" s="67"/>
      <c r="U54" s="67"/>
      <c r="V54" s="67"/>
      <c r="W54" s="67"/>
      <c r="X54" s="67"/>
      <c r="Y54" s="67"/>
      <c r="Z54" s="67"/>
      <c r="AA54" s="169"/>
    </row>
    <row r="55" spans="1:32" ht="18" customHeight="1">
      <c r="A55" s="7"/>
      <c r="B55" s="37" t="s">
        <v>157</v>
      </c>
      <c r="C55" s="68"/>
      <c r="D55" s="68"/>
      <c r="E55" s="68"/>
      <c r="F55" s="68"/>
      <c r="G55" s="68"/>
      <c r="H55" s="68"/>
      <c r="I55" s="68"/>
      <c r="J55" s="68"/>
      <c r="K55" s="68"/>
      <c r="L55" s="68"/>
      <c r="M55" s="68"/>
      <c r="N55" s="68"/>
      <c r="O55" s="68"/>
      <c r="P55" s="68"/>
      <c r="Q55" s="68"/>
      <c r="R55" s="68"/>
      <c r="S55" s="68"/>
      <c r="T55" s="68"/>
      <c r="U55" s="68"/>
      <c r="V55" s="68"/>
      <c r="W55" s="68"/>
      <c r="X55" s="153"/>
      <c r="Y55" s="153"/>
      <c r="Z55" s="153"/>
      <c r="AA55" s="170"/>
    </row>
    <row r="56" spans="1:32" ht="18" customHeight="1">
      <c r="A56" s="7"/>
      <c r="B56" s="37"/>
      <c r="C56" s="68"/>
      <c r="D56" s="68"/>
      <c r="E56" s="68"/>
      <c r="F56" s="68"/>
      <c r="G56" s="68"/>
      <c r="H56" s="68"/>
      <c r="I56" s="68"/>
      <c r="J56" s="68"/>
      <c r="K56" s="68"/>
      <c r="L56" s="68"/>
      <c r="M56" s="68"/>
      <c r="N56" s="68"/>
      <c r="O56" s="68"/>
      <c r="P56" s="68"/>
      <c r="Q56" s="68"/>
      <c r="R56" s="68"/>
      <c r="S56" s="68"/>
      <c r="T56" s="68"/>
      <c r="U56" s="68"/>
      <c r="V56" s="68"/>
      <c r="W56" s="68"/>
      <c r="X56" s="153"/>
      <c r="Y56" s="153"/>
      <c r="Z56" s="153"/>
      <c r="AA56" s="170"/>
    </row>
    <row r="57" spans="1:32" ht="18" customHeight="1">
      <c r="A57" s="7"/>
      <c r="B57" s="37"/>
      <c r="C57" s="68"/>
      <c r="D57" s="68"/>
      <c r="E57" s="68"/>
      <c r="F57" s="68"/>
      <c r="G57" s="68"/>
      <c r="H57" s="68"/>
      <c r="I57" s="68"/>
      <c r="J57" s="68"/>
      <c r="K57" s="68"/>
      <c r="L57" s="68"/>
      <c r="M57" s="68"/>
      <c r="N57" s="68"/>
      <c r="O57" s="68"/>
      <c r="P57" s="68"/>
      <c r="Q57" s="68"/>
      <c r="R57" s="68"/>
      <c r="S57" s="68"/>
      <c r="T57" s="68"/>
      <c r="U57" s="68"/>
      <c r="V57" s="68"/>
      <c r="W57" s="68"/>
      <c r="X57" s="153"/>
      <c r="Y57" s="153"/>
      <c r="Z57" s="153"/>
      <c r="AA57" s="170"/>
    </row>
    <row r="58" spans="1:32" ht="18" customHeight="1">
      <c r="A58" s="7"/>
      <c r="B58" s="37"/>
      <c r="C58" s="68"/>
      <c r="D58" s="68"/>
      <c r="E58" s="68"/>
      <c r="F58" s="68"/>
      <c r="G58" s="68"/>
      <c r="H58" s="68"/>
      <c r="I58" s="68"/>
      <c r="J58" s="68"/>
      <c r="K58" s="68"/>
      <c r="L58" s="68"/>
      <c r="M58" s="68"/>
      <c r="N58" s="68"/>
      <c r="O58" s="68"/>
      <c r="P58" s="68"/>
      <c r="Q58" s="68"/>
      <c r="R58" s="68"/>
      <c r="S58" s="68"/>
      <c r="T58" s="68"/>
      <c r="U58" s="68"/>
      <c r="V58" s="68"/>
      <c r="W58" s="68"/>
      <c r="X58" s="153"/>
      <c r="Y58" s="153"/>
      <c r="Z58" s="153"/>
      <c r="AA58" s="170"/>
    </row>
    <row r="59" spans="1:32" ht="18" customHeight="1">
      <c r="A59" s="7"/>
      <c r="B59" s="37"/>
      <c r="C59" s="68"/>
      <c r="D59" s="68"/>
      <c r="E59" s="68"/>
      <c r="F59" s="68"/>
      <c r="G59" s="68"/>
      <c r="H59" s="68"/>
      <c r="I59" s="68"/>
      <c r="J59" s="68"/>
      <c r="K59" s="68"/>
      <c r="L59" s="68"/>
      <c r="M59" s="68"/>
      <c r="N59" s="68"/>
      <c r="O59" s="68"/>
      <c r="P59" s="68"/>
      <c r="Q59" s="68"/>
      <c r="R59" s="68"/>
      <c r="S59" s="68"/>
      <c r="T59" s="68"/>
      <c r="U59" s="68"/>
      <c r="V59" s="68"/>
      <c r="W59" s="68"/>
      <c r="X59" s="153"/>
      <c r="Y59" s="153"/>
      <c r="Z59" s="153"/>
      <c r="AA59" s="170"/>
    </row>
    <row r="60" spans="1:32" ht="18" customHeight="1">
      <c r="A60" s="7"/>
      <c r="B60" s="37"/>
      <c r="C60" s="68"/>
      <c r="D60" s="68"/>
      <c r="E60" s="68"/>
      <c r="F60" s="68"/>
      <c r="G60" s="68"/>
      <c r="H60" s="68"/>
      <c r="I60" s="68"/>
      <c r="J60" s="68"/>
      <c r="K60" s="68"/>
      <c r="L60" s="68"/>
      <c r="M60" s="68"/>
      <c r="N60" s="68"/>
      <c r="O60" s="68"/>
      <c r="P60" s="68"/>
      <c r="Q60" s="68"/>
      <c r="R60" s="68"/>
      <c r="S60" s="68"/>
      <c r="T60" s="68"/>
      <c r="U60" s="68"/>
      <c r="V60" s="68"/>
      <c r="W60" s="68"/>
      <c r="X60" s="153"/>
      <c r="Y60" s="153"/>
      <c r="Z60" s="153"/>
      <c r="AA60" s="170"/>
    </row>
    <row r="61" spans="1:32" ht="18" customHeight="1">
      <c r="A61" s="7"/>
      <c r="B61" s="37"/>
      <c r="C61" s="68"/>
      <c r="D61" s="68"/>
      <c r="E61" s="68"/>
      <c r="F61" s="68"/>
      <c r="G61" s="68"/>
      <c r="H61" s="68"/>
      <c r="I61" s="68"/>
      <c r="J61" s="68"/>
      <c r="K61" s="68"/>
      <c r="L61" s="68"/>
      <c r="M61" s="68"/>
      <c r="N61" s="68"/>
      <c r="O61" s="68"/>
      <c r="P61" s="68"/>
      <c r="Q61" s="68"/>
      <c r="R61" s="68"/>
      <c r="S61" s="68"/>
      <c r="T61" s="68"/>
      <c r="U61" s="68"/>
      <c r="V61" s="68"/>
      <c r="W61" s="68"/>
      <c r="X61" s="153"/>
      <c r="Y61" s="153"/>
      <c r="Z61" s="153"/>
      <c r="AA61" s="170"/>
    </row>
    <row r="62" spans="1:32" ht="18" customHeight="1">
      <c r="A62" s="7"/>
      <c r="B62" s="37"/>
      <c r="C62" s="68"/>
      <c r="D62" s="68"/>
      <c r="E62" s="68"/>
      <c r="F62" s="68"/>
      <c r="G62" s="68"/>
      <c r="H62" s="68"/>
      <c r="I62" s="68"/>
      <c r="J62" s="68"/>
      <c r="K62" s="68"/>
      <c r="L62" s="68"/>
      <c r="M62" s="68"/>
      <c r="N62" s="68"/>
      <c r="O62" s="68"/>
      <c r="P62" s="68"/>
      <c r="Q62" s="68"/>
      <c r="R62" s="68"/>
      <c r="S62" s="68"/>
      <c r="T62" s="68"/>
      <c r="U62" s="68"/>
      <c r="V62" s="68"/>
      <c r="W62" s="68"/>
      <c r="X62" s="153"/>
      <c r="Y62" s="153"/>
      <c r="Z62" s="153"/>
      <c r="AA62" s="170"/>
    </row>
    <row r="63" spans="1:32" ht="18" customHeight="1">
      <c r="A63" s="7"/>
      <c r="B63" s="37" t="s">
        <v>161</v>
      </c>
      <c r="C63" s="68"/>
      <c r="D63" s="68"/>
      <c r="E63" s="68"/>
      <c r="F63" s="68"/>
      <c r="G63" s="68"/>
      <c r="H63" s="68"/>
      <c r="I63" s="68"/>
      <c r="J63" s="68"/>
      <c r="K63" s="68"/>
      <c r="L63" s="68"/>
      <c r="M63" s="68"/>
      <c r="N63" s="68"/>
      <c r="O63" s="68"/>
      <c r="P63" s="68"/>
      <c r="Q63" s="68"/>
      <c r="R63" s="68"/>
      <c r="S63" s="68"/>
      <c r="T63" s="68"/>
      <c r="U63" s="68"/>
      <c r="V63" s="68"/>
      <c r="W63" s="68"/>
      <c r="X63" s="153"/>
      <c r="Y63" s="153"/>
      <c r="Z63" s="153"/>
      <c r="AA63" s="170"/>
    </row>
    <row r="64" spans="1:32" ht="18" customHeight="1">
      <c r="A64" s="7"/>
      <c r="B64" s="37"/>
      <c r="C64" s="68"/>
      <c r="D64" s="68"/>
      <c r="E64" s="68"/>
      <c r="F64" s="68"/>
      <c r="G64" s="68"/>
      <c r="H64" s="68"/>
      <c r="I64" s="68"/>
      <c r="J64" s="68"/>
      <c r="K64" s="68"/>
      <c r="L64" s="68"/>
      <c r="M64" s="68"/>
      <c r="N64" s="68"/>
      <c r="O64" s="68"/>
      <c r="P64" s="68"/>
      <c r="Q64" s="68"/>
      <c r="R64" s="68"/>
      <c r="S64" s="68"/>
      <c r="T64" s="68"/>
      <c r="U64" s="68"/>
      <c r="V64" s="68"/>
      <c r="W64" s="68"/>
      <c r="X64" s="153"/>
      <c r="Y64" s="153"/>
      <c r="Z64" s="153"/>
      <c r="AA64" s="170"/>
    </row>
    <row r="65" spans="1:28" ht="18" customHeight="1">
      <c r="A65" s="6"/>
      <c r="B65" s="37"/>
      <c r="C65" s="68"/>
      <c r="D65" s="68"/>
      <c r="E65" s="68"/>
      <c r="F65" s="68"/>
      <c r="G65" s="68"/>
      <c r="H65" s="68"/>
      <c r="I65" s="68"/>
      <c r="J65" s="68"/>
      <c r="K65" s="68"/>
      <c r="L65" s="68"/>
      <c r="M65" s="68"/>
      <c r="N65" s="68"/>
      <c r="O65" s="68"/>
      <c r="P65" s="68"/>
      <c r="Q65" s="68"/>
      <c r="R65" s="68"/>
      <c r="S65" s="68"/>
      <c r="T65" s="68"/>
      <c r="U65" s="68"/>
      <c r="V65" s="68"/>
      <c r="W65" s="68"/>
      <c r="X65" s="153"/>
      <c r="Y65" s="153"/>
      <c r="Z65" s="153"/>
      <c r="AA65" s="170"/>
    </row>
    <row r="66" spans="1:28" ht="18" customHeight="1">
      <c r="B66" s="37"/>
      <c r="C66" s="68"/>
      <c r="D66" s="68"/>
      <c r="E66" s="68"/>
      <c r="F66" s="68"/>
      <c r="G66" s="68"/>
      <c r="H66" s="68"/>
      <c r="I66" s="68"/>
      <c r="J66" s="68"/>
      <c r="K66" s="68"/>
      <c r="L66" s="68"/>
      <c r="M66" s="68"/>
      <c r="N66" s="68"/>
      <c r="O66" s="68"/>
      <c r="P66" s="68"/>
      <c r="Q66" s="68"/>
      <c r="R66" s="68"/>
      <c r="S66" s="68"/>
      <c r="T66" s="68"/>
      <c r="U66" s="68"/>
      <c r="V66" s="68"/>
      <c r="W66" s="68"/>
      <c r="X66" s="153"/>
      <c r="Y66" s="153"/>
      <c r="Z66" s="153"/>
      <c r="AA66" s="170"/>
    </row>
    <row r="67" spans="1:28" ht="18" customHeight="1">
      <c r="B67" s="37"/>
      <c r="C67" s="68"/>
      <c r="D67" s="68"/>
      <c r="E67" s="68"/>
      <c r="F67" s="68"/>
      <c r="G67" s="68"/>
      <c r="H67" s="68"/>
      <c r="I67" s="68"/>
      <c r="J67" s="68"/>
      <c r="K67" s="68"/>
      <c r="L67" s="68"/>
      <c r="M67" s="68"/>
      <c r="N67" s="68"/>
      <c r="O67" s="68"/>
      <c r="P67" s="68"/>
      <c r="Q67" s="68"/>
      <c r="R67" s="68"/>
      <c r="S67" s="68"/>
      <c r="T67" s="68"/>
      <c r="U67" s="68"/>
      <c r="V67" s="68"/>
      <c r="W67" s="68"/>
      <c r="X67" s="153"/>
      <c r="Y67" s="153"/>
      <c r="Z67" s="153"/>
      <c r="AA67" s="170"/>
    </row>
    <row r="68" spans="1:28" ht="18" customHeight="1">
      <c r="B68" s="37"/>
      <c r="C68" s="68"/>
      <c r="D68" s="68"/>
      <c r="E68" s="68"/>
      <c r="F68" s="68"/>
      <c r="G68" s="68"/>
      <c r="H68" s="68"/>
      <c r="I68" s="68"/>
      <c r="J68" s="68"/>
      <c r="K68" s="68"/>
      <c r="L68" s="68"/>
      <c r="M68" s="68"/>
      <c r="N68" s="68"/>
      <c r="O68" s="68"/>
      <c r="P68" s="68"/>
      <c r="Q68" s="68"/>
      <c r="R68" s="68"/>
      <c r="S68" s="68"/>
      <c r="T68" s="68"/>
      <c r="U68" s="68"/>
      <c r="V68" s="68"/>
      <c r="W68" s="68"/>
      <c r="X68" s="153"/>
      <c r="Y68" s="153"/>
      <c r="Z68" s="153"/>
      <c r="AA68" s="170"/>
    </row>
    <row r="69" spans="1:28" ht="18" customHeight="1">
      <c r="B69" s="37"/>
      <c r="C69" s="68"/>
      <c r="D69" s="68"/>
      <c r="E69" s="68"/>
      <c r="F69" s="68"/>
      <c r="G69" s="68"/>
      <c r="H69" s="68"/>
      <c r="I69" s="68"/>
      <c r="J69" s="68"/>
      <c r="K69" s="68"/>
      <c r="L69" s="68"/>
      <c r="M69" s="68"/>
      <c r="N69" s="68"/>
      <c r="O69" s="68"/>
      <c r="P69" s="68"/>
      <c r="Q69" s="68"/>
      <c r="R69" s="68"/>
      <c r="S69" s="68"/>
      <c r="T69" s="68"/>
      <c r="U69" s="68"/>
      <c r="V69" s="68"/>
      <c r="W69" s="68"/>
      <c r="X69" s="153"/>
      <c r="Y69" s="153"/>
      <c r="Z69" s="153"/>
      <c r="AA69" s="170"/>
    </row>
    <row r="70" spans="1:28" ht="18" customHeight="1">
      <c r="B70" s="37"/>
      <c r="C70" s="68"/>
      <c r="D70" s="68"/>
      <c r="E70" s="68"/>
      <c r="F70" s="68"/>
      <c r="G70" s="68"/>
      <c r="H70" s="68"/>
      <c r="I70" s="68"/>
      <c r="J70" s="68"/>
      <c r="K70" s="68"/>
      <c r="L70" s="68"/>
      <c r="M70" s="68"/>
      <c r="N70" s="68"/>
      <c r="O70" s="68"/>
      <c r="P70" s="68"/>
      <c r="Q70" s="68"/>
      <c r="R70" s="68"/>
      <c r="S70" s="68"/>
      <c r="T70" s="68"/>
      <c r="U70" s="68"/>
      <c r="V70" s="68"/>
      <c r="W70" s="68"/>
      <c r="X70" s="153"/>
      <c r="Y70" s="153"/>
      <c r="Z70" s="153"/>
      <c r="AA70" s="170"/>
    </row>
    <row r="71" spans="1:28" ht="15" customHeight="1">
      <c r="B71" s="38" t="s">
        <v>159</v>
      </c>
      <c r="C71" s="69"/>
      <c r="D71" s="69"/>
      <c r="E71" s="69"/>
      <c r="F71" s="69"/>
      <c r="G71" s="69"/>
      <c r="H71" s="69"/>
      <c r="I71" s="69"/>
      <c r="J71" s="69"/>
      <c r="K71" s="69"/>
      <c r="L71" s="69"/>
      <c r="M71" s="69"/>
      <c r="N71" s="69"/>
      <c r="O71" s="69"/>
      <c r="P71" s="69"/>
      <c r="Q71" s="69"/>
      <c r="R71" s="69"/>
      <c r="S71" s="69"/>
      <c r="T71" s="69"/>
      <c r="U71" s="69"/>
      <c r="V71" s="69"/>
      <c r="W71" s="69"/>
      <c r="X71" s="69"/>
      <c r="Y71" s="69"/>
      <c r="Z71" s="101"/>
      <c r="AA71" s="171"/>
      <c r="AB71" s="84"/>
    </row>
    <row r="72" spans="1:28" ht="15" customHeight="1">
      <c r="B72" s="39"/>
      <c r="C72" s="6"/>
      <c r="D72" s="6"/>
      <c r="E72" s="6"/>
      <c r="F72" s="6"/>
      <c r="G72" s="6"/>
      <c r="H72" s="6"/>
      <c r="I72" s="6"/>
      <c r="J72" s="6"/>
      <c r="K72" s="101"/>
      <c r="L72" s="101"/>
      <c r="M72" s="101"/>
      <c r="N72" s="101"/>
      <c r="O72" s="101"/>
      <c r="P72" s="101"/>
      <c r="Q72" s="101"/>
      <c r="R72" s="101"/>
      <c r="S72" s="101"/>
      <c r="T72" s="101"/>
      <c r="U72" s="101"/>
      <c r="V72" s="101"/>
      <c r="W72" s="101"/>
      <c r="X72" s="101"/>
      <c r="Y72" s="101"/>
      <c r="Z72" s="101"/>
      <c r="AA72" s="171"/>
      <c r="AB72" s="84"/>
    </row>
    <row r="73" spans="1:28" ht="15" customHeight="1">
      <c r="B73" s="39"/>
      <c r="C73" s="6"/>
      <c r="D73" s="6"/>
      <c r="E73" s="6"/>
      <c r="F73" s="6"/>
      <c r="G73" s="6"/>
      <c r="H73" s="6"/>
      <c r="I73" s="6"/>
      <c r="J73" s="6"/>
      <c r="K73" s="101"/>
      <c r="L73" s="101"/>
      <c r="M73" s="101"/>
      <c r="N73" s="101"/>
      <c r="O73" s="101"/>
      <c r="P73" s="101"/>
      <c r="Q73" s="101"/>
      <c r="R73" s="101"/>
      <c r="S73" s="101"/>
      <c r="T73" s="101"/>
      <c r="U73" s="101"/>
      <c r="V73" s="101"/>
      <c r="W73" s="101"/>
      <c r="X73" s="101"/>
      <c r="Y73" s="101"/>
      <c r="Z73" s="101"/>
      <c r="AA73" s="171"/>
      <c r="AB73" s="84"/>
    </row>
    <row r="74" spans="1:28" ht="15" customHeight="1">
      <c r="B74" s="39"/>
      <c r="C74" s="6"/>
      <c r="D74" s="6"/>
      <c r="E74" s="6"/>
      <c r="F74" s="6"/>
      <c r="G74" s="6"/>
      <c r="H74" s="6"/>
      <c r="I74" s="6"/>
      <c r="J74" s="6"/>
      <c r="K74" s="101"/>
      <c r="L74" s="101"/>
      <c r="M74" s="101"/>
      <c r="N74" s="101"/>
      <c r="O74" s="101"/>
      <c r="P74" s="101"/>
      <c r="Q74" s="101"/>
      <c r="R74" s="101"/>
      <c r="S74" s="101"/>
      <c r="T74" s="101"/>
      <c r="U74" s="101"/>
      <c r="V74" s="101"/>
      <c r="W74" s="101"/>
      <c r="X74" s="101"/>
      <c r="Y74" s="101"/>
      <c r="Z74" s="101"/>
      <c r="AA74" s="171"/>
      <c r="AB74" s="84"/>
    </row>
    <row r="75" spans="1:28" ht="15" customHeight="1">
      <c r="B75" s="39"/>
      <c r="C75" s="6"/>
      <c r="D75" s="6"/>
      <c r="E75" s="6"/>
      <c r="F75" s="6"/>
      <c r="G75" s="6"/>
      <c r="H75" s="6"/>
      <c r="I75" s="6"/>
      <c r="J75" s="6"/>
      <c r="K75" s="101"/>
      <c r="L75" s="101"/>
      <c r="M75" s="101"/>
      <c r="N75" s="101"/>
      <c r="O75" s="101"/>
      <c r="P75" s="101"/>
      <c r="Q75" s="101"/>
      <c r="R75" s="101"/>
      <c r="S75" s="101"/>
      <c r="T75" s="101"/>
      <c r="U75" s="101"/>
      <c r="V75" s="101"/>
      <c r="W75" s="101"/>
      <c r="X75" s="101"/>
      <c r="Y75" s="101"/>
      <c r="Z75" s="101"/>
      <c r="AA75" s="171"/>
      <c r="AB75" s="84"/>
    </row>
    <row r="76" spans="1:28" ht="15" customHeight="1">
      <c r="B76" s="39"/>
      <c r="C76" s="6"/>
      <c r="D76" s="6"/>
      <c r="E76" s="6"/>
      <c r="F76" s="6"/>
      <c r="G76" s="6"/>
      <c r="H76" s="6"/>
      <c r="I76" s="6"/>
      <c r="J76" s="6"/>
      <c r="K76" s="101"/>
      <c r="L76" s="101"/>
      <c r="M76" s="101"/>
      <c r="N76" s="101"/>
      <c r="O76" s="101"/>
      <c r="P76" s="101"/>
      <c r="Q76" s="101"/>
      <c r="R76" s="101"/>
      <c r="S76" s="101"/>
      <c r="T76" s="101"/>
      <c r="U76" s="101"/>
      <c r="V76" s="101"/>
      <c r="W76" s="101"/>
      <c r="X76" s="101"/>
      <c r="Y76" s="101"/>
      <c r="Z76" s="101"/>
      <c r="AA76" s="171"/>
      <c r="AB76" s="84"/>
    </row>
    <row r="77" spans="1:28" ht="15" customHeight="1">
      <c r="B77" s="39"/>
      <c r="C77" s="6"/>
      <c r="D77" s="6"/>
      <c r="E77" s="6"/>
      <c r="F77" s="6"/>
      <c r="G77" s="6"/>
      <c r="H77" s="6"/>
      <c r="I77" s="6"/>
      <c r="J77" s="6"/>
      <c r="K77" s="101"/>
      <c r="L77" s="101"/>
      <c r="M77" s="101"/>
      <c r="N77" s="101"/>
      <c r="O77" s="101"/>
      <c r="P77" s="101"/>
      <c r="Q77" s="101"/>
      <c r="R77" s="101"/>
      <c r="S77" s="101"/>
      <c r="T77" s="101"/>
      <c r="U77" s="101"/>
      <c r="V77" s="101"/>
      <c r="W77" s="101"/>
      <c r="X77" s="101"/>
      <c r="Y77" s="101"/>
      <c r="Z77" s="101"/>
      <c r="AA77" s="171"/>
      <c r="AB77" s="84"/>
    </row>
    <row r="78" spans="1:28" ht="15" customHeight="1">
      <c r="B78" s="39"/>
      <c r="C78" s="70" t="s">
        <v>0</v>
      </c>
      <c r="D78" s="70"/>
      <c r="E78" s="70"/>
      <c r="F78" s="70"/>
      <c r="G78" s="70"/>
      <c r="H78" s="70"/>
      <c r="I78" s="70"/>
      <c r="J78" s="70"/>
      <c r="K78" s="70"/>
      <c r="L78" s="70"/>
      <c r="M78" s="70"/>
      <c r="N78" s="70"/>
      <c r="O78" s="70"/>
      <c r="P78" s="70"/>
      <c r="Q78" s="70"/>
      <c r="R78" s="70"/>
      <c r="S78" s="70"/>
      <c r="T78" s="70"/>
      <c r="U78" s="70"/>
      <c r="V78" s="70"/>
      <c r="W78" s="70"/>
      <c r="X78" s="70"/>
      <c r="Y78" s="70"/>
      <c r="Z78" s="101"/>
      <c r="AA78" s="171"/>
      <c r="AB78" s="84"/>
    </row>
    <row r="79" spans="1:28" ht="15" customHeight="1">
      <c r="B79" s="39"/>
      <c r="C79" s="6"/>
      <c r="D79" s="6"/>
      <c r="E79" s="6"/>
      <c r="F79" s="6"/>
      <c r="G79" s="6"/>
      <c r="H79" s="6"/>
      <c r="I79" s="6"/>
      <c r="J79" s="6"/>
      <c r="K79" s="101"/>
      <c r="L79" s="101"/>
      <c r="M79" s="101"/>
      <c r="N79" s="101"/>
      <c r="O79" s="101"/>
      <c r="P79" s="101"/>
      <c r="Q79" s="101"/>
      <c r="R79" s="101"/>
      <c r="S79" s="101"/>
      <c r="T79" s="101"/>
      <c r="U79" s="101"/>
      <c r="V79" s="101"/>
      <c r="W79" s="101"/>
      <c r="X79" s="101"/>
      <c r="Y79" s="101"/>
      <c r="Z79" s="101"/>
      <c r="AA79" s="171"/>
      <c r="AB79" s="84"/>
    </row>
    <row r="80" spans="1:28" ht="15" customHeight="1">
      <c r="B80" s="39"/>
      <c r="C80" s="6"/>
      <c r="D80" s="6"/>
      <c r="E80" s="6"/>
      <c r="F80" s="6"/>
      <c r="G80" s="6"/>
      <c r="H80" s="6"/>
      <c r="I80" s="6"/>
      <c r="J80" s="6"/>
      <c r="K80" s="101"/>
      <c r="L80" s="101"/>
      <c r="M80" s="101"/>
      <c r="N80" s="101"/>
      <c r="O80" s="101"/>
      <c r="P80" s="101"/>
      <c r="Q80" s="101"/>
      <c r="R80" s="101"/>
      <c r="S80" s="101"/>
      <c r="T80" s="101"/>
      <c r="U80" s="101"/>
      <c r="V80" s="101"/>
      <c r="W80" s="101"/>
      <c r="X80" s="101"/>
      <c r="Y80" s="101"/>
      <c r="Z80" s="101"/>
      <c r="AA80" s="171"/>
      <c r="AB80" s="84"/>
    </row>
    <row r="81" spans="2:28" ht="15" customHeight="1">
      <c r="B81" s="39"/>
      <c r="C81" s="6"/>
      <c r="D81" s="6"/>
      <c r="E81" s="6"/>
      <c r="F81" s="6"/>
      <c r="G81" s="6"/>
      <c r="H81" s="6"/>
      <c r="I81" s="6"/>
      <c r="J81" s="6"/>
      <c r="K81" s="101"/>
      <c r="L81" s="101"/>
      <c r="M81" s="101"/>
      <c r="N81" s="101"/>
      <c r="O81" s="101"/>
      <c r="P81" s="101"/>
      <c r="Q81" s="101"/>
      <c r="R81" s="101"/>
      <c r="S81" s="101"/>
      <c r="T81" s="101"/>
      <c r="U81" s="101"/>
      <c r="V81" s="101"/>
      <c r="W81" s="101"/>
      <c r="X81" s="101"/>
      <c r="Y81" s="101"/>
      <c r="Z81" s="101"/>
      <c r="AA81" s="171"/>
      <c r="AB81" s="84"/>
    </row>
    <row r="82" spans="2:28" ht="15" customHeight="1">
      <c r="B82" s="39"/>
      <c r="C82" s="6"/>
      <c r="D82" s="6"/>
      <c r="E82" s="6"/>
      <c r="F82" s="6"/>
      <c r="G82" s="6"/>
      <c r="H82" s="6"/>
      <c r="I82" s="6"/>
      <c r="J82" s="6"/>
      <c r="K82" s="101"/>
      <c r="L82" s="101"/>
      <c r="M82" s="101"/>
      <c r="N82" s="101"/>
      <c r="O82" s="101"/>
      <c r="P82" s="101"/>
      <c r="Q82" s="101"/>
      <c r="R82" s="101"/>
      <c r="S82" s="101"/>
      <c r="T82" s="101"/>
      <c r="U82" s="101"/>
      <c r="V82" s="101"/>
      <c r="W82" s="101"/>
      <c r="X82" s="101"/>
      <c r="Y82" s="101"/>
      <c r="Z82" s="101"/>
      <c r="AA82" s="171"/>
      <c r="AB82" s="84"/>
    </row>
    <row r="83" spans="2:28" ht="15" customHeight="1">
      <c r="B83" s="39"/>
      <c r="C83" s="6"/>
      <c r="D83" s="6"/>
      <c r="E83" s="6"/>
      <c r="F83" s="6"/>
      <c r="G83" s="6"/>
      <c r="H83" s="6"/>
      <c r="I83" s="6"/>
      <c r="J83" s="6"/>
      <c r="K83" s="101"/>
      <c r="L83" s="101"/>
      <c r="M83" s="101"/>
      <c r="N83" s="101"/>
      <c r="O83" s="101"/>
      <c r="P83" s="101"/>
      <c r="Q83" s="101"/>
      <c r="R83" s="101"/>
      <c r="S83" s="101"/>
      <c r="T83" s="101"/>
      <c r="U83" s="101"/>
      <c r="V83" s="101"/>
      <c r="W83" s="101"/>
      <c r="X83" s="101"/>
      <c r="Y83" s="101"/>
      <c r="Z83" s="101"/>
      <c r="AA83" s="171"/>
      <c r="AB83" s="84"/>
    </row>
    <row r="84" spans="2:28" ht="15" customHeight="1">
      <c r="B84" s="39"/>
      <c r="C84" s="6"/>
      <c r="D84" s="6"/>
      <c r="E84" s="6"/>
      <c r="F84" s="6"/>
      <c r="G84" s="6"/>
      <c r="H84" s="6"/>
      <c r="I84" s="6"/>
      <c r="J84" s="6"/>
      <c r="K84" s="101"/>
      <c r="L84" s="101"/>
      <c r="M84" s="101"/>
      <c r="N84" s="101"/>
      <c r="O84" s="101"/>
      <c r="P84" s="101"/>
      <c r="Q84" s="101"/>
      <c r="R84" s="101"/>
      <c r="S84" s="101"/>
      <c r="T84" s="101"/>
      <c r="U84" s="101"/>
      <c r="V84" s="101"/>
      <c r="W84" s="101"/>
      <c r="X84" s="101"/>
      <c r="Y84" s="101"/>
      <c r="Z84" s="101"/>
      <c r="AA84" s="171"/>
      <c r="AB84" s="84"/>
    </row>
    <row r="85" spans="2:28" ht="15" customHeight="1">
      <c r="B85" s="39"/>
      <c r="C85" s="6"/>
      <c r="D85" s="6"/>
      <c r="E85" s="6"/>
      <c r="F85" s="6"/>
      <c r="G85" s="6"/>
      <c r="H85" s="6"/>
      <c r="I85" s="6"/>
      <c r="J85" s="6"/>
      <c r="K85" s="101"/>
      <c r="L85" s="101"/>
      <c r="M85" s="101"/>
      <c r="N85" s="101"/>
      <c r="O85" s="101"/>
      <c r="P85" s="101"/>
      <c r="Q85" s="101"/>
      <c r="R85" s="101"/>
      <c r="S85" s="101"/>
      <c r="T85" s="101"/>
      <c r="U85" s="101"/>
      <c r="V85" s="101"/>
      <c r="W85" s="101"/>
      <c r="X85" s="101"/>
      <c r="Y85" s="101"/>
      <c r="Z85" s="101"/>
      <c r="AA85" s="171"/>
      <c r="AB85" s="84"/>
    </row>
    <row r="86" spans="2:28" ht="15" customHeight="1">
      <c r="B86" s="39"/>
      <c r="C86" s="6"/>
      <c r="D86" s="6"/>
      <c r="E86" s="6"/>
      <c r="F86" s="6"/>
      <c r="G86" s="6"/>
      <c r="H86" s="6"/>
      <c r="I86" s="6"/>
      <c r="J86" s="6"/>
      <c r="K86" s="101"/>
      <c r="L86" s="101"/>
      <c r="M86" s="101"/>
      <c r="N86" s="101"/>
      <c r="O86" s="101"/>
      <c r="P86" s="101"/>
      <c r="Q86" s="101"/>
      <c r="R86" s="101"/>
      <c r="S86" s="101"/>
      <c r="T86" s="101"/>
      <c r="U86" s="101"/>
      <c r="V86" s="101"/>
      <c r="W86" s="101"/>
      <c r="X86" s="101"/>
      <c r="Y86" s="101"/>
      <c r="Z86" s="101"/>
      <c r="AA86" s="171"/>
      <c r="AB86" s="84"/>
    </row>
    <row r="87" spans="2:28" ht="15" customHeight="1">
      <c r="B87" s="39"/>
      <c r="C87" s="6"/>
      <c r="D87" s="6"/>
      <c r="E87" s="6"/>
      <c r="F87" s="6"/>
      <c r="G87" s="6"/>
      <c r="H87" s="6"/>
      <c r="I87" s="6"/>
      <c r="J87" s="6"/>
      <c r="K87" s="101"/>
      <c r="L87" s="101"/>
      <c r="M87" s="101"/>
      <c r="N87" s="101"/>
      <c r="O87" s="101"/>
      <c r="P87" s="101"/>
      <c r="Q87" s="101"/>
      <c r="R87" s="101"/>
      <c r="S87" s="101"/>
      <c r="T87" s="101"/>
      <c r="U87" s="101"/>
      <c r="V87" s="101"/>
      <c r="W87" s="101"/>
      <c r="X87" s="101"/>
      <c r="Y87" s="101"/>
      <c r="Z87" s="101"/>
      <c r="AA87" s="171"/>
      <c r="AB87" s="84"/>
    </row>
    <row r="88" spans="2:28" ht="15" customHeight="1">
      <c r="B88" s="39"/>
      <c r="C88" s="6"/>
      <c r="D88" s="6"/>
      <c r="E88" s="6"/>
      <c r="F88" s="6"/>
      <c r="G88" s="6"/>
      <c r="H88" s="6"/>
      <c r="I88" s="6"/>
      <c r="J88" s="6"/>
      <c r="K88" s="101"/>
      <c r="L88" s="101"/>
      <c r="M88" s="101"/>
      <c r="N88" s="101"/>
      <c r="O88" s="101"/>
      <c r="P88" s="101"/>
      <c r="Q88" s="101"/>
      <c r="R88" s="101"/>
      <c r="S88" s="101"/>
      <c r="T88" s="101"/>
      <c r="U88" s="101"/>
      <c r="V88" s="101"/>
      <c r="W88" s="101"/>
      <c r="X88" s="101"/>
      <c r="Y88" s="101"/>
      <c r="Z88" s="101"/>
      <c r="AA88" s="171"/>
      <c r="AB88" s="84"/>
    </row>
    <row r="89" spans="2:28" ht="15" customHeight="1">
      <c r="B89" s="38" t="s">
        <v>149</v>
      </c>
      <c r="C89" s="69"/>
      <c r="D89" s="69"/>
      <c r="E89" s="69"/>
      <c r="F89" s="69"/>
      <c r="G89" s="69"/>
      <c r="H89" s="69"/>
      <c r="I89" s="69"/>
      <c r="J89" s="69"/>
      <c r="K89" s="69"/>
      <c r="L89" s="69"/>
      <c r="M89" s="69"/>
      <c r="N89" s="69"/>
      <c r="O89" s="69"/>
      <c r="P89" s="69"/>
      <c r="Q89" s="69"/>
      <c r="R89" s="69"/>
      <c r="S89" s="69"/>
      <c r="T89" s="69"/>
      <c r="U89" s="69"/>
      <c r="V89" s="69"/>
      <c r="W89" s="69"/>
      <c r="X89" s="69"/>
      <c r="Y89" s="69"/>
      <c r="Z89" s="101"/>
      <c r="AA89" s="171"/>
      <c r="AB89" s="84"/>
    </row>
    <row r="90" spans="2:28" ht="15" customHeight="1">
      <c r="B90" s="39"/>
      <c r="C90" s="6"/>
      <c r="D90" s="6"/>
      <c r="E90" s="6"/>
      <c r="F90" s="6"/>
      <c r="G90" s="6"/>
      <c r="H90" s="6"/>
      <c r="I90" s="6"/>
      <c r="J90" s="6"/>
      <c r="K90" s="101"/>
      <c r="L90" s="101"/>
      <c r="M90" s="101"/>
      <c r="N90" s="101"/>
      <c r="O90" s="101"/>
      <c r="P90" s="101"/>
      <c r="Q90" s="101"/>
      <c r="R90" s="101"/>
      <c r="S90" s="101"/>
      <c r="T90" s="101"/>
      <c r="U90" s="101"/>
      <c r="V90" s="101"/>
      <c r="W90" s="101"/>
      <c r="X90" s="101"/>
      <c r="Y90" s="101"/>
      <c r="Z90" s="101"/>
      <c r="AA90" s="171"/>
      <c r="AB90" s="84"/>
    </row>
    <row r="91" spans="2:28" ht="15" customHeight="1">
      <c r="B91" s="39"/>
      <c r="C91" s="6"/>
      <c r="D91" s="6"/>
      <c r="E91" s="6"/>
      <c r="F91" s="6"/>
      <c r="G91" s="6"/>
      <c r="H91" s="6"/>
      <c r="I91" s="6"/>
      <c r="J91" s="6"/>
      <c r="K91" s="101"/>
      <c r="L91" s="101"/>
      <c r="M91" s="101"/>
      <c r="N91" s="101"/>
      <c r="O91" s="101"/>
      <c r="P91" s="101"/>
      <c r="Q91" s="101"/>
      <c r="R91" s="101"/>
      <c r="S91" s="101"/>
      <c r="T91" s="101"/>
      <c r="U91" s="101"/>
      <c r="V91" s="101"/>
      <c r="W91" s="101"/>
      <c r="X91" s="101"/>
      <c r="Y91" s="101"/>
      <c r="Z91" s="101"/>
      <c r="AA91" s="171"/>
      <c r="AB91" s="84"/>
    </row>
    <row r="92" spans="2:28" ht="15" customHeight="1">
      <c r="B92" s="39"/>
      <c r="C92" s="6"/>
      <c r="D92" s="6"/>
      <c r="E92" s="6"/>
      <c r="F92" s="6"/>
      <c r="G92" s="6"/>
      <c r="H92" s="6"/>
      <c r="I92" s="6"/>
      <c r="J92" s="6"/>
      <c r="K92" s="101"/>
      <c r="L92" s="101"/>
      <c r="M92" s="101"/>
      <c r="N92" s="101"/>
      <c r="O92" s="101"/>
      <c r="P92" s="101"/>
      <c r="Q92" s="101"/>
      <c r="R92" s="101"/>
      <c r="S92" s="101"/>
      <c r="T92" s="101"/>
      <c r="U92" s="101"/>
      <c r="V92" s="101"/>
      <c r="W92" s="101"/>
      <c r="X92" s="101"/>
      <c r="Y92" s="101"/>
      <c r="Z92" s="101"/>
      <c r="AA92" s="171"/>
      <c r="AB92" s="84"/>
    </row>
    <row r="93" spans="2:28" ht="15" customHeight="1">
      <c r="B93" s="39"/>
      <c r="C93" s="6"/>
      <c r="D93" s="6"/>
      <c r="E93" s="6"/>
      <c r="F93" s="6"/>
      <c r="G93" s="6"/>
      <c r="H93" s="6"/>
      <c r="I93" s="6"/>
      <c r="J93" s="6"/>
      <c r="K93" s="101"/>
      <c r="L93" s="101"/>
      <c r="M93" s="101"/>
      <c r="N93" s="101"/>
      <c r="O93" s="101"/>
      <c r="P93" s="101"/>
      <c r="Q93" s="101"/>
      <c r="R93" s="101"/>
      <c r="S93" s="101"/>
      <c r="T93" s="101"/>
      <c r="U93" s="101"/>
      <c r="V93" s="101"/>
      <c r="W93" s="101"/>
      <c r="X93" s="101"/>
      <c r="Y93" s="101"/>
      <c r="Z93" s="101"/>
      <c r="AA93" s="171"/>
      <c r="AB93" s="84"/>
    </row>
    <row r="94" spans="2:28" ht="15" customHeight="1">
      <c r="B94" s="39"/>
      <c r="C94" s="6"/>
      <c r="D94" s="6"/>
      <c r="E94" s="6"/>
      <c r="F94" s="6"/>
      <c r="G94" s="6"/>
      <c r="H94" s="6"/>
      <c r="I94" s="6"/>
      <c r="J94" s="6"/>
      <c r="K94" s="101"/>
      <c r="L94" s="101"/>
      <c r="M94" s="101"/>
      <c r="N94" s="101"/>
      <c r="O94" s="101"/>
      <c r="P94" s="101"/>
      <c r="Q94" s="101"/>
      <c r="R94" s="101"/>
      <c r="S94" s="101"/>
      <c r="T94" s="101"/>
      <c r="U94" s="101"/>
      <c r="V94" s="101"/>
      <c r="W94" s="101"/>
      <c r="X94" s="101"/>
      <c r="Y94" s="101"/>
      <c r="Z94" s="101"/>
      <c r="AA94" s="171"/>
      <c r="AB94" s="84"/>
    </row>
    <row r="95" spans="2:28" ht="15" customHeight="1">
      <c r="B95" s="39"/>
      <c r="C95" s="6"/>
      <c r="D95" s="6"/>
      <c r="E95" s="6"/>
      <c r="F95" s="6"/>
      <c r="G95" s="6"/>
      <c r="H95" s="6"/>
      <c r="I95" s="6"/>
      <c r="J95" s="6"/>
      <c r="K95" s="101"/>
      <c r="L95" s="101"/>
      <c r="M95" s="101"/>
      <c r="N95" s="101"/>
      <c r="O95" s="101"/>
      <c r="P95" s="101"/>
      <c r="Q95" s="101"/>
      <c r="R95" s="101"/>
      <c r="S95" s="101"/>
      <c r="T95" s="101"/>
      <c r="U95" s="101"/>
      <c r="V95" s="101"/>
      <c r="W95" s="101"/>
      <c r="X95" s="101"/>
      <c r="Y95" s="101"/>
      <c r="Z95" s="101"/>
      <c r="AA95" s="171"/>
      <c r="AB95" s="84"/>
    </row>
    <row r="96" spans="2:28" ht="18" customHeight="1">
      <c r="B96" s="40"/>
      <c r="C96" s="71"/>
      <c r="D96" s="71"/>
      <c r="E96" s="71"/>
      <c r="F96" s="71"/>
      <c r="G96" s="71"/>
      <c r="H96" s="71"/>
      <c r="I96" s="71"/>
      <c r="J96" s="71"/>
      <c r="K96" s="187"/>
      <c r="L96" s="187"/>
      <c r="M96" s="187"/>
      <c r="N96" s="187"/>
      <c r="O96" s="187"/>
      <c r="P96" s="187"/>
      <c r="Q96" s="187"/>
      <c r="R96" s="187"/>
      <c r="S96" s="187"/>
      <c r="T96" s="187"/>
      <c r="U96" s="187"/>
      <c r="V96" s="187"/>
      <c r="W96" s="187"/>
      <c r="X96" s="187"/>
      <c r="Y96" s="187"/>
      <c r="Z96" s="187"/>
      <c r="AA96" s="172"/>
      <c r="AB96" s="84"/>
    </row>
    <row r="97" spans="1:31" ht="6" customHeight="1"/>
    <row r="98" spans="1:31" ht="21" customHeight="1"/>
    <row r="99" spans="1:31" s="3" customFormat="1" ht="21" customHeight="1">
      <c r="A99" s="13" t="s">
        <v>162</v>
      </c>
      <c r="B99" s="13"/>
      <c r="C99" s="13"/>
      <c r="D99" s="13"/>
      <c r="E99" s="13"/>
      <c r="F99" s="13"/>
      <c r="G99" s="13"/>
      <c r="H99" s="13"/>
      <c r="I99" s="13"/>
      <c r="J99" s="13"/>
      <c r="K99" s="13"/>
      <c r="L99" s="13"/>
      <c r="M99" s="13"/>
      <c r="N99" s="13"/>
      <c r="O99" s="13"/>
      <c r="P99" s="13"/>
      <c r="Q99" s="13"/>
      <c r="R99" s="13"/>
      <c r="S99" s="13"/>
      <c r="T99" s="4"/>
      <c r="U99" s="4"/>
      <c r="V99" s="4"/>
      <c r="W99" s="4"/>
      <c r="X99" s="4"/>
      <c r="Y99" s="4"/>
      <c r="Z99" s="4"/>
      <c r="AA99" s="4"/>
    </row>
    <row r="100" spans="1:31" ht="18" customHeight="1">
      <c r="A100" s="14" t="s">
        <v>113</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row>
    <row r="101" spans="1:31" ht="24" customHeight="1">
      <c r="A101" s="6"/>
      <c r="B101" s="41" t="s">
        <v>111</v>
      </c>
      <c r="C101" s="72"/>
      <c r="D101" s="72"/>
      <c r="E101" s="72"/>
      <c r="F101" s="72"/>
      <c r="G101" s="72"/>
      <c r="H101" s="20" t="s">
        <v>116</v>
      </c>
      <c r="I101" s="20"/>
      <c r="J101" s="20"/>
      <c r="K101" s="20"/>
      <c r="L101" s="20"/>
      <c r="M101" s="20"/>
      <c r="N101" s="20"/>
      <c r="O101" s="20"/>
      <c r="P101" s="20"/>
      <c r="Q101" s="20"/>
      <c r="R101" s="20"/>
      <c r="S101" s="20"/>
      <c r="T101" s="20"/>
      <c r="U101" s="20"/>
      <c r="V101" s="20"/>
      <c r="W101" s="20"/>
      <c r="X101" s="20" t="s">
        <v>114</v>
      </c>
      <c r="Y101" s="20"/>
      <c r="Z101" s="20"/>
      <c r="AA101" s="20"/>
    </row>
    <row r="102" spans="1:31" ht="24" customHeight="1">
      <c r="B102" s="42" t="s">
        <v>117</v>
      </c>
      <c r="C102" s="73"/>
      <c r="D102" s="73"/>
      <c r="E102" s="73"/>
      <c r="F102" s="73"/>
      <c r="G102" s="86"/>
      <c r="H102" s="91" t="s">
        <v>120</v>
      </c>
      <c r="I102" s="97"/>
      <c r="J102" s="97"/>
      <c r="K102" s="97"/>
      <c r="L102" s="97"/>
      <c r="M102" s="97"/>
      <c r="N102" s="97"/>
      <c r="O102" s="97"/>
      <c r="P102" s="97"/>
      <c r="Q102" s="97"/>
      <c r="R102" s="97"/>
      <c r="S102" s="97"/>
      <c r="T102" s="97"/>
      <c r="U102" s="97"/>
      <c r="V102" s="97"/>
      <c r="W102" s="149"/>
      <c r="X102" s="152" t="s">
        <v>150</v>
      </c>
      <c r="Y102" s="152"/>
      <c r="Z102" s="152"/>
      <c r="AA102" s="152"/>
      <c r="AD102" s="1">
        <v>1</v>
      </c>
      <c r="AE102" s="1">
        <f t="shared" ref="AE102:AE114" si="0">AD102-COUNTA(X102)</f>
        <v>0</v>
      </c>
    </row>
    <row r="103" spans="1:31" ht="24" customHeight="1">
      <c r="B103" s="43" t="s">
        <v>125</v>
      </c>
      <c r="C103" s="74"/>
      <c r="D103" s="74"/>
      <c r="E103" s="74"/>
      <c r="F103" s="74"/>
      <c r="G103" s="87"/>
      <c r="H103" s="92" t="s">
        <v>123</v>
      </c>
      <c r="I103" s="98"/>
      <c r="J103" s="98"/>
      <c r="K103" s="98"/>
      <c r="L103" s="98"/>
      <c r="M103" s="98"/>
      <c r="N103" s="98"/>
      <c r="O103" s="98"/>
      <c r="P103" s="98"/>
      <c r="Q103" s="98"/>
      <c r="R103" s="98"/>
      <c r="S103" s="98"/>
      <c r="T103" s="98"/>
      <c r="U103" s="98"/>
      <c r="V103" s="98"/>
      <c r="W103" s="150"/>
      <c r="X103" s="152" t="s">
        <v>150</v>
      </c>
      <c r="Y103" s="152"/>
      <c r="Z103" s="152"/>
      <c r="AA103" s="152"/>
      <c r="AD103" s="1">
        <v>1</v>
      </c>
      <c r="AE103" s="1">
        <f t="shared" si="0"/>
        <v>0</v>
      </c>
    </row>
    <row r="104" spans="1:31" ht="24" customHeight="1">
      <c r="B104" s="43" t="s">
        <v>121</v>
      </c>
      <c r="C104" s="74"/>
      <c r="D104" s="74"/>
      <c r="E104" s="74"/>
      <c r="F104" s="74"/>
      <c r="G104" s="87"/>
      <c r="H104" s="92" t="s">
        <v>134</v>
      </c>
      <c r="I104" s="98"/>
      <c r="J104" s="98"/>
      <c r="K104" s="98"/>
      <c r="L104" s="98"/>
      <c r="M104" s="98"/>
      <c r="N104" s="98"/>
      <c r="O104" s="98"/>
      <c r="P104" s="98"/>
      <c r="Q104" s="98"/>
      <c r="R104" s="98"/>
      <c r="S104" s="98"/>
      <c r="T104" s="98"/>
      <c r="U104" s="98"/>
      <c r="V104" s="98"/>
      <c r="W104" s="150"/>
      <c r="X104" s="152" t="s">
        <v>150</v>
      </c>
      <c r="Y104" s="152"/>
      <c r="Z104" s="152"/>
      <c r="AA104" s="152"/>
      <c r="AD104" s="1">
        <v>1</v>
      </c>
      <c r="AE104" s="1">
        <f t="shared" si="0"/>
        <v>0</v>
      </c>
    </row>
    <row r="105" spans="1:31" ht="24" customHeight="1">
      <c r="B105" s="43" t="s">
        <v>122</v>
      </c>
      <c r="C105" s="74"/>
      <c r="D105" s="74"/>
      <c r="E105" s="74"/>
      <c r="F105" s="74"/>
      <c r="G105" s="87"/>
      <c r="H105" s="93" t="s">
        <v>10</v>
      </c>
      <c r="I105" s="99"/>
      <c r="J105" s="99"/>
      <c r="K105" s="99"/>
      <c r="L105" s="99"/>
      <c r="M105" s="99"/>
      <c r="N105" s="99"/>
      <c r="O105" s="99"/>
      <c r="P105" s="99"/>
      <c r="Q105" s="99"/>
      <c r="R105" s="99"/>
      <c r="S105" s="99"/>
      <c r="T105" s="99"/>
      <c r="U105" s="99"/>
      <c r="V105" s="99"/>
      <c r="W105" s="151"/>
      <c r="X105" s="152" t="s">
        <v>150</v>
      </c>
      <c r="Y105" s="152"/>
      <c r="Z105" s="152"/>
      <c r="AA105" s="152"/>
      <c r="AD105" s="1">
        <v>1</v>
      </c>
      <c r="AE105" s="1">
        <f t="shared" si="0"/>
        <v>0</v>
      </c>
    </row>
    <row r="106" spans="1:31" ht="24" customHeight="1">
      <c r="B106" s="43" t="s">
        <v>124</v>
      </c>
      <c r="C106" s="74"/>
      <c r="D106" s="74"/>
      <c r="E106" s="74"/>
      <c r="F106" s="74"/>
      <c r="G106" s="87"/>
      <c r="H106" s="93" t="s">
        <v>135</v>
      </c>
      <c r="I106" s="99"/>
      <c r="J106" s="99"/>
      <c r="K106" s="99"/>
      <c r="L106" s="99"/>
      <c r="M106" s="99"/>
      <c r="N106" s="99"/>
      <c r="O106" s="99"/>
      <c r="P106" s="99"/>
      <c r="Q106" s="99"/>
      <c r="R106" s="99"/>
      <c r="S106" s="99"/>
      <c r="T106" s="99"/>
      <c r="U106" s="99"/>
      <c r="V106" s="99"/>
      <c r="W106" s="151"/>
      <c r="X106" s="152" t="s">
        <v>150</v>
      </c>
      <c r="Y106" s="152"/>
      <c r="Z106" s="152"/>
      <c r="AA106" s="152"/>
      <c r="AD106" s="1">
        <v>1</v>
      </c>
      <c r="AE106" s="1">
        <f t="shared" si="0"/>
        <v>0</v>
      </c>
    </row>
    <row r="107" spans="1:31" ht="24" customHeight="1">
      <c r="B107" s="43" t="s">
        <v>95</v>
      </c>
      <c r="C107" s="74"/>
      <c r="D107" s="74"/>
      <c r="E107" s="74"/>
      <c r="F107" s="74"/>
      <c r="G107" s="87"/>
      <c r="H107" s="93" t="s">
        <v>31</v>
      </c>
      <c r="I107" s="99"/>
      <c r="J107" s="99"/>
      <c r="K107" s="99"/>
      <c r="L107" s="99"/>
      <c r="M107" s="99"/>
      <c r="N107" s="99"/>
      <c r="O107" s="99"/>
      <c r="P107" s="99"/>
      <c r="Q107" s="99"/>
      <c r="R107" s="99"/>
      <c r="S107" s="99"/>
      <c r="T107" s="99"/>
      <c r="U107" s="99"/>
      <c r="V107" s="99"/>
      <c r="W107" s="151"/>
      <c r="X107" s="152" t="s">
        <v>150</v>
      </c>
      <c r="Y107" s="152"/>
      <c r="Z107" s="152"/>
      <c r="AA107" s="152"/>
      <c r="AD107" s="1">
        <v>1</v>
      </c>
      <c r="AE107" s="1">
        <f t="shared" si="0"/>
        <v>0</v>
      </c>
    </row>
    <row r="108" spans="1:31" ht="24" customHeight="1">
      <c r="B108" s="43" t="s">
        <v>128</v>
      </c>
      <c r="C108" s="74"/>
      <c r="D108" s="74"/>
      <c r="E108" s="74"/>
      <c r="F108" s="74"/>
      <c r="G108" s="87"/>
      <c r="H108" s="93" t="s">
        <v>78</v>
      </c>
      <c r="I108" s="99"/>
      <c r="J108" s="99"/>
      <c r="K108" s="99"/>
      <c r="L108" s="99"/>
      <c r="M108" s="99"/>
      <c r="N108" s="99"/>
      <c r="O108" s="99"/>
      <c r="P108" s="99"/>
      <c r="Q108" s="99"/>
      <c r="R108" s="99"/>
      <c r="S108" s="99"/>
      <c r="T108" s="99"/>
      <c r="U108" s="99"/>
      <c r="V108" s="99"/>
      <c r="W108" s="151"/>
      <c r="X108" s="152" t="s">
        <v>150</v>
      </c>
      <c r="Y108" s="152"/>
      <c r="Z108" s="152"/>
      <c r="AA108" s="152"/>
      <c r="AD108" s="1">
        <v>1</v>
      </c>
      <c r="AE108" s="1">
        <f t="shared" si="0"/>
        <v>0</v>
      </c>
    </row>
    <row r="109" spans="1:31" ht="24" customHeight="1">
      <c r="B109" s="43" t="s">
        <v>129</v>
      </c>
      <c r="C109" s="74"/>
      <c r="D109" s="74"/>
      <c r="E109" s="74"/>
      <c r="F109" s="74"/>
      <c r="G109" s="87"/>
      <c r="H109" s="93" t="s">
        <v>136</v>
      </c>
      <c r="I109" s="99"/>
      <c r="J109" s="99"/>
      <c r="K109" s="99"/>
      <c r="L109" s="99"/>
      <c r="M109" s="99"/>
      <c r="N109" s="99"/>
      <c r="O109" s="99"/>
      <c r="P109" s="99"/>
      <c r="Q109" s="99"/>
      <c r="R109" s="99"/>
      <c r="S109" s="99"/>
      <c r="T109" s="99"/>
      <c r="U109" s="99"/>
      <c r="V109" s="99"/>
      <c r="W109" s="151"/>
      <c r="X109" s="152" t="s">
        <v>150</v>
      </c>
      <c r="Y109" s="152"/>
      <c r="Z109" s="152"/>
      <c r="AA109" s="152"/>
      <c r="AD109" s="1">
        <v>1</v>
      </c>
      <c r="AE109" s="1">
        <f t="shared" si="0"/>
        <v>0</v>
      </c>
    </row>
    <row r="110" spans="1:31" ht="24" customHeight="1">
      <c r="B110" s="44" t="s">
        <v>163</v>
      </c>
      <c r="C110" s="75"/>
      <c r="D110" s="75"/>
      <c r="E110" s="75"/>
      <c r="F110" s="75"/>
      <c r="G110" s="88"/>
      <c r="H110" s="93" t="s">
        <v>115</v>
      </c>
      <c r="I110" s="99"/>
      <c r="J110" s="99"/>
      <c r="K110" s="99"/>
      <c r="L110" s="99"/>
      <c r="M110" s="99"/>
      <c r="N110" s="99"/>
      <c r="O110" s="99"/>
      <c r="P110" s="99"/>
      <c r="Q110" s="99"/>
      <c r="R110" s="99"/>
      <c r="S110" s="99"/>
      <c r="T110" s="99"/>
      <c r="U110" s="99"/>
      <c r="V110" s="99"/>
      <c r="W110" s="151"/>
      <c r="X110" s="152" t="s">
        <v>150</v>
      </c>
      <c r="Y110" s="152"/>
      <c r="Z110" s="152"/>
      <c r="AA110" s="152"/>
      <c r="AD110" s="1">
        <v>1</v>
      </c>
      <c r="AE110" s="1">
        <f t="shared" si="0"/>
        <v>0</v>
      </c>
    </row>
    <row r="111" spans="1:31" ht="24" customHeight="1">
      <c r="B111" s="43" t="s">
        <v>131</v>
      </c>
      <c r="C111" s="74"/>
      <c r="D111" s="74"/>
      <c r="E111" s="74"/>
      <c r="F111" s="74"/>
      <c r="G111" s="87"/>
      <c r="H111" s="93" t="s">
        <v>137</v>
      </c>
      <c r="I111" s="99"/>
      <c r="J111" s="99"/>
      <c r="K111" s="99"/>
      <c r="L111" s="99"/>
      <c r="M111" s="99"/>
      <c r="N111" s="99"/>
      <c r="O111" s="99"/>
      <c r="P111" s="99"/>
      <c r="Q111" s="99"/>
      <c r="R111" s="99"/>
      <c r="S111" s="99"/>
      <c r="T111" s="99"/>
      <c r="U111" s="99"/>
      <c r="V111" s="99"/>
      <c r="W111" s="151"/>
      <c r="X111" s="152" t="s">
        <v>150</v>
      </c>
      <c r="Y111" s="152"/>
      <c r="Z111" s="152"/>
      <c r="AA111" s="152"/>
      <c r="AD111" s="1">
        <v>1</v>
      </c>
      <c r="AE111" s="1">
        <f t="shared" si="0"/>
        <v>0</v>
      </c>
    </row>
    <row r="112" spans="1:31" ht="24" customHeight="1">
      <c r="B112" s="44" t="s">
        <v>35</v>
      </c>
      <c r="C112" s="75"/>
      <c r="D112" s="75"/>
      <c r="E112" s="75"/>
      <c r="F112" s="75"/>
      <c r="G112" s="88"/>
      <c r="H112" s="93" t="s">
        <v>138</v>
      </c>
      <c r="I112" s="99"/>
      <c r="J112" s="99"/>
      <c r="K112" s="99"/>
      <c r="L112" s="99"/>
      <c r="M112" s="99"/>
      <c r="N112" s="99"/>
      <c r="O112" s="99"/>
      <c r="P112" s="99"/>
      <c r="Q112" s="99"/>
      <c r="R112" s="99"/>
      <c r="S112" s="99"/>
      <c r="T112" s="99"/>
      <c r="U112" s="99"/>
      <c r="V112" s="99"/>
      <c r="W112" s="151"/>
      <c r="X112" s="152" t="s">
        <v>150</v>
      </c>
      <c r="Y112" s="152"/>
      <c r="Z112" s="152"/>
      <c r="AA112" s="152"/>
      <c r="AD112" s="1">
        <v>1</v>
      </c>
      <c r="AE112" s="1">
        <f t="shared" si="0"/>
        <v>0</v>
      </c>
    </row>
    <row r="113" spans="1:32" ht="24" customHeight="1">
      <c r="B113" s="43" t="s">
        <v>50</v>
      </c>
      <c r="C113" s="74"/>
      <c r="D113" s="74"/>
      <c r="E113" s="74"/>
      <c r="F113" s="74"/>
      <c r="G113" s="87"/>
      <c r="H113" s="93" t="s">
        <v>96</v>
      </c>
      <c r="I113" s="99"/>
      <c r="J113" s="99"/>
      <c r="K113" s="99"/>
      <c r="L113" s="99"/>
      <c r="M113" s="99"/>
      <c r="N113" s="99"/>
      <c r="O113" s="99"/>
      <c r="P113" s="99"/>
      <c r="Q113" s="99"/>
      <c r="R113" s="99"/>
      <c r="S113" s="99"/>
      <c r="T113" s="99"/>
      <c r="U113" s="99"/>
      <c r="V113" s="99"/>
      <c r="W113" s="151"/>
      <c r="X113" s="152" t="s">
        <v>150</v>
      </c>
      <c r="Y113" s="152"/>
      <c r="Z113" s="152"/>
      <c r="AA113" s="152"/>
      <c r="AD113" s="1">
        <v>1</v>
      </c>
      <c r="AE113" s="1">
        <f t="shared" si="0"/>
        <v>0</v>
      </c>
    </row>
    <row r="114" spans="1:32" ht="24" customHeight="1">
      <c r="B114" s="43" t="s">
        <v>50</v>
      </c>
      <c r="C114" s="74"/>
      <c r="D114" s="74"/>
      <c r="E114" s="74"/>
      <c r="F114" s="74"/>
      <c r="G114" s="87"/>
      <c r="H114" s="91" t="s">
        <v>140</v>
      </c>
      <c r="I114" s="97"/>
      <c r="J114" s="97"/>
      <c r="K114" s="97"/>
      <c r="L114" s="97"/>
      <c r="M114" s="97"/>
      <c r="N114" s="97"/>
      <c r="O114" s="97"/>
      <c r="P114" s="97"/>
      <c r="Q114" s="97"/>
      <c r="R114" s="97"/>
      <c r="S114" s="97"/>
      <c r="T114" s="97"/>
      <c r="U114" s="97"/>
      <c r="V114" s="97"/>
      <c r="W114" s="149"/>
      <c r="X114" s="154" t="s">
        <v>150</v>
      </c>
      <c r="Y114" s="156"/>
      <c r="Z114" s="156"/>
      <c r="AA114" s="173"/>
      <c r="AD114" s="1">
        <v>1</v>
      </c>
      <c r="AE114" s="1">
        <f t="shared" si="0"/>
        <v>0</v>
      </c>
    </row>
    <row r="115" spans="1:32" ht="9" customHeight="1">
      <c r="B115" s="45"/>
      <c r="C115" s="45"/>
      <c r="D115" s="45"/>
      <c r="E115" s="45"/>
      <c r="F115" s="45"/>
      <c r="G115" s="45"/>
      <c r="H115" s="94"/>
      <c r="I115" s="94"/>
      <c r="J115" s="94"/>
      <c r="K115" s="94"/>
      <c r="L115" s="94"/>
      <c r="M115" s="94"/>
      <c r="N115" s="94"/>
      <c r="O115" s="94"/>
      <c r="P115" s="94"/>
      <c r="Q115" s="94"/>
      <c r="R115" s="94"/>
      <c r="S115" s="94"/>
      <c r="T115" s="94"/>
      <c r="U115" s="94"/>
      <c r="V115" s="94"/>
      <c r="W115" s="94"/>
      <c r="X115" s="155"/>
      <c r="Y115" s="155"/>
      <c r="Z115" s="155"/>
      <c r="AA115" s="155"/>
    </row>
    <row r="116" spans="1:32" s="3" customFormat="1" ht="21" customHeight="1">
      <c r="A116" s="15" t="s">
        <v>119</v>
      </c>
      <c r="B116" s="15"/>
      <c r="C116" s="15"/>
      <c r="D116" s="15"/>
      <c r="E116" s="15"/>
      <c r="F116" s="15"/>
      <c r="G116" s="15"/>
      <c r="H116" s="15"/>
      <c r="I116" s="15"/>
      <c r="J116" s="15"/>
      <c r="K116" s="15"/>
      <c r="L116" s="15"/>
      <c r="M116" s="15"/>
      <c r="N116" s="15"/>
      <c r="O116" s="15"/>
      <c r="P116" s="15"/>
      <c r="Q116" s="15"/>
      <c r="R116" s="15"/>
      <c r="S116" s="138"/>
      <c r="T116" s="4"/>
      <c r="U116" s="4"/>
      <c r="V116" s="4"/>
      <c r="W116" s="4"/>
      <c r="X116" s="4"/>
      <c r="Y116" s="4"/>
      <c r="Z116" s="4"/>
      <c r="AA116" s="4"/>
      <c r="AF116" s="185"/>
    </row>
    <row r="117" spans="1:32" ht="18" customHeight="1">
      <c r="A117" s="16" t="s">
        <v>37</v>
      </c>
      <c r="B117" s="16"/>
      <c r="C117" s="16"/>
      <c r="D117" s="16"/>
      <c r="E117" s="16"/>
      <c r="F117" s="16"/>
      <c r="G117" s="16"/>
      <c r="H117" s="16"/>
      <c r="I117" s="16"/>
      <c r="J117" s="16"/>
      <c r="K117" s="16"/>
      <c r="L117" s="16"/>
      <c r="M117" s="16"/>
      <c r="N117" s="16"/>
      <c r="O117" s="16"/>
      <c r="P117" s="16"/>
      <c r="Q117" s="16"/>
      <c r="R117" s="16"/>
      <c r="S117" s="139"/>
    </row>
    <row r="118" spans="1:32" ht="18" customHeight="1">
      <c r="A118" s="16" t="s">
        <v>5</v>
      </c>
      <c r="B118" s="16"/>
      <c r="C118" s="16"/>
      <c r="D118" s="16"/>
      <c r="E118" s="16"/>
      <c r="F118" s="16"/>
      <c r="G118" s="16"/>
      <c r="H118" s="16"/>
      <c r="I118" s="16"/>
      <c r="J118" s="16"/>
      <c r="K118" s="16"/>
      <c r="L118" s="16"/>
      <c r="M118" s="16"/>
      <c r="N118" s="16"/>
      <c r="O118" s="16"/>
      <c r="P118" s="16"/>
      <c r="Q118" s="16"/>
      <c r="R118" s="16"/>
      <c r="S118" s="139"/>
      <c r="T118" s="139"/>
      <c r="U118" s="139"/>
      <c r="V118" s="139"/>
      <c r="W118" s="139"/>
      <c r="X118" s="139"/>
      <c r="Y118" s="139"/>
      <c r="Z118" s="139"/>
      <c r="AA118" s="139"/>
    </row>
    <row r="119" spans="1:32" ht="18" customHeight="1">
      <c r="A119" s="6"/>
      <c r="B119" s="20" t="s">
        <v>24</v>
      </c>
      <c r="C119" s="20"/>
      <c r="D119" s="20"/>
      <c r="E119" s="20"/>
      <c r="F119" s="20"/>
      <c r="G119" s="20"/>
      <c r="H119" s="20" t="s">
        <v>42</v>
      </c>
      <c r="I119" s="20"/>
      <c r="J119" s="20" t="s">
        <v>33</v>
      </c>
      <c r="K119" s="20"/>
      <c r="L119" s="20"/>
      <c r="M119" s="20"/>
      <c r="N119" s="20"/>
      <c r="O119" s="20"/>
      <c r="P119" s="20"/>
      <c r="Q119" s="20"/>
      <c r="R119" s="20"/>
      <c r="S119" s="20"/>
      <c r="T119" s="20"/>
      <c r="U119" s="20"/>
      <c r="V119" s="20"/>
      <c r="W119" s="20"/>
      <c r="X119" s="20"/>
      <c r="Y119" s="20"/>
      <c r="Z119" s="20"/>
      <c r="AA119" s="20"/>
    </row>
    <row r="120" spans="1:32" ht="18" customHeight="1">
      <c r="A120" s="6"/>
      <c r="B120" s="20" t="s">
        <v>12</v>
      </c>
      <c r="C120" s="20"/>
      <c r="D120" s="20"/>
      <c r="E120" s="20"/>
      <c r="F120" s="20"/>
      <c r="G120" s="20"/>
      <c r="H120" s="95" t="s">
        <v>72</v>
      </c>
      <c r="I120" s="95"/>
      <c r="J120" s="100" t="s">
        <v>39</v>
      </c>
      <c r="K120" s="100"/>
      <c r="L120" s="100"/>
      <c r="M120" s="100"/>
      <c r="N120" s="100"/>
      <c r="O120" s="100"/>
      <c r="P120" s="100"/>
      <c r="Q120" s="100"/>
      <c r="R120" s="100"/>
      <c r="S120" s="100"/>
      <c r="T120" s="100"/>
      <c r="U120" s="100"/>
      <c r="V120" s="100"/>
      <c r="W120" s="100"/>
      <c r="X120" s="100"/>
      <c r="Y120" s="100"/>
      <c r="Z120" s="100"/>
      <c r="AA120" s="100"/>
      <c r="AD120" s="1">
        <v>1</v>
      </c>
      <c r="AE120" s="1">
        <f>AD120-COUNTA(H120)</f>
        <v>0</v>
      </c>
    </row>
    <row r="121" spans="1:32" ht="18" customHeight="1">
      <c r="A121" s="6"/>
      <c r="B121" s="20" t="s">
        <v>15</v>
      </c>
      <c r="C121" s="20"/>
      <c r="D121" s="20"/>
      <c r="E121" s="20"/>
      <c r="F121" s="20"/>
      <c r="G121" s="20"/>
      <c r="H121" s="95" t="s">
        <v>72</v>
      </c>
      <c r="I121" s="95"/>
      <c r="J121" s="100" t="s">
        <v>40</v>
      </c>
      <c r="K121" s="100"/>
      <c r="L121" s="100"/>
      <c r="M121" s="100"/>
      <c r="N121" s="100"/>
      <c r="O121" s="100"/>
      <c r="P121" s="100"/>
      <c r="Q121" s="100"/>
      <c r="R121" s="100"/>
      <c r="S121" s="100"/>
      <c r="T121" s="100"/>
      <c r="U121" s="100"/>
      <c r="V121" s="100"/>
      <c r="W121" s="100"/>
      <c r="X121" s="100"/>
      <c r="Y121" s="100"/>
      <c r="Z121" s="100"/>
      <c r="AA121" s="100"/>
      <c r="AD121" s="1">
        <v>1</v>
      </c>
      <c r="AE121" s="1">
        <f>AD121-COUNTA(H121)</f>
        <v>0</v>
      </c>
    </row>
    <row r="122" spans="1:32" ht="6" customHeight="1"/>
    <row r="123" spans="1:32" s="3" customFormat="1" ht="21" customHeight="1">
      <c r="A123" s="13" t="s">
        <v>148</v>
      </c>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F123" s="185"/>
    </row>
    <row r="124" spans="1:32" ht="18" customHeight="1">
      <c r="A124" s="14" t="s">
        <v>3</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row>
    <row r="125" spans="1:32" ht="18" customHeight="1">
      <c r="A125" s="6"/>
      <c r="B125" s="20" t="s">
        <v>24</v>
      </c>
      <c r="C125" s="20"/>
      <c r="D125" s="20"/>
      <c r="E125" s="20" t="s">
        <v>43</v>
      </c>
      <c r="F125" s="20"/>
      <c r="G125" s="20"/>
      <c r="H125" s="20"/>
      <c r="I125" s="20"/>
      <c r="J125" s="20"/>
      <c r="K125" s="20"/>
      <c r="L125" s="20" t="s">
        <v>26</v>
      </c>
      <c r="M125" s="20"/>
      <c r="N125" s="20"/>
      <c r="O125" s="20"/>
      <c r="P125" s="20" t="s">
        <v>30</v>
      </c>
      <c r="Q125" s="20"/>
      <c r="R125" s="20"/>
      <c r="S125" s="20"/>
      <c r="T125" s="20"/>
      <c r="U125" s="20"/>
      <c r="V125" s="20"/>
      <c r="W125" s="20"/>
      <c r="X125" s="20"/>
      <c r="Y125" s="20"/>
      <c r="Z125" s="20"/>
      <c r="AA125" s="20"/>
      <c r="AD125" s="2"/>
      <c r="AF125" s="1"/>
    </row>
    <row r="126" spans="1:32" ht="18" customHeight="1">
      <c r="B126" s="46" t="s">
        <v>26</v>
      </c>
      <c r="C126" s="46"/>
      <c r="D126" s="46"/>
      <c r="E126" s="47" t="s">
        <v>47</v>
      </c>
      <c r="F126" s="47"/>
      <c r="G126" s="47"/>
      <c r="H126" s="47"/>
      <c r="I126" s="47"/>
      <c r="J126" s="47"/>
      <c r="K126" s="47"/>
      <c r="L126" s="105">
        <v>45</v>
      </c>
      <c r="M126" s="105"/>
      <c r="N126" s="126" t="s">
        <v>46</v>
      </c>
      <c r="O126" s="126"/>
      <c r="P126" s="100"/>
      <c r="Q126" s="100"/>
      <c r="R126" s="100"/>
      <c r="S126" s="100"/>
      <c r="T126" s="100"/>
      <c r="U126" s="100"/>
      <c r="V126" s="100"/>
      <c r="W126" s="100"/>
      <c r="X126" s="100"/>
      <c r="Y126" s="100"/>
      <c r="Z126" s="100"/>
      <c r="AA126" s="100"/>
      <c r="AD126" s="1">
        <v>1</v>
      </c>
      <c r="AE126" s="1">
        <f>AD126-COUNTA(L126)</f>
        <v>0</v>
      </c>
    </row>
    <row r="127" spans="1:32" ht="18" customHeight="1">
      <c r="B127" s="46"/>
      <c r="C127" s="46"/>
      <c r="D127" s="46"/>
      <c r="E127" s="47"/>
      <c r="F127" s="47"/>
      <c r="G127" s="47"/>
      <c r="H127" s="47"/>
      <c r="I127" s="47"/>
      <c r="J127" s="47"/>
      <c r="K127" s="47"/>
      <c r="L127" s="105"/>
      <c r="M127" s="105"/>
      <c r="N127" s="126"/>
      <c r="O127" s="126"/>
      <c r="P127" s="100"/>
      <c r="Q127" s="100"/>
      <c r="R127" s="100"/>
      <c r="S127" s="100"/>
      <c r="T127" s="100"/>
      <c r="U127" s="100"/>
      <c r="V127" s="100"/>
      <c r="W127" s="100"/>
      <c r="X127" s="100"/>
      <c r="Y127" s="100"/>
      <c r="Z127" s="100"/>
      <c r="AA127" s="100"/>
    </row>
    <row r="128" spans="1:32" ht="18" customHeight="1">
      <c r="B128" s="46"/>
      <c r="C128" s="46"/>
      <c r="D128" s="46"/>
      <c r="E128" s="47"/>
      <c r="F128" s="47"/>
      <c r="G128" s="47"/>
      <c r="H128" s="47"/>
      <c r="I128" s="47"/>
      <c r="J128" s="47"/>
      <c r="K128" s="47"/>
      <c r="L128" s="105"/>
      <c r="M128" s="105"/>
      <c r="N128" s="126"/>
      <c r="O128" s="126"/>
      <c r="P128" s="100"/>
      <c r="Q128" s="100"/>
      <c r="R128" s="100"/>
      <c r="S128" s="100"/>
      <c r="T128" s="100"/>
      <c r="U128" s="100"/>
      <c r="V128" s="100"/>
      <c r="W128" s="100"/>
      <c r="X128" s="100"/>
      <c r="Y128" s="100"/>
      <c r="Z128" s="100"/>
      <c r="AA128" s="100"/>
    </row>
    <row r="129" spans="1:32" ht="18" customHeight="1">
      <c r="B129" s="46"/>
      <c r="C129" s="46"/>
      <c r="D129" s="46"/>
      <c r="E129" s="47"/>
      <c r="F129" s="47"/>
      <c r="G129" s="47"/>
      <c r="H129" s="47"/>
      <c r="I129" s="47"/>
      <c r="J129" s="47"/>
      <c r="K129" s="47"/>
      <c r="L129" s="105"/>
      <c r="M129" s="105"/>
      <c r="N129" s="126"/>
      <c r="O129" s="126"/>
      <c r="P129" s="100"/>
      <c r="Q129" s="100"/>
      <c r="R129" s="100"/>
      <c r="S129" s="100"/>
      <c r="T129" s="100"/>
      <c r="U129" s="100"/>
      <c r="V129" s="100"/>
      <c r="W129" s="100"/>
      <c r="X129" s="100"/>
      <c r="Y129" s="100"/>
      <c r="Z129" s="100"/>
      <c r="AA129" s="100"/>
    </row>
    <row r="130" spans="1:32" ht="18" customHeight="1">
      <c r="B130" s="46"/>
      <c r="C130" s="46"/>
      <c r="D130" s="46"/>
      <c r="E130" s="47"/>
      <c r="F130" s="47"/>
      <c r="G130" s="47"/>
      <c r="H130" s="47"/>
      <c r="I130" s="47"/>
      <c r="J130" s="47"/>
      <c r="K130" s="47"/>
      <c r="L130" s="105"/>
      <c r="M130" s="105"/>
      <c r="N130" s="126"/>
      <c r="O130" s="126"/>
      <c r="P130" s="100"/>
      <c r="Q130" s="100"/>
      <c r="R130" s="100"/>
      <c r="S130" s="100"/>
      <c r="T130" s="100"/>
      <c r="U130" s="100"/>
      <c r="V130" s="100"/>
      <c r="W130" s="100"/>
      <c r="X130" s="100"/>
      <c r="Y130" s="100"/>
      <c r="Z130" s="100"/>
      <c r="AA130" s="100"/>
    </row>
    <row r="131" spans="1:32" ht="18" customHeight="1">
      <c r="B131" s="46"/>
      <c r="C131" s="46"/>
      <c r="D131" s="46"/>
      <c r="E131" s="47"/>
      <c r="F131" s="47"/>
      <c r="G131" s="47"/>
      <c r="H131" s="47"/>
      <c r="I131" s="47"/>
      <c r="J131" s="47"/>
      <c r="K131" s="47"/>
      <c r="L131" s="105"/>
      <c r="M131" s="105"/>
      <c r="N131" s="126"/>
      <c r="O131" s="126"/>
      <c r="P131" s="100"/>
      <c r="Q131" s="100"/>
      <c r="R131" s="100"/>
      <c r="S131" s="100"/>
      <c r="T131" s="100"/>
      <c r="U131" s="100"/>
      <c r="V131" s="100"/>
      <c r="W131" s="100"/>
      <c r="X131" s="100"/>
      <c r="Y131" s="100"/>
      <c r="Z131" s="100"/>
      <c r="AA131" s="100"/>
    </row>
    <row r="132" spans="1:32" ht="18" customHeight="1">
      <c r="B132" s="46"/>
      <c r="C132" s="46"/>
      <c r="D132" s="46"/>
      <c r="E132" s="47"/>
      <c r="F132" s="47"/>
      <c r="G132" s="47"/>
      <c r="H132" s="47"/>
      <c r="I132" s="47"/>
      <c r="J132" s="47"/>
      <c r="K132" s="47"/>
      <c r="L132" s="105"/>
      <c r="M132" s="105"/>
      <c r="N132" s="126"/>
      <c r="O132" s="126"/>
      <c r="P132" s="100"/>
      <c r="Q132" s="100"/>
      <c r="R132" s="100"/>
      <c r="S132" s="100"/>
      <c r="T132" s="100"/>
      <c r="U132" s="100"/>
      <c r="V132" s="100"/>
      <c r="W132" s="100"/>
      <c r="X132" s="100"/>
      <c r="Y132" s="100"/>
      <c r="Z132" s="100"/>
      <c r="AA132" s="100"/>
    </row>
    <row r="133" spans="1:32" ht="15" customHeight="1">
      <c r="V133" s="189" t="str">
        <f>IF(L126="","",IF(L126&lt;=30,"崖なし","崖あり"))</f>
        <v>崖あり</v>
      </c>
      <c r="W133" s="189"/>
      <c r="X133" s="189"/>
      <c r="Y133" s="189"/>
    </row>
    <row r="134" spans="1:32" ht="21" customHeight="1"/>
    <row r="135" spans="1:32" ht="21" customHeight="1"/>
    <row r="136" spans="1:32" ht="21" customHeight="1"/>
    <row r="137" spans="1:32" s="3" customFormat="1" ht="21" customHeight="1">
      <c r="A137" s="13" t="s">
        <v>171</v>
      </c>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F137" s="185"/>
    </row>
    <row r="138" spans="1:32" ht="16.5" customHeight="1">
      <c r="A138" s="14" t="s">
        <v>14</v>
      </c>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spans="1:32" ht="16.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1:32" ht="16.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row>
    <row r="141" spans="1:32" ht="18" customHeight="1">
      <c r="A141" s="6"/>
      <c r="B141" s="20" t="s">
        <v>24</v>
      </c>
      <c r="C141" s="20"/>
      <c r="D141" s="20"/>
      <c r="E141" s="41" t="s">
        <v>71</v>
      </c>
      <c r="F141" s="72"/>
      <c r="G141" s="72"/>
      <c r="H141" s="72"/>
      <c r="I141" s="72"/>
      <c r="J141" s="72"/>
      <c r="K141" s="102"/>
      <c r="L141" s="20" t="s">
        <v>4</v>
      </c>
      <c r="M141" s="20"/>
      <c r="N141" s="20"/>
      <c r="O141" s="20"/>
      <c r="P141" s="20" t="s">
        <v>177</v>
      </c>
      <c r="Q141" s="20"/>
      <c r="R141" s="20"/>
      <c r="S141" s="20"/>
      <c r="T141" s="20"/>
      <c r="U141" s="20"/>
      <c r="V141" s="20"/>
      <c r="W141" s="20"/>
      <c r="X141" s="20"/>
      <c r="Y141" s="20"/>
      <c r="Z141" s="20"/>
      <c r="AA141" s="20"/>
    </row>
    <row r="142" spans="1:32" ht="15.75" customHeight="1">
      <c r="B142" s="47" t="s">
        <v>44</v>
      </c>
      <c r="C142" s="47"/>
      <c r="D142" s="47"/>
      <c r="E142" s="47" t="str">
        <f>IF(X133="崖なし","崖を発生しない場合、この設問は回答不要です","盛土のみ行った箇所（切土はない箇所）で生ずる「崖」の高さ")</f>
        <v>盛土のみ行った箇所（切土はない箇所）で生ずる「崖」の高さ</v>
      </c>
      <c r="F142" s="47"/>
      <c r="G142" s="47"/>
      <c r="H142" s="47"/>
      <c r="I142" s="47"/>
      <c r="J142" s="47"/>
      <c r="K142" s="47"/>
      <c r="L142" s="106">
        <v>0.8</v>
      </c>
      <c r="M142" s="116"/>
      <c r="N142" s="127" t="s">
        <v>20</v>
      </c>
      <c r="O142" s="131"/>
      <c r="P142" s="100"/>
      <c r="Q142" s="100"/>
      <c r="R142" s="100"/>
      <c r="S142" s="100"/>
      <c r="T142" s="100"/>
      <c r="U142" s="100"/>
      <c r="V142" s="100"/>
      <c r="W142" s="100"/>
      <c r="X142" s="100"/>
      <c r="Y142" s="100"/>
      <c r="Z142" s="100"/>
      <c r="AA142" s="100"/>
      <c r="AD142" s="1">
        <f>IF(V133="崖あり",1,0)*IF(H120="無",0,1)</f>
        <v>1</v>
      </c>
      <c r="AE142" s="1">
        <f>AD142-COUNTA(L142)</f>
        <v>0</v>
      </c>
      <c r="AF142" s="2">
        <f>L142*AD142</f>
        <v>0.8</v>
      </c>
    </row>
    <row r="143" spans="1:32" ht="15.75" customHeight="1">
      <c r="B143" s="47"/>
      <c r="C143" s="47"/>
      <c r="D143" s="47"/>
      <c r="E143" s="47"/>
      <c r="F143" s="47"/>
      <c r="G143" s="47"/>
      <c r="H143" s="47"/>
      <c r="I143" s="47"/>
      <c r="J143" s="47"/>
      <c r="K143" s="47"/>
      <c r="L143" s="107"/>
      <c r="M143" s="117"/>
      <c r="N143" s="128"/>
      <c r="O143" s="132"/>
      <c r="P143" s="100"/>
      <c r="Q143" s="100"/>
      <c r="R143" s="100"/>
      <c r="S143" s="100"/>
      <c r="T143" s="100"/>
      <c r="U143" s="100"/>
      <c r="V143" s="100"/>
      <c r="W143" s="100"/>
      <c r="X143" s="100"/>
      <c r="Y143" s="100"/>
      <c r="Z143" s="100"/>
      <c r="AA143" s="100"/>
    </row>
    <row r="144" spans="1:32" ht="15.75" customHeight="1">
      <c r="B144" s="47"/>
      <c r="C144" s="47"/>
      <c r="D144" s="47"/>
      <c r="E144" s="47"/>
      <c r="F144" s="47"/>
      <c r="G144" s="47"/>
      <c r="H144" s="47"/>
      <c r="I144" s="47"/>
      <c r="J144" s="47"/>
      <c r="K144" s="47"/>
      <c r="L144" s="108"/>
      <c r="M144" s="118"/>
      <c r="N144" s="129"/>
      <c r="O144" s="133"/>
      <c r="P144" s="100"/>
      <c r="Q144" s="100"/>
      <c r="R144" s="100"/>
      <c r="S144" s="100"/>
      <c r="T144" s="100"/>
      <c r="U144" s="100"/>
      <c r="V144" s="100"/>
      <c r="W144" s="100"/>
      <c r="X144" s="100"/>
      <c r="Y144" s="100"/>
      <c r="Z144" s="100"/>
      <c r="AA144" s="100"/>
    </row>
    <row r="145" spans="1:32" ht="15.75" customHeight="1">
      <c r="B145" s="47"/>
      <c r="C145" s="47"/>
      <c r="D145" s="47"/>
      <c r="E145" s="47" t="s">
        <v>68</v>
      </c>
      <c r="F145" s="47"/>
      <c r="G145" s="47"/>
      <c r="H145" s="47"/>
      <c r="I145" s="47"/>
      <c r="J145" s="47"/>
      <c r="K145" s="47"/>
      <c r="L145" s="106">
        <v>1.5</v>
      </c>
      <c r="M145" s="116"/>
      <c r="N145" s="127" t="s">
        <v>20</v>
      </c>
      <c r="O145" s="131"/>
      <c r="P145" s="100"/>
      <c r="Q145" s="100"/>
      <c r="R145" s="100"/>
      <c r="S145" s="100"/>
      <c r="T145" s="100"/>
      <c r="U145" s="100"/>
      <c r="V145" s="100"/>
      <c r="W145" s="100"/>
      <c r="X145" s="100"/>
      <c r="Y145" s="100"/>
      <c r="Z145" s="100"/>
      <c r="AA145" s="100"/>
      <c r="AD145" s="1">
        <f>IF(V133="崖あり",1,0)*IF(H121="無",0,1)</f>
        <v>1</v>
      </c>
      <c r="AE145" s="1">
        <f>AD145-COUNTA(L145)</f>
        <v>0</v>
      </c>
      <c r="AF145" s="2">
        <f>L145*AD145</f>
        <v>1.5</v>
      </c>
    </row>
    <row r="146" spans="1:32" ht="15.75" customHeight="1">
      <c r="B146" s="47"/>
      <c r="C146" s="47"/>
      <c r="D146" s="47"/>
      <c r="E146" s="47"/>
      <c r="F146" s="47"/>
      <c r="G146" s="47"/>
      <c r="H146" s="47"/>
      <c r="I146" s="47"/>
      <c r="J146" s="47"/>
      <c r="K146" s="47"/>
      <c r="L146" s="107"/>
      <c r="M146" s="117"/>
      <c r="N146" s="128"/>
      <c r="O146" s="132"/>
      <c r="P146" s="100"/>
      <c r="Q146" s="100"/>
      <c r="R146" s="100"/>
      <c r="S146" s="100"/>
      <c r="T146" s="100"/>
      <c r="U146" s="100"/>
      <c r="V146" s="100"/>
      <c r="W146" s="100"/>
      <c r="X146" s="100"/>
      <c r="Y146" s="100"/>
      <c r="Z146" s="100"/>
      <c r="AA146" s="100"/>
    </row>
    <row r="147" spans="1:32" ht="15.75" customHeight="1">
      <c r="B147" s="47"/>
      <c r="C147" s="47"/>
      <c r="D147" s="47"/>
      <c r="E147" s="47"/>
      <c r="F147" s="47"/>
      <c r="G147" s="47"/>
      <c r="H147" s="47"/>
      <c r="I147" s="47"/>
      <c r="J147" s="47"/>
      <c r="K147" s="47"/>
      <c r="L147" s="108"/>
      <c r="M147" s="118"/>
      <c r="N147" s="129"/>
      <c r="O147" s="133"/>
      <c r="P147" s="100"/>
      <c r="Q147" s="100"/>
      <c r="R147" s="100"/>
      <c r="S147" s="100"/>
      <c r="T147" s="100"/>
      <c r="U147" s="100"/>
      <c r="V147" s="100"/>
      <c r="W147" s="100"/>
      <c r="X147" s="100"/>
      <c r="Y147" s="100"/>
      <c r="Z147" s="100"/>
      <c r="AA147" s="100"/>
    </row>
    <row r="148" spans="1:32" ht="15.75" customHeight="1">
      <c r="A148" s="6"/>
      <c r="B148" s="47"/>
      <c r="C148" s="47"/>
      <c r="D148" s="47"/>
      <c r="E148" s="47" t="s">
        <v>105</v>
      </c>
      <c r="F148" s="47"/>
      <c r="G148" s="47"/>
      <c r="H148" s="47"/>
      <c r="I148" s="47"/>
      <c r="J148" s="47"/>
      <c r="K148" s="47"/>
      <c r="L148" s="106">
        <v>1.5</v>
      </c>
      <c r="M148" s="116"/>
      <c r="N148" s="127" t="s">
        <v>20</v>
      </c>
      <c r="O148" s="131"/>
      <c r="P148" s="100"/>
      <c r="Q148" s="100"/>
      <c r="R148" s="100"/>
      <c r="S148" s="100"/>
      <c r="T148" s="100"/>
      <c r="U148" s="100"/>
      <c r="V148" s="100"/>
      <c r="W148" s="100"/>
      <c r="X148" s="100"/>
      <c r="Y148" s="100"/>
      <c r="Z148" s="100"/>
      <c r="AA148" s="100"/>
      <c r="AD148" s="1">
        <f>IF(V133="崖あり",1,0)*IF(H120="無",0,1)*IF(H121="無",0,1)</f>
        <v>1</v>
      </c>
      <c r="AE148" s="1">
        <f>AD148-COUNTA(L148)</f>
        <v>0</v>
      </c>
      <c r="AF148" s="2">
        <f>L148*AD148</f>
        <v>1.5</v>
      </c>
    </row>
    <row r="149" spans="1:32" ht="15.75" customHeight="1">
      <c r="B149" s="47"/>
      <c r="C149" s="47"/>
      <c r="D149" s="47"/>
      <c r="E149" s="47"/>
      <c r="F149" s="47"/>
      <c r="G149" s="47"/>
      <c r="H149" s="47"/>
      <c r="I149" s="47"/>
      <c r="J149" s="47"/>
      <c r="K149" s="47"/>
      <c r="L149" s="107"/>
      <c r="M149" s="117"/>
      <c r="N149" s="128"/>
      <c r="O149" s="132"/>
      <c r="P149" s="100"/>
      <c r="Q149" s="100"/>
      <c r="R149" s="100"/>
      <c r="S149" s="100"/>
      <c r="T149" s="100"/>
      <c r="U149" s="100"/>
      <c r="V149" s="100"/>
      <c r="W149" s="100"/>
      <c r="X149" s="100"/>
      <c r="Y149" s="100"/>
      <c r="Z149" s="100"/>
      <c r="AA149" s="100"/>
    </row>
    <row r="150" spans="1:32" ht="15.75" customHeight="1">
      <c r="B150" s="47"/>
      <c r="C150" s="47"/>
      <c r="D150" s="47"/>
      <c r="E150" s="47"/>
      <c r="F150" s="47"/>
      <c r="G150" s="47"/>
      <c r="H150" s="47"/>
      <c r="I150" s="47"/>
      <c r="J150" s="47"/>
      <c r="K150" s="47"/>
      <c r="L150" s="108"/>
      <c r="M150" s="118"/>
      <c r="N150" s="129"/>
      <c r="O150" s="133"/>
      <c r="P150" s="100"/>
      <c r="Q150" s="100"/>
      <c r="R150" s="100"/>
      <c r="S150" s="100"/>
      <c r="T150" s="100"/>
      <c r="U150" s="100"/>
      <c r="V150" s="100"/>
      <c r="W150" s="100"/>
      <c r="X150" s="100"/>
      <c r="Y150" s="100"/>
      <c r="Z150" s="100"/>
      <c r="AA150" s="100"/>
    </row>
    <row r="151" spans="1:32" ht="6" customHeight="1"/>
    <row r="152" spans="1:32" s="1" customFormat="1" ht="18" customHeight="1">
      <c r="A152" s="18" t="s">
        <v>45</v>
      </c>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
      <c r="AC152" s="1"/>
      <c r="AD152" s="1"/>
      <c r="AE152" s="1"/>
      <c r="AF152" s="2"/>
    </row>
    <row r="153" spans="1:32" ht="18" customHeight="1">
      <c r="B153" s="6"/>
      <c r="C153" s="6"/>
      <c r="D153" s="6"/>
      <c r="E153" s="6"/>
      <c r="F153" s="6"/>
      <c r="G153" s="6"/>
      <c r="H153" s="6"/>
      <c r="I153" s="6"/>
      <c r="J153" s="6"/>
      <c r="K153" s="6"/>
      <c r="L153" s="6"/>
      <c r="M153" s="6"/>
      <c r="N153" s="6"/>
      <c r="O153" s="6"/>
      <c r="P153" s="6"/>
      <c r="Q153" s="6"/>
      <c r="R153" s="6"/>
      <c r="S153" s="6"/>
      <c r="T153" s="6"/>
      <c r="U153" s="6"/>
      <c r="V153" s="6"/>
      <c r="W153" s="6"/>
      <c r="X153" s="6"/>
      <c r="Y153" s="157"/>
      <c r="Z153" s="6"/>
      <c r="AA153" s="6"/>
    </row>
    <row r="154" spans="1:32" ht="18" customHeight="1">
      <c r="B154" s="6"/>
      <c r="C154" s="6"/>
      <c r="D154" s="6"/>
      <c r="E154" s="6"/>
      <c r="F154" s="6"/>
      <c r="G154" s="6"/>
      <c r="H154" s="6"/>
      <c r="I154" s="6"/>
      <c r="J154" s="6"/>
      <c r="K154" s="6"/>
      <c r="L154" s="6"/>
      <c r="M154" s="6"/>
      <c r="N154" s="6"/>
      <c r="O154" s="6"/>
      <c r="P154" s="6"/>
      <c r="Q154" s="6"/>
      <c r="R154" s="6"/>
      <c r="S154" s="6"/>
      <c r="T154" s="6"/>
      <c r="U154" s="6"/>
      <c r="V154" s="6"/>
      <c r="W154" s="6"/>
      <c r="X154" s="6"/>
      <c r="Y154" s="157"/>
      <c r="Z154" s="6"/>
      <c r="AA154" s="6"/>
    </row>
    <row r="155" spans="1:32" ht="18" customHeight="1">
      <c r="B155" s="6"/>
      <c r="C155" s="6"/>
      <c r="D155" s="6"/>
      <c r="E155" s="6"/>
      <c r="F155" s="6"/>
      <c r="G155" s="6"/>
      <c r="H155" s="6"/>
      <c r="I155" s="6"/>
      <c r="J155" s="6"/>
      <c r="K155" s="6"/>
      <c r="L155" s="6"/>
      <c r="M155" s="6"/>
      <c r="N155" s="6"/>
      <c r="O155" s="6"/>
      <c r="P155" s="6"/>
      <c r="Q155" s="6"/>
      <c r="R155" s="6"/>
      <c r="S155" s="6"/>
      <c r="T155" s="6"/>
      <c r="U155" s="6"/>
      <c r="V155" s="6"/>
      <c r="W155" s="6"/>
      <c r="X155" s="6"/>
      <c r="Y155" s="157"/>
      <c r="Z155" s="6"/>
      <c r="AA155" s="6"/>
    </row>
    <row r="156" spans="1:32" ht="18" customHeight="1">
      <c r="B156" s="6"/>
      <c r="C156" s="6"/>
      <c r="D156" s="6"/>
      <c r="E156" s="6"/>
      <c r="F156" s="6"/>
      <c r="G156" s="6"/>
      <c r="H156" s="6"/>
      <c r="I156" s="6"/>
      <c r="J156" s="6"/>
      <c r="K156" s="6"/>
      <c r="L156" s="6"/>
      <c r="M156" s="6"/>
      <c r="N156" s="6"/>
      <c r="O156" s="6"/>
      <c r="P156" s="6"/>
      <c r="Q156" s="6"/>
      <c r="R156" s="6"/>
      <c r="S156" s="6"/>
      <c r="T156" s="6"/>
      <c r="U156" s="6"/>
      <c r="V156" s="6"/>
      <c r="W156" s="6"/>
      <c r="X156" s="6"/>
      <c r="Y156" s="157"/>
      <c r="Z156" s="6"/>
      <c r="AA156" s="6"/>
    </row>
    <row r="157" spans="1:32" ht="18" customHeight="1">
      <c r="B157" s="6"/>
      <c r="C157" s="6"/>
      <c r="D157" s="6"/>
      <c r="E157" s="6"/>
      <c r="F157" s="6"/>
      <c r="G157" s="6"/>
      <c r="H157" s="6"/>
      <c r="I157" s="6"/>
      <c r="J157" s="6"/>
      <c r="K157" s="6"/>
      <c r="L157" s="6"/>
      <c r="M157" s="6"/>
      <c r="N157" s="6"/>
      <c r="O157" s="6"/>
      <c r="P157" s="6"/>
      <c r="Q157" s="6"/>
      <c r="R157" s="6"/>
      <c r="S157" s="6"/>
      <c r="T157" s="6"/>
      <c r="U157" s="6"/>
      <c r="V157" s="6"/>
      <c r="W157" s="6"/>
      <c r="X157" s="6"/>
      <c r="Y157" s="157"/>
      <c r="Z157" s="6"/>
      <c r="AA157" s="6"/>
    </row>
    <row r="158" spans="1:32" ht="18" customHeight="1">
      <c r="B158" s="6"/>
      <c r="C158" s="6"/>
      <c r="D158" s="6"/>
      <c r="E158" s="6"/>
      <c r="F158" s="6"/>
      <c r="G158" s="6"/>
      <c r="H158" s="6"/>
      <c r="I158" s="6"/>
      <c r="J158" s="6"/>
      <c r="K158" s="6"/>
      <c r="L158" s="6"/>
      <c r="M158" s="6"/>
      <c r="N158" s="6"/>
      <c r="O158" s="6"/>
      <c r="P158" s="6"/>
      <c r="Q158" s="6"/>
      <c r="R158" s="6"/>
      <c r="S158" s="6"/>
      <c r="T158" s="6"/>
      <c r="U158" s="6"/>
      <c r="V158" s="6"/>
      <c r="W158" s="6"/>
      <c r="X158" s="6"/>
      <c r="Y158" s="157"/>
      <c r="Z158" s="6"/>
      <c r="AA158" s="6"/>
    </row>
    <row r="159" spans="1:32" ht="18" customHeight="1">
      <c r="B159" s="6"/>
      <c r="C159" s="6"/>
      <c r="D159" s="6"/>
      <c r="E159" s="6"/>
      <c r="F159" s="6"/>
      <c r="G159" s="6"/>
      <c r="H159" s="6"/>
      <c r="I159" s="6"/>
      <c r="J159" s="6"/>
      <c r="K159" s="6"/>
      <c r="L159" s="6"/>
      <c r="M159" s="6"/>
      <c r="N159" s="6"/>
      <c r="O159" s="6"/>
      <c r="P159" s="6"/>
      <c r="Q159" s="6"/>
      <c r="R159" s="6"/>
      <c r="S159" s="6"/>
      <c r="T159" s="6"/>
      <c r="U159" s="6"/>
      <c r="V159" s="6"/>
      <c r="W159" s="6"/>
      <c r="X159" s="6"/>
      <c r="Y159" s="157"/>
      <c r="Z159" s="6"/>
      <c r="AA159" s="6"/>
    </row>
    <row r="160" spans="1:32" ht="18" customHeight="1">
      <c r="B160" s="6"/>
      <c r="C160" s="6"/>
      <c r="D160" s="6"/>
      <c r="E160" s="6"/>
      <c r="F160" s="6"/>
      <c r="G160" s="6"/>
      <c r="H160" s="6"/>
      <c r="I160" s="6"/>
      <c r="J160" s="6"/>
      <c r="K160" s="6"/>
      <c r="L160" s="6"/>
      <c r="M160" s="6"/>
      <c r="N160" s="6"/>
      <c r="O160" s="6"/>
      <c r="P160" s="6"/>
      <c r="Q160" s="6"/>
      <c r="R160" s="6"/>
      <c r="S160" s="6"/>
      <c r="T160" s="6"/>
      <c r="U160" s="6"/>
      <c r="V160" s="6"/>
      <c r="W160" s="6"/>
      <c r="X160" s="6"/>
      <c r="Y160" s="157"/>
      <c r="Z160" s="6"/>
      <c r="AA160" s="6"/>
    </row>
    <row r="161" spans="1:32" ht="18" customHeight="1">
      <c r="B161" s="6"/>
      <c r="C161" s="6"/>
      <c r="D161" s="6"/>
      <c r="E161" s="6"/>
      <c r="F161" s="6"/>
      <c r="G161" s="6"/>
      <c r="H161" s="6"/>
      <c r="I161" s="6"/>
      <c r="J161" s="6"/>
      <c r="K161" s="6"/>
      <c r="L161" s="6"/>
      <c r="M161" s="6"/>
      <c r="N161" s="6"/>
      <c r="O161" s="6"/>
      <c r="P161" s="6"/>
      <c r="Q161" s="6"/>
      <c r="R161" s="6"/>
      <c r="S161" s="6"/>
      <c r="T161" s="6"/>
      <c r="U161" s="6"/>
      <c r="V161" s="6"/>
      <c r="W161" s="6"/>
      <c r="X161" s="6"/>
      <c r="Y161" s="157"/>
      <c r="Z161" s="6"/>
      <c r="AA161" s="6"/>
    </row>
    <row r="162" spans="1:32" ht="18" customHeight="1">
      <c r="B162" s="6"/>
      <c r="C162" s="6"/>
      <c r="D162" s="6"/>
      <c r="E162" s="6"/>
      <c r="F162" s="6"/>
      <c r="G162" s="6"/>
      <c r="H162" s="6"/>
      <c r="I162" s="6"/>
      <c r="J162" s="6"/>
      <c r="K162" s="6"/>
      <c r="L162" s="6"/>
      <c r="M162" s="6"/>
      <c r="N162" s="6"/>
      <c r="O162" s="6"/>
      <c r="P162" s="6"/>
      <c r="Q162" s="6"/>
      <c r="R162" s="6"/>
      <c r="S162" s="6"/>
      <c r="T162" s="6"/>
      <c r="U162" s="6"/>
      <c r="V162" s="6"/>
      <c r="W162" s="6"/>
      <c r="X162" s="6"/>
      <c r="Y162" s="157"/>
      <c r="Z162" s="6"/>
      <c r="AA162" s="6"/>
    </row>
    <row r="163" spans="1:32" s="1" customFormat="1" ht="18" customHeight="1">
      <c r="A163" s="18" t="s">
        <v>180</v>
      </c>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
      <c r="AC163" s="1"/>
      <c r="AD163" s="1"/>
      <c r="AE163" s="1"/>
      <c r="AF163" s="2"/>
    </row>
    <row r="164" spans="1:32" ht="18" customHeight="1">
      <c r="B164" s="48"/>
      <c r="C164" s="76"/>
      <c r="D164" s="76"/>
      <c r="E164" s="76"/>
      <c r="F164" s="76"/>
      <c r="G164" s="76"/>
      <c r="H164" s="76"/>
      <c r="I164" s="76"/>
      <c r="J164" s="76"/>
      <c r="K164" s="76"/>
      <c r="L164" s="76"/>
      <c r="M164" s="76"/>
      <c r="N164" s="76"/>
      <c r="O164" s="76"/>
      <c r="P164" s="76"/>
      <c r="Q164" s="76"/>
      <c r="R164" s="76"/>
      <c r="S164" s="76"/>
      <c r="T164" s="76"/>
      <c r="U164" s="76"/>
      <c r="V164" s="76"/>
      <c r="W164" s="76"/>
      <c r="X164" s="76"/>
      <c r="Y164" s="158"/>
      <c r="Z164" s="76"/>
      <c r="AA164" s="174"/>
    </row>
    <row r="165" spans="1:32" ht="18" customHeight="1">
      <c r="B165" s="39"/>
      <c r="Y165" s="159"/>
      <c r="AA165" s="175"/>
    </row>
    <row r="166" spans="1:32" ht="18" customHeight="1">
      <c r="B166" s="39"/>
      <c r="Y166" s="159"/>
      <c r="AA166" s="175"/>
    </row>
    <row r="167" spans="1:32" ht="18" customHeight="1">
      <c r="B167" s="39"/>
      <c r="Y167" s="159"/>
      <c r="AA167" s="175"/>
    </row>
    <row r="168" spans="1:32" ht="18" customHeight="1">
      <c r="B168" s="40"/>
      <c r="C168" s="71"/>
      <c r="D168" s="71"/>
      <c r="E168" s="71"/>
      <c r="F168" s="71"/>
      <c r="G168" s="71"/>
      <c r="H168" s="71"/>
      <c r="I168" s="71"/>
      <c r="J168" s="71"/>
      <c r="K168" s="71"/>
      <c r="L168" s="71"/>
      <c r="M168" s="71"/>
      <c r="N168" s="71"/>
      <c r="O168" s="71"/>
      <c r="P168" s="71"/>
      <c r="Q168" s="71"/>
      <c r="R168" s="71"/>
      <c r="S168" s="71"/>
      <c r="T168" s="71"/>
      <c r="U168" s="71"/>
      <c r="V168" s="71"/>
      <c r="W168" s="71"/>
      <c r="X168" s="71"/>
      <c r="Y168" s="160"/>
      <c r="Z168" s="71"/>
      <c r="AA168" s="176"/>
    </row>
    <row r="169" spans="1:32" s="1" customFormat="1" ht="18" customHeight="1">
      <c r="A169" s="18" t="s">
        <v>183</v>
      </c>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
      <c r="AC169" s="1"/>
      <c r="AD169" s="1"/>
      <c r="AE169" s="1"/>
      <c r="AF169" s="2"/>
    </row>
    <row r="170" spans="1:32" s="1" customFormat="1" ht="18" customHeight="1">
      <c r="A170" s="19"/>
      <c r="B170" s="49" t="s">
        <v>182</v>
      </c>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177"/>
      <c r="AB170" s="1"/>
      <c r="AC170" s="1"/>
      <c r="AD170" s="1"/>
      <c r="AE170" s="1"/>
      <c r="AF170" s="2"/>
    </row>
    <row r="171" spans="1:32" s="1" customFormat="1" ht="18" customHeight="1">
      <c r="A171" s="18" t="s">
        <v>132</v>
      </c>
      <c r="B171" s="50" t="s">
        <v>181</v>
      </c>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178"/>
      <c r="AB171" s="1"/>
      <c r="AC171" s="1"/>
      <c r="AD171" s="1"/>
      <c r="AE171" s="1"/>
      <c r="AF171" s="2"/>
    </row>
    <row r="172" spans="1:32" ht="6" customHeight="1"/>
    <row r="173" spans="1:32" s="3" customFormat="1" ht="21" customHeight="1">
      <c r="A173" s="13" t="s">
        <v>94</v>
      </c>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F173" s="185"/>
    </row>
    <row r="174" spans="1:32" ht="18" customHeight="1">
      <c r="A174" s="14" t="s">
        <v>16</v>
      </c>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row>
    <row r="175" spans="1:32" ht="18" customHeight="1">
      <c r="A175" s="6"/>
      <c r="B175" s="20" t="s">
        <v>24</v>
      </c>
      <c r="C175" s="20"/>
      <c r="D175" s="20"/>
      <c r="E175" s="20" t="s">
        <v>43</v>
      </c>
      <c r="F175" s="20"/>
      <c r="G175" s="20"/>
      <c r="H175" s="20"/>
      <c r="I175" s="20"/>
      <c r="J175" s="20"/>
      <c r="K175" s="20"/>
      <c r="L175" s="41" t="s">
        <v>126</v>
      </c>
      <c r="M175" s="72"/>
      <c r="N175" s="72"/>
      <c r="O175" s="102"/>
      <c r="P175" s="20" t="s">
        <v>177</v>
      </c>
      <c r="Q175" s="20"/>
      <c r="R175" s="20"/>
      <c r="S175" s="20"/>
      <c r="T175" s="20"/>
      <c r="U175" s="20"/>
      <c r="V175" s="20"/>
      <c r="W175" s="20"/>
      <c r="X175" s="20"/>
      <c r="Y175" s="20"/>
      <c r="Z175" s="20"/>
      <c r="AA175" s="20"/>
    </row>
    <row r="176" spans="1:32" ht="18" customHeight="1">
      <c r="B176" s="46" t="s">
        <v>178</v>
      </c>
      <c r="C176" s="46"/>
      <c r="D176" s="46"/>
      <c r="E176" s="46" t="str">
        <f>IF(H120="無","盛土をしない場合、この設問は回答不要です","最も高い箇所の標高
（最高箇所）")</f>
        <v>最も高い箇所の標高
（最高箇所）</v>
      </c>
      <c r="F176" s="46"/>
      <c r="G176" s="46"/>
      <c r="H176" s="46"/>
      <c r="I176" s="46"/>
      <c r="J176" s="46"/>
      <c r="K176" s="46"/>
      <c r="L176" s="152">
        <v>1.5</v>
      </c>
      <c r="M176" s="152"/>
      <c r="N176" s="126" t="s">
        <v>20</v>
      </c>
      <c r="O176" s="126"/>
      <c r="P176" s="126"/>
      <c r="Q176" s="126"/>
      <c r="R176" s="126"/>
      <c r="S176" s="126"/>
      <c r="T176" s="126"/>
      <c r="U176" s="126"/>
      <c r="V176" s="126"/>
      <c r="W176" s="126"/>
      <c r="X176" s="126"/>
      <c r="Y176" s="126"/>
      <c r="Z176" s="126"/>
      <c r="AA176" s="126"/>
      <c r="AD176" s="1">
        <f>COUNTIF(H$120,"有")</f>
        <v>1</v>
      </c>
      <c r="AE176" s="1">
        <f>AD176-COUNTA(L176)</f>
        <v>0</v>
      </c>
    </row>
    <row r="177" spans="1:32" ht="18" customHeight="1">
      <c r="B177" s="46"/>
      <c r="C177" s="46"/>
      <c r="D177" s="46"/>
      <c r="E177" s="46"/>
      <c r="F177" s="46"/>
      <c r="G177" s="46"/>
      <c r="H177" s="46"/>
      <c r="I177" s="46"/>
      <c r="J177" s="46"/>
      <c r="K177" s="46"/>
      <c r="L177" s="152"/>
      <c r="M177" s="152"/>
      <c r="N177" s="126"/>
      <c r="O177" s="126"/>
      <c r="P177" s="126"/>
      <c r="Q177" s="126"/>
      <c r="R177" s="126"/>
      <c r="S177" s="126"/>
      <c r="T177" s="126"/>
      <c r="U177" s="126"/>
      <c r="V177" s="126"/>
      <c r="W177" s="126"/>
      <c r="X177" s="126"/>
      <c r="Y177" s="126"/>
      <c r="Z177" s="126"/>
      <c r="AA177" s="126"/>
    </row>
    <row r="178" spans="1:32" ht="18" customHeight="1">
      <c r="B178" s="46"/>
      <c r="C178" s="46"/>
      <c r="D178" s="46"/>
      <c r="E178" s="46"/>
      <c r="F178" s="46"/>
      <c r="G178" s="46"/>
      <c r="H178" s="46"/>
      <c r="I178" s="46"/>
      <c r="J178" s="46"/>
      <c r="K178" s="46"/>
      <c r="L178" s="152"/>
      <c r="M178" s="152"/>
      <c r="N178" s="126"/>
      <c r="O178" s="126"/>
      <c r="P178" s="126"/>
      <c r="Q178" s="126"/>
      <c r="R178" s="126"/>
      <c r="S178" s="126"/>
      <c r="T178" s="126"/>
      <c r="U178" s="126"/>
      <c r="V178" s="126"/>
      <c r="W178" s="126"/>
      <c r="X178" s="126"/>
      <c r="Y178" s="126"/>
      <c r="Z178" s="126"/>
      <c r="AA178" s="126"/>
    </row>
    <row r="179" spans="1:32" ht="18" customHeight="1">
      <c r="B179" s="46"/>
      <c r="C179" s="46"/>
      <c r="D179" s="46"/>
      <c r="E179" s="46" t="s">
        <v>147</v>
      </c>
      <c r="F179" s="46"/>
      <c r="G179" s="46"/>
      <c r="H179" s="46"/>
      <c r="I179" s="46"/>
      <c r="J179" s="46"/>
      <c r="K179" s="46"/>
      <c r="L179" s="152">
        <v>0.8</v>
      </c>
      <c r="M179" s="152"/>
      <c r="N179" s="126" t="s">
        <v>20</v>
      </c>
      <c r="O179" s="126"/>
      <c r="P179" s="126"/>
      <c r="Q179" s="126"/>
      <c r="R179" s="126"/>
      <c r="S179" s="126"/>
      <c r="T179" s="126"/>
      <c r="U179" s="126"/>
      <c r="V179" s="126"/>
      <c r="W179" s="126"/>
      <c r="X179" s="126"/>
      <c r="Y179" s="126"/>
      <c r="Z179" s="126"/>
      <c r="AA179" s="126"/>
      <c r="AD179" s="1">
        <f>COUNTIF(H$120,"有")</f>
        <v>1</v>
      </c>
      <c r="AE179" s="1">
        <f>AD179-COUNTA(L179)</f>
        <v>0</v>
      </c>
    </row>
    <row r="180" spans="1:32" ht="18" customHeight="1">
      <c r="B180" s="46"/>
      <c r="C180" s="46"/>
      <c r="D180" s="46"/>
      <c r="E180" s="46"/>
      <c r="F180" s="46"/>
      <c r="G180" s="46"/>
      <c r="H180" s="46"/>
      <c r="I180" s="46"/>
      <c r="J180" s="46"/>
      <c r="K180" s="46"/>
      <c r="L180" s="152"/>
      <c r="M180" s="152"/>
      <c r="N180" s="126"/>
      <c r="O180" s="126"/>
      <c r="P180" s="126"/>
      <c r="Q180" s="126"/>
      <c r="R180" s="126"/>
      <c r="S180" s="126"/>
      <c r="T180" s="126"/>
      <c r="U180" s="126"/>
      <c r="V180" s="126"/>
      <c r="W180" s="126"/>
      <c r="X180" s="126"/>
      <c r="Y180" s="126"/>
      <c r="Z180" s="126"/>
      <c r="AA180" s="126"/>
    </row>
    <row r="181" spans="1:32" ht="18" customHeight="1">
      <c r="B181" s="46"/>
      <c r="C181" s="46"/>
      <c r="D181" s="46"/>
      <c r="E181" s="46"/>
      <c r="F181" s="46"/>
      <c r="G181" s="46"/>
      <c r="H181" s="46"/>
      <c r="I181" s="46"/>
      <c r="J181" s="46"/>
      <c r="K181" s="46"/>
      <c r="L181" s="152"/>
      <c r="M181" s="152"/>
      <c r="N181" s="126"/>
      <c r="O181" s="126"/>
      <c r="P181" s="126"/>
      <c r="Q181" s="126"/>
      <c r="R181" s="126"/>
      <c r="S181" s="126"/>
      <c r="T181" s="126"/>
      <c r="U181" s="126"/>
      <c r="V181" s="126"/>
      <c r="W181" s="126"/>
      <c r="X181" s="126"/>
      <c r="Y181" s="126"/>
      <c r="Z181" s="126"/>
      <c r="AA181" s="126"/>
    </row>
    <row r="182" spans="1:32" ht="18" customHeight="1">
      <c r="B182" s="46" t="s">
        <v>107</v>
      </c>
      <c r="C182" s="46"/>
      <c r="D182" s="46"/>
      <c r="E182" s="46"/>
      <c r="F182" s="46"/>
      <c r="G182" s="46"/>
      <c r="H182" s="46"/>
      <c r="I182" s="46"/>
      <c r="J182" s="46"/>
      <c r="K182" s="46"/>
      <c r="L182" s="188">
        <f>L176-L179</f>
        <v>0.7</v>
      </c>
      <c r="M182" s="188"/>
      <c r="N182" s="130" t="s">
        <v>20</v>
      </c>
      <c r="O182" s="130"/>
      <c r="P182" s="126"/>
      <c r="Q182" s="126"/>
      <c r="R182" s="126"/>
      <c r="S182" s="126"/>
      <c r="T182" s="126"/>
      <c r="U182" s="126"/>
      <c r="V182" s="126"/>
      <c r="W182" s="126"/>
      <c r="X182" s="126"/>
      <c r="Y182" s="126"/>
      <c r="Z182" s="126"/>
      <c r="AA182" s="126"/>
      <c r="AD182" s="1">
        <f>COUNTIF(H$120,"有")</f>
        <v>1</v>
      </c>
      <c r="AF182" s="2">
        <f>L182*AD182</f>
        <v>0.7</v>
      </c>
    </row>
    <row r="183" spans="1:32" ht="6" customHeight="1"/>
    <row r="184" spans="1:32" s="3" customFormat="1" ht="21" customHeight="1">
      <c r="A184" s="13" t="s">
        <v>76</v>
      </c>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F184" s="185"/>
    </row>
    <row r="185" spans="1:32" ht="18" customHeight="1">
      <c r="A185" s="14" t="s">
        <v>18</v>
      </c>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row>
    <row r="186" spans="1:32" ht="18" customHeight="1">
      <c r="A186" s="14" t="s">
        <v>41</v>
      </c>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32" ht="18" customHeight="1">
      <c r="A187" s="14" t="s">
        <v>34</v>
      </c>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row>
    <row r="188" spans="1:32" ht="18" customHeight="1">
      <c r="A188" s="17"/>
      <c r="B188" s="46" t="s">
        <v>48</v>
      </c>
      <c r="C188" s="20"/>
      <c r="D188" s="20"/>
      <c r="E188" s="20"/>
      <c r="F188" s="20"/>
      <c r="G188" s="20"/>
      <c r="H188" s="20"/>
      <c r="I188" s="20"/>
      <c r="J188" s="20"/>
      <c r="K188" s="20"/>
      <c r="L188" s="20" t="s">
        <v>9</v>
      </c>
      <c r="M188" s="20"/>
      <c r="N188" s="20"/>
      <c r="O188" s="20"/>
      <c r="P188" s="20"/>
      <c r="Q188" s="20"/>
      <c r="R188" s="20"/>
      <c r="S188" s="20"/>
      <c r="T188" s="20"/>
      <c r="U188" s="20"/>
      <c r="V188" s="20" t="s">
        <v>65</v>
      </c>
      <c r="W188" s="20"/>
      <c r="X188" s="20"/>
      <c r="Y188" s="20"/>
      <c r="Z188" s="20"/>
    </row>
    <row r="189" spans="1:32" ht="18" customHeight="1">
      <c r="B189" s="51" t="str">
        <f>IF(H120="無","盛土をしない場合、この設問は回答不要です","高さが２ｍ以下の箇所")</f>
        <v>高さが２ｍ以下の箇所</v>
      </c>
      <c r="C189" s="79"/>
      <c r="D189" s="79"/>
      <c r="E189" s="79"/>
      <c r="F189" s="79"/>
      <c r="G189" s="79"/>
      <c r="H189" s="79"/>
      <c r="I189" s="79"/>
      <c r="J189" s="79"/>
      <c r="K189" s="103"/>
      <c r="L189" s="110" t="s">
        <v>29</v>
      </c>
      <c r="M189" s="110"/>
      <c r="N189" s="110"/>
      <c r="O189" s="110"/>
      <c r="P189" s="110"/>
      <c r="Q189" s="110"/>
      <c r="R189" s="110"/>
      <c r="S189" s="110"/>
      <c r="T189" s="110"/>
      <c r="U189" s="110"/>
      <c r="V189" s="105">
        <v>600</v>
      </c>
      <c r="W189" s="105"/>
      <c r="X189" s="105"/>
      <c r="Y189" s="126" t="s">
        <v>58</v>
      </c>
      <c r="Z189" s="126"/>
      <c r="AA189" s="179" t="s">
        <v>55</v>
      </c>
      <c r="AD189" s="1">
        <f t="shared" ref="AD189:AD194" si="1">COUNTIF(H$120,"有")</f>
        <v>1</v>
      </c>
      <c r="AE189" s="1">
        <f>AD189-COUNTA(V189)</f>
        <v>0</v>
      </c>
    </row>
    <row r="190" spans="1:32" ht="18" customHeight="1">
      <c r="B190" s="52"/>
      <c r="C190" s="80"/>
      <c r="D190" s="80"/>
      <c r="E190" s="80"/>
      <c r="F190" s="80"/>
      <c r="G190" s="80"/>
      <c r="H190" s="80"/>
      <c r="I190" s="80"/>
      <c r="J190" s="80"/>
      <c r="K190" s="104"/>
      <c r="L190" s="53" t="s">
        <v>51</v>
      </c>
      <c r="M190" s="53"/>
      <c r="N190" s="53"/>
      <c r="O190" s="53"/>
      <c r="P190" s="53"/>
      <c r="Q190" s="53"/>
      <c r="R190" s="53"/>
      <c r="S190" s="53"/>
      <c r="T190" s="53"/>
      <c r="U190" s="53"/>
      <c r="V190" s="105">
        <v>350</v>
      </c>
      <c r="W190" s="105"/>
      <c r="X190" s="105"/>
      <c r="Y190" s="126" t="s">
        <v>58</v>
      </c>
      <c r="Z190" s="126"/>
      <c r="AA190" s="179" t="s">
        <v>7</v>
      </c>
      <c r="AB190" s="84"/>
      <c r="AD190" s="1">
        <f t="shared" si="1"/>
        <v>1</v>
      </c>
      <c r="AE190" s="1">
        <f>AD190-COUNTA(V190)</f>
        <v>0</v>
      </c>
    </row>
    <row r="191" spans="1:32" ht="18" customHeight="1">
      <c r="B191" s="53" t="s">
        <v>11</v>
      </c>
      <c r="C191" s="53"/>
      <c r="D191" s="53"/>
      <c r="E191" s="53"/>
      <c r="F191" s="53"/>
      <c r="G191" s="53"/>
      <c r="H191" s="53"/>
      <c r="I191" s="53"/>
      <c r="J191" s="53"/>
      <c r="K191" s="53"/>
      <c r="L191" s="110" t="s">
        <v>29</v>
      </c>
      <c r="M191" s="110"/>
      <c r="N191" s="110"/>
      <c r="O191" s="110"/>
      <c r="P191" s="110"/>
      <c r="Q191" s="110"/>
      <c r="R191" s="110"/>
      <c r="S191" s="110"/>
      <c r="T191" s="110"/>
      <c r="U191" s="110"/>
      <c r="V191" s="105">
        <v>80</v>
      </c>
      <c r="W191" s="105"/>
      <c r="X191" s="105"/>
      <c r="Y191" s="126" t="s">
        <v>58</v>
      </c>
      <c r="Z191" s="126"/>
      <c r="AA191" s="179" t="s">
        <v>57</v>
      </c>
      <c r="AD191" s="1">
        <f t="shared" si="1"/>
        <v>1</v>
      </c>
      <c r="AE191" s="1">
        <f>AD191-COUNTA(V191)</f>
        <v>0</v>
      </c>
    </row>
    <row r="192" spans="1:32" ht="18" customHeight="1">
      <c r="B192" s="53"/>
      <c r="C192" s="53"/>
      <c r="D192" s="53"/>
      <c r="E192" s="53"/>
      <c r="F192" s="53"/>
      <c r="G192" s="53"/>
      <c r="H192" s="53"/>
      <c r="I192" s="53"/>
      <c r="J192" s="53"/>
      <c r="K192" s="53"/>
      <c r="L192" s="53" t="s">
        <v>51</v>
      </c>
      <c r="M192" s="53"/>
      <c r="N192" s="53"/>
      <c r="O192" s="53"/>
      <c r="P192" s="53"/>
      <c r="Q192" s="53"/>
      <c r="R192" s="53"/>
      <c r="S192" s="53"/>
      <c r="T192" s="53"/>
      <c r="U192" s="53"/>
      <c r="V192" s="105">
        <v>40</v>
      </c>
      <c r="W192" s="105"/>
      <c r="X192" s="105"/>
      <c r="Y192" s="126" t="s">
        <v>58</v>
      </c>
      <c r="Z192" s="126"/>
      <c r="AA192" s="179" t="s">
        <v>2</v>
      </c>
      <c r="AD192" s="1">
        <f t="shared" si="1"/>
        <v>1</v>
      </c>
      <c r="AE192" s="1">
        <f>AD192-COUNTA(V192)</f>
        <v>0</v>
      </c>
    </row>
    <row r="193" spans="1:32" ht="18" customHeight="1">
      <c r="R193" s="136" t="s">
        <v>27</v>
      </c>
      <c r="S193" s="136"/>
      <c r="T193" s="136"/>
      <c r="U193" s="136"/>
      <c r="V193" s="148">
        <f>+SUM(,V189:X192)</f>
        <v>1070</v>
      </c>
      <c r="W193" s="148"/>
      <c r="X193" s="148"/>
      <c r="Y193" s="161" t="s">
        <v>58</v>
      </c>
      <c r="Z193" s="161"/>
      <c r="AD193" s="1">
        <f t="shared" si="1"/>
        <v>1</v>
      </c>
      <c r="AF193" s="2">
        <f>V193*AD193</f>
        <v>1070</v>
      </c>
    </row>
    <row r="194" spans="1:32" ht="18" customHeight="1">
      <c r="R194" s="137" t="s">
        <v>19</v>
      </c>
      <c r="S194" s="137"/>
      <c r="T194" s="137"/>
      <c r="U194" s="137"/>
      <c r="V194" s="148">
        <f>+SUM(,V190:X192)</f>
        <v>470</v>
      </c>
      <c r="W194" s="148"/>
      <c r="X194" s="148"/>
      <c r="Y194" s="162" t="s">
        <v>59</v>
      </c>
      <c r="Z194" s="162"/>
      <c r="AD194" s="1">
        <f t="shared" si="1"/>
        <v>1</v>
      </c>
      <c r="AF194" s="2">
        <f>V194*AD194</f>
        <v>470</v>
      </c>
    </row>
    <row r="195" spans="1:32" ht="18" customHeight="1">
      <c r="K195" s="84"/>
      <c r="L195" s="84"/>
      <c r="M195" s="84"/>
      <c r="N195" s="84"/>
      <c r="O195" s="84"/>
      <c r="P195" s="84"/>
      <c r="Q195" s="84"/>
      <c r="R195" s="101"/>
      <c r="S195" s="101"/>
      <c r="T195" s="101"/>
      <c r="U195" s="101"/>
      <c r="V195" s="101"/>
      <c r="W195" s="101"/>
      <c r="X195" s="101"/>
      <c r="Y195" s="101"/>
      <c r="Z195" s="101"/>
      <c r="AA195" s="84"/>
      <c r="AB195" s="84"/>
    </row>
    <row r="196" spans="1:32" ht="18" customHeight="1">
      <c r="K196" s="84"/>
      <c r="L196" s="84"/>
      <c r="M196" s="84"/>
      <c r="N196" s="84"/>
      <c r="O196" s="84"/>
      <c r="P196" s="84"/>
      <c r="Q196" s="84"/>
      <c r="R196" s="84"/>
      <c r="S196" s="84"/>
      <c r="T196" s="84"/>
      <c r="U196" s="84"/>
      <c r="V196" s="84"/>
      <c r="W196" s="84"/>
      <c r="X196" s="84"/>
      <c r="Y196" s="84"/>
      <c r="Z196" s="84"/>
      <c r="AA196" s="84"/>
      <c r="AB196" s="84"/>
    </row>
    <row r="197" spans="1:32" ht="18" customHeight="1">
      <c r="K197" s="84"/>
      <c r="L197" s="84"/>
      <c r="M197" s="84"/>
      <c r="N197" s="84"/>
      <c r="O197" s="84"/>
      <c r="P197" s="84"/>
      <c r="Q197" s="84"/>
      <c r="R197" s="84"/>
      <c r="S197" s="84"/>
      <c r="T197" s="84"/>
      <c r="U197" s="84"/>
      <c r="V197" s="84"/>
      <c r="W197" s="84"/>
      <c r="X197" s="84"/>
      <c r="Y197" s="84"/>
      <c r="Z197" s="84"/>
      <c r="AA197" s="84"/>
      <c r="AB197" s="84"/>
    </row>
    <row r="198" spans="1:32" ht="18" customHeight="1">
      <c r="K198" s="84"/>
      <c r="L198" s="84"/>
      <c r="M198" s="84"/>
      <c r="N198" s="84"/>
      <c r="O198" s="84"/>
      <c r="P198" s="84"/>
      <c r="Q198" s="84"/>
      <c r="R198" s="84"/>
      <c r="S198" s="84"/>
      <c r="T198" s="84"/>
      <c r="U198" s="84"/>
      <c r="V198" s="84"/>
      <c r="W198" s="84"/>
      <c r="X198" s="84"/>
      <c r="Y198" s="84"/>
      <c r="Z198" s="84"/>
      <c r="AA198" s="84"/>
      <c r="AB198" s="84"/>
    </row>
    <row r="199" spans="1:32" ht="18" customHeight="1">
      <c r="K199" s="84"/>
      <c r="L199" s="84"/>
      <c r="M199" s="84"/>
      <c r="N199" s="84"/>
      <c r="O199" s="84"/>
      <c r="P199" s="84"/>
      <c r="Q199" s="84"/>
      <c r="R199" s="84"/>
      <c r="S199" s="84"/>
      <c r="T199" s="84"/>
      <c r="U199" s="84"/>
      <c r="V199" s="84"/>
      <c r="W199" s="84"/>
      <c r="X199" s="84"/>
      <c r="Y199" s="84"/>
      <c r="Z199" s="84"/>
      <c r="AA199" s="84"/>
      <c r="AB199" s="84"/>
    </row>
    <row r="200" spans="1:32" ht="6" customHeight="1"/>
    <row r="201" spans="1:32" s="4" customFormat="1" ht="21" customHeight="1">
      <c r="A201" s="13" t="s">
        <v>6</v>
      </c>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32" ht="18" customHeight="1">
      <c r="A202" s="14" t="s">
        <v>67</v>
      </c>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spans="1:32" ht="18" customHeight="1">
      <c r="A203" s="14" t="s">
        <v>69</v>
      </c>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spans="1:32" ht="18" customHeight="1">
      <c r="A204" s="14" t="s">
        <v>22</v>
      </c>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row>
    <row r="205" spans="1:32" ht="18" customHeight="1">
      <c r="A205" s="17"/>
      <c r="B205" s="46" t="s">
        <v>48</v>
      </c>
      <c r="C205" s="20"/>
      <c r="D205" s="20"/>
      <c r="E205" s="20"/>
      <c r="F205" s="20"/>
      <c r="G205" s="20"/>
      <c r="H205" s="20"/>
      <c r="I205" s="20"/>
      <c r="J205" s="20"/>
      <c r="K205" s="20"/>
      <c r="L205" s="20" t="s">
        <v>9</v>
      </c>
      <c r="M205" s="20"/>
      <c r="N205" s="20"/>
      <c r="O205" s="20"/>
      <c r="P205" s="20"/>
      <c r="Q205" s="20"/>
      <c r="R205" s="20"/>
      <c r="S205" s="20"/>
      <c r="T205" s="20"/>
      <c r="U205" s="20"/>
      <c r="V205" s="20" t="s">
        <v>1</v>
      </c>
      <c r="W205" s="20"/>
      <c r="X205" s="20"/>
      <c r="Y205" s="20"/>
      <c r="Z205" s="20"/>
    </row>
    <row r="206" spans="1:32" ht="18" customHeight="1">
      <c r="B206" s="51" t="str">
        <f>IF(H121="無","切土をしない場合、この設問は回答不要です","高さが２ｍ以下の箇所")</f>
        <v>高さが２ｍ以下の箇所</v>
      </c>
      <c r="C206" s="79"/>
      <c r="D206" s="79"/>
      <c r="E206" s="79"/>
      <c r="F206" s="79"/>
      <c r="G206" s="79"/>
      <c r="H206" s="79"/>
      <c r="I206" s="79"/>
      <c r="J206" s="79"/>
      <c r="K206" s="103"/>
      <c r="L206" s="110" t="s">
        <v>29</v>
      </c>
      <c r="M206" s="110"/>
      <c r="N206" s="110"/>
      <c r="O206" s="110"/>
      <c r="P206" s="110"/>
      <c r="Q206" s="110"/>
      <c r="R206" s="110"/>
      <c r="S206" s="110"/>
      <c r="T206" s="110"/>
      <c r="U206" s="110"/>
      <c r="V206" s="105">
        <v>500</v>
      </c>
      <c r="W206" s="105"/>
      <c r="X206" s="105"/>
      <c r="Y206" s="126" t="s">
        <v>58</v>
      </c>
      <c r="Z206" s="126"/>
      <c r="AA206" s="179" t="s">
        <v>62</v>
      </c>
      <c r="AB206" s="159"/>
      <c r="AD206" s="1">
        <f t="shared" ref="AD206:AD211" si="2">COUNTIF(H$121,"有")</f>
        <v>1</v>
      </c>
      <c r="AE206" s="1">
        <f>AD206-COUNTA(V206)</f>
        <v>0</v>
      </c>
    </row>
    <row r="207" spans="1:32" ht="18" customHeight="1">
      <c r="B207" s="52"/>
      <c r="C207" s="80"/>
      <c r="D207" s="80"/>
      <c r="E207" s="80"/>
      <c r="F207" s="80"/>
      <c r="G207" s="80"/>
      <c r="H207" s="80"/>
      <c r="I207" s="80"/>
      <c r="J207" s="80"/>
      <c r="K207" s="104"/>
      <c r="L207" s="53" t="s">
        <v>51</v>
      </c>
      <c r="M207" s="53"/>
      <c r="N207" s="53"/>
      <c r="O207" s="53"/>
      <c r="P207" s="53"/>
      <c r="Q207" s="53"/>
      <c r="R207" s="53"/>
      <c r="S207" s="53"/>
      <c r="T207" s="53"/>
      <c r="U207" s="53"/>
      <c r="V207" s="105">
        <v>50</v>
      </c>
      <c r="W207" s="105"/>
      <c r="X207" s="105"/>
      <c r="Y207" s="126" t="s">
        <v>58</v>
      </c>
      <c r="Z207" s="126"/>
      <c r="AA207" s="179" t="s">
        <v>49</v>
      </c>
      <c r="AB207" s="184"/>
      <c r="AD207" s="1">
        <f t="shared" si="2"/>
        <v>1</v>
      </c>
      <c r="AE207" s="1">
        <f>AD207-COUNTA(V207)</f>
        <v>0</v>
      </c>
    </row>
    <row r="208" spans="1:32" ht="18" customHeight="1">
      <c r="B208" s="53" t="s">
        <v>11</v>
      </c>
      <c r="C208" s="53"/>
      <c r="D208" s="53"/>
      <c r="E208" s="53"/>
      <c r="F208" s="53"/>
      <c r="G208" s="53"/>
      <c r="H208" s="53"/>
      <c r="I208" s="53"/>
      <c r="J208" s="53"/>
      <c r="K208" s="53"/>
      <c r="L208" s="110" t="s">
        <v>29</v>
      </c>
      <c r="M208" s="110"/>
      <c r="N208" s="110"/>
      <c r="O208" s="110"/>
      <c r="P208" s="110"/>
      <c r="Q208" s="110"/>
      <c r="R208" s="110"/>
      <c r="S208" s="110"/>
      <c r="T208" s="110"/>
      <c r="U208" s="110"/>
      <c r="V208" s="105">
        <v>20</v>
      </c>
      <c r="W208" s="105"/>
      <c r="X208" s="105"/>
      <c r="Y208" s="126" t="s">
        <v>58</v>
      </c>
      <c r="Z208" s="126"/>
      <c r="AA208" s="179" t="s">
        <v>36</v>
      </c>
      <c r="AB208" s="159"/>
      <c r="AD208" s="1">
        <f t="shared" si="2"/>
        <v>1</v>
      </c>
      <c r="AE208" s="1">
        <f>AD208-COUNTA(V208)</f>
        <v>0</v>
      </c>
    </row>
    <row r="209" spans="1:32" ht="18" customHeight="1">
      <c r="B209" s="53"/>
      <c r="C209" s="53"/>
      <c r="D209" s="53"/>
      <c r="E209" s="53"/>
      <c r="F209" s="53"/>
      <c r="G209" s="53"/>
      <c r="H209" s="53"/>
      <c r="I209" s="53"/>
      <c r="J209" s="53"/>
      <c r="K209" s="53"/>
      <c r="L209" s="53" t="s">
        <v>51</v>
      </c>
      <c r="M209" s="53"/>
      <c r="N209" s="53"/>
      <c r="O209" s="53"/>
      <c r="P209" s="53"/>
      <c r="Q209" s="53"/>
      <c r="R209" s="53"/>
      <c r="S209" s="53"/>
      <c r="T209" s="53"/>
      <c r="U209" s="53"/>
      <c r="V209" s="105">
        <v>60</v>
      </c>
      <c r="W209" s="105"/>
      <c r="X209" s="105"/>
      <c r="Y209" s="126" t="s">
        <v>58</v>
      </c>
      <c r="Z209" s="126"/>
      <c r="AA209" s="179" t="s">
        <v>63</v>
      </c>
      <c r="AB209" s="159"/>
      <c r="AD209" s="1">
        <f t="shared" si="2"/>
        <v>1</v>
      </c>
      <c r="AE209" s="1">
        <f>AD209-COUNTA(V209)</f>
        <v>0</v>
      </c>
    </row>
    <row r="210" spans="1:32" ht="18" customHeight="1">
      <c r="R210" s="136" t="s">
        <v>53</v>
      </c>
      <c r="S210" s="136"/>
      <c r="T210" s="136"/>
      <c r="U210" s="136"/>
      <c r="V210" s="148">
        <f>+SUM(,V206:X209)</f>
        <v>630</v>
      </c>
      <c r="W210" s="148"/>
      <c r="X210" s="148"/>
      <c r="Y210" s="161" t="s">
        <v>58</v>
      </c>
      <c r="Z210" s="161"/>
      <c r="AD210" s="1">
        <f t="shared" si="2"/>
        <v>1</v>
      </c>
      <c r="AF210" s="2">
        <f>V210*AD210</f>
        <v>630</v>
      </c>
    </row>
    <row r="211" spans="1:32" ht="18" customHeight="1">
      <c r="R211" s="137" t="s">
        <v>64</v>
      </c>
      <c r="S211" s="137"/>
      <c r="T211" s="137"/>
      <c r="U211" s="137"/>
      <c r="V211" s="148">
        <f>+SUM(,V207:X209)</f>
        <v>130</v>
      </c>
      <c r="W211" s="148"/>
      <c r="X211" s="148"/>
      <c r="Y211" s="162" t="s">
        <v>59</v>
      </c>
      <c r="Z211" s="162"/>
      <c r="AD211" s="1">
        <f t="shared" si="2"/>
        <v>1</v>
      </c>
      <c r="AF211" s="2">
        <f>V211*AD211</f>
        <v>130</v>
      </c>
    </row>
    <row r="212" spans="1:32" ht="18" customHeight="1">
      <c r="K212" s="84"/>
      <c r="L212" s="84"/>
      <c r="M212" s="84"/>
      <c r="N212" s="84"/>
      <c r="O212" s="84"/>
      <c r="P212" s="84"/>
      <c r="Q212" s="84"/>
      <c r="R212" s="101"/>
      <c r="S212" s="101"/>
      <c r="T212" s="101"/>
      <c r="U212" s="101"/>
      <c r="V212" s="101"/>
      <c r="W212" s="101"/>
      <c r="X212" s="101"/>
      <c r="Y212" s="101"/>
      <c r="Z212" s="101"/>
      <c r="AA212" s="84"/>
      <c r="AB212" s="84"/>
      <c r="AF212" s="186">
        <f>AF193+AF210</f>
        <v>1700</v>
      </c>
    </row>
    <row r="213" spans="1:32" ht="18" customHeight="1">
      <c r="K213" s="84"/>
      <c r="L213" s="84"/>
      <c r="M213" s="84"/>
      <c r="N213" s="84"/>
      <c r="O213" s="84"/>
      <c r="P213" s="84"/>
      <c r="Q213" s="84"/>
      <c r="R213" s="84"/>
      <c r="S213" s="84"/>
      <c r="T213" s="84"/>
      <c r="U213" s="84"/>
      <c r="V213" s="84"/>
      <c r="W213" s="84"/>
      <c r="X213" s="84"/>
      <c r="Y213" s="84"/>
      <c r="Z213" s="84"/>
      <c r="AA213" s="84"/>
      <c r="AB213" s="84"/>
      <c r="AF213" s="186">
        <f>AF194+AF211</f>
        <v>600</v>
      </c>
    </row>
    <row r="214" spans="1:32" ht="18" customHeight="1">
      <c r="K214" s="84"/>
      <c r="L214" s="84"/>
      <c r="M214" s="84"/>
      <c r="N214" s="84"/>
      <c r="O214" s="84"/>
      <c r="P214" s="84"/>
      <c r="Q214" s="84"/>
      <c r="R214" s="84"/>
      <c r="S214" s="84"/>
      <c r="T214" s="84"/>
      <c r="U214" s="84"/>
      <c r="V214" s="84"/>
      <c r="W214" s="84"/>
      <c r="X214" s="84"/>
      <c r="Y214" s="84"/>
      <c r="Z214" s="84"/>
      <c r="AA214" s="84"/>
      <c r="AB214" s="84"/>
      <c r="AF214" s="186"/>
    </row>
    <row r="215" spans="1:32" ht="18" customHeight="1">
      <c r="B215" s="54"/>
      <c r="C215" s="54"/>
      <c r="D215" s="5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row>
    <row r="216" spans="1:32" ht="18" customHeight="1">
      <c r="B216" s="54"/>
      <c r="C216" s="54"/>
      <c r="D216" s="5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row>
    <row r="217" spans="1:32" s="4" customFormat="1" ht="21" customHeight="1">
      <c r="A217" s="13" t="s">
        <v>172</v>
      </c>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32" ht="15" customHeight="1">
      <c r="A218" s="20">
        <v>1</v>
      </c>
      <c r="B218" s="55" t="s">
        <v>66</v>
      </c>
      <c r="C218" s="81"/>
      <c r="D218" s="81"/>
      <c r="E218" s="81"/>
      <c r="F218" s="81"/>
      <c r="G218" s="81"/>
      <c r="H218" s="81"/>
      <c r="I218" s="81"/>
      <c r="J218" s="81"/>
      <c r="K218" s="81"/>
      <c r="L218" s="111" t="s">
        <v>32</v>
      </c>
      <c r="M218" s="111"/>
      <c r="N218" s="111"/>
      <c r="O218" s="111"/>
      <c r="P218" s="134"/>
      <c r="Q218" s="134"/>
      <c r="R218" s="111"/>
      <c r="S218" s="111"/>
      <c r="T218" s="111"/>
      <c r="U218" s="111"/>
      <c r="V218" s="134"/>
      <c r="W218" s="134"/>
      <c r="X218" s="111"/>
      <c r="Y218" s="111"/>
      <c r="Z218" s="111"/>
      <c r="AA218" s="111"/>
      <c r="AD218" s="1">
        <v>1</v>
      </c>
      <c r="AE218" s="1">
        <f>AD218-COUNTA(L218)</f>
        <v>0</v>
      </c>
    </row>
    <row r="219" spans="1:32" ht="15" customHeight="1">
      <c r="A219" s="20">
        <v>2</v>
      </c>
      <c r="B219" s="55" t="s">
        <v>8</v>
      </c>
      <c r="C219" s="81"/>
      <c r="D219" s="81"/>
      <c r="E219" s="81"/>
      <c r="F219" s="81"/>
      <c r="G219" s="81"/>
      <c r="H219" s="81"/>
      <c r="I219" s="81"/>
      <c r="J219" s="81"/>
      <c r="K219" s="81"/>
      <c r="L219" s="112" t="s">
        <v>97</v>
      </c>
      <c r="M219" s="119"/>
      <c r="N219" s="119"/>
      <c r="O219" s="119"/>
      <c r="P219" s="135" t="s">
        <v>21</v>
      </c>
      <c r="Q219" s="135"/>
      <c r="R219" s="119" t="s">
        <v>98</v>
      </c>
      <c r="S219" s="119"/>
      <c r="T219" s="119"/>
      <c r="U219" s="119"/>
      <c r="V219" s="135" t="s">
        <v>21</v>
      </c>
      <c r="W219" s="135"/>
      <c r="X219" s="119" t="s">
        <v>100</v>
      </c>
      <c r="Y219" s="119"/>
      <c r="Z219" s="119"/>
      <c r="AA219" s="180"/>
      <c r="AD219" s="1">
        <v>5</v>
      </c>
      <c r="AE219" s="1">
        <f>AD219-COUNTA(L219:AA219)</f>
        <v>0</v>
      </c>
    </row>
    <row r="220" spans="1:32" ht="15" customHeight="1">
      <c r="A220" s="20">
        <v>3</v>
      </c>
      <c r="B220" s="55" t="s">
        <v>23</v>
      </c>
      <c r="C220" s="81"/>
      <c r="D220" s="81"/>
      <c r="E220" s="81"/>
      <c r="F220" s="81"/>
      <c r="G220" s="81"/>
      <c r="H220" s="81"/>
      <c r="I220" s="81"/>
      <c r="J220" s="81"/>
      <c r="K220" s="81"/>
      <c r="L220" s="113" t="s">
        <v>101</v>
      </c>
      <c r="M220" s="120"/>
      <c r="N220" s="120"/>
      <c r="O220" s="120"/>
      <c r="P220" s="120"/>
      <c r="Q220" s="120"/>
      <c r="R220" s="120"/>
      <c r="S220" s="120"/>
      <c r="T220" s="120"/>
      <c r="U220" s="120"/>
      <c r="V220" s="120"/>
      <c r="W220" s="120"/>
      <c r="X220" s="120"/>
      <c r="Y220" s="120"/>
      <c r="Z220" s="120"/>
      <c r="AA220" s="181"/>
      <c r="AD220" s="1">
        <v>1</v>
      </c>
      <c r="AE220" s="1">
        <f>AD220-COUNTA(L220)</f>
        <v>0</v>
      </c>
    </row>
    <row r="221" spans="1:32" ht="24" customHeight="1">
      <c r="A221" s="20">
        <v>4</v>
      </c>
      <c r="B221" s="55" t="s">
        <v>75</v>
      </c>
      <c r="C221" s="81"/>
      <c r="D221" s="81"/>
      <c r="E221" s="81"/>
      <c r="F221" s="81"/>
      <c r="G221" s="81"/>
      <c r="H221" s="81"/>
      <c r="I221" s="81"/>
      <c r="J221" s="81"/>
      <c r="K221" s="81"/>
      <c r="L221" s="114"/>
      <c r="M221" s="114"/>
      <c r="N221" s="114"/>
      <c r="O221" s="114"/>
      <c r="P221" s="114"/>
      <c r="Q221" s="114"/>
      <c r="R221" s="114"/>
      <c r="S221" s="114"/>
      <c r="T221" s="114"/>
      <c r="U221" s="114"/>
      <c r="V221" s="114"/>
      <c r="W221" s="114"/>
      <c r="X221" s="114"/>
      <c r="Y221" s="114"/>
      <c r="Z221" s="114"/>
      <c r="AA221" s="114"/>
    </row>
  </sheetData>
  <mergeCells count="246">
    <mergeCell ref="A1:AA1"/>
    <mergeCell ref="C3:F3"/>
    <mergeCell ref="R3:T3"/>
    <mergeCell ref="U3:Z3"/>
    <mergeCell ref="C5:F5"/>
    <mergeCell ref="H5:Z5"/>
    <mergeCell ref="C7:F7"/>
    <mergeCell ref="H7:L7"/>
    <mergeCell ref="N7:Z7"/>
    <mergeCell ref="B9:H9"/>
    <mergeCell ref="T9:AA9"/>
    <mergeCell ref="C12:E12"/>
    <mergeCell ref="N12:Q12"/>
    <mergeCell ref="X12:Z12"/>
    <mergeCell ref="C14:E14"/>
    <mergeCell ref="F14:H14"/>
    <mergeCell ref="J14:L14"/>
    <mergeCell ref="N14:Q14"/>
    <mergeCell ref="R14:S14"/>
    <mergeCell ref="T14:U14"/>
    <mergeCell ref="V14:W14"/>
    <mergeCell ref="X14:Z14"/>
    <mergeCell ref="C16:E16"/>
    <mergeCell ref="F16:H16"/>
    <mergeCell ref="J16:L16"/>
    <mergeCell ref="N16:Q16"/>
    <mergeCell ref="S16:T16"/>
    <mergeCell ref="J18:L18"/>
    <mergeCell ref="N18:Q18"/>
    <mergeCell ref="S18:T18"/>
    <mergeCell ref="F20:H20"/>
    <mergeCell ref="J20:L20"/>
    <mergeCell ref="N20:Q20"/>
    <mergeCell ref="R20:S20"/>
    <mergeCell ref="T20:U20"/>
    <mergeCell ref="V20:W20"/>
    <mergeCell ref="X20:Z20"/>
    <mergeCell ref="J22:L22"/>
    <mergeCell ref="N22:Q22"/>
    <mergeCell ref="R22:S22"/>
    <mergeCell ref="T22:U22"/>
    <mergeCell ref="V22:W22"/>
    <mergeCell ref="X22:Z22"/>
    <mergeCell ref="J24:L24"/>
    <mergeCell ref="N24:Q24"/>
    <mergeCell ref="R24:S24"/>
    <mergeCell ref="T24:U24"/>
    <mergeCell ref="V24:W24"/>
    <mergeCell ref="X24:Z24"/>
    <mergeCell ref="F26:H26"/>
    <mergeCell ref="J26:L26"/>
    <mergeCell ref="N26:Q26"/>
    <mergeCell ref="R26:S26"/>
    <mergeCell ref="T26:U26"/>
    <mergeCell ref="V26:W26"/>
    <mergeCell ref="X26:Z26"/>
    <mergeCell ref="B29:AA29"/>
    <mergeCell ref="B47:Z47"/>
    <mergeCell ref="A49:S49"/>
    <mergeCell ref="T49:AA49"/>
    <mergeCell ref="A50:AA50"/>
    <mergeCell ref="B51:W51"/>
    <mergeCell ref="X51:AA51"/>
    <mergeCell ref="B52:W52"/>
    <mergeCell ref="X52:AA52"/>
    <mergeCell ref="B54:AA54"/>
    <mergeCell ref="B55:W55"/>
    <mergeCell ref="B63:W63"/>
    <mergeCell ref="B71:Y71"/>
    <mergeCell ref="C78:Y78"/>
    <mergeCell ref="B89:Y89"/>
    <mergeCell ref="A99:S99"/>
    <mergeCell ref="A100:AA100"/>
    <mergeCell ref="B101:G101"/>
    <mergeCell ref="H101:W101"/>
    <mergeCell ref="X101:AA101"/>
    <mergeCell ref="B102:G102"/>
    <mergeCell ref="H102:W102"/>
    <mergeCell ref="X102:AA102"/>
    <mergeCell ref="B103:G103"/>
    <mergeCell ref="H103:W103"/>
    <mergeCell ref="X103:AA103"/>
    <mergeCell ref="B104:G104"/>
    <mergeCell ref="H104:W104"/>
    <mergeCell ref="X104:AA104"/>
    <mergeCell ref="B105:G105"/>
    <mergeCell ref="H105:W105"/>
    <mergeCell ref="X105:AA105"/>
    <mergeCell ref="B106:G106"/>
    <mergeCell ref="H106:W106"/>
    <mergeCell ref="X106:AA106"/>
    <mergeCell ref="B107:G107"/>
    <mergeCell ref="H107:W107"/>
    <mergeCell ref="X107:AA107"/>
    <mergeCell ref="B108:G108"/>
    <mergeCell ref="H108:W108"/>
    <mergeCell ref="X108:AA108"/>
    <mergeCell ref="B109:G109"/>
    <mergeCell ref="H109:W109"/>
    <mergeCell ref="X109:AA109"/>
    <mergeCell ref="B110:G110"/>
    <mergeCell ref="H110:W110"/>
    <mergeCell ref="X110:AA110"/>
    <mergeCell ref="B111:G111"/>
    <mergeCell ref="H111:W111"/>
    <mergeCell ref="X111:AA111"/>
    <mergeCell ref="B112:G112"/>
    <mergeCell ref="H112:W112"/>
    <mergeCell ref="X112:AA112"/>
    <mergeCell ref="B113:G113"/>
    <mergeCell ref="H113:W113"/>
    <mergeCell ref="X113:AA113"/>
    <mergeCell ref="B114:G114"/>
    <mergeCell ref="H114:W114"/>
    <mergeCell ref="X114:AA114"/>
    <mergeCell ref="A116:R116"/>
    <mergeCell ref="A117:R117"/>
    <mergeCell ref="A118:R118"/>
    <mergeCell ref="B119:G119"/>
    <mergeCell ref="H119:I119"/>
    <mergeCell ref="J119:AA119"/>
    <mergeCell ref="B120:G120"/>
    <mergeCell ref="H120:I120"/>
    <mergeCell ref="J120:AA120"/>
    <mergeCell ref="B121:G121"/>
    <mergeCell ref="H121:I121"/>
    <mergeCell ref="J121:AA121"/>
    <mergeCell ref="A123:AA123"/>
    <mergeCell ref="A124:AA124"/>
    <mergeCell ref="B125:D125"/>
    <mergeCell ref="E125:K125"/>
    <mergeCell ref="L125:O125"/>
    <mergeCell ref="P125:AA125"/>
    <mergeCell ref="V133:Y133"/>
    <mergeCell ref="A137:AA137"/>
    <mergeCell ref="B141:D141"/>
    <mergeCell ref="E141:K141"/>
    <mergeCell ref="L141:O141"/>
    <mergeCell ref="P141:AA141"/>
    <mergeCell ref="A152:AA152"/>
    <mergeCell ref="A163:AA163"/>
    <mergeCell ref="A169:AA169"/>
    <mergeCell ref="B170:AA170"/>
    <mergeCell ref="B171:AA171"/>
    <mergeCell ref="A173:AA173"/>
    <mergeCell ref="A174:AA174"/>
    <mergeCell ref="B175:D175"/>
    <mergeCell ref="E175:K175"/>
    <mergeCell ref="L175:O175"/>
    <mergeCell ref="P175:AA175"/>
    <mergeCell ref="B182:K182"/>
    <mergeCell ref="L182:M182"/>
    <mergeCell ref="N182:O182"/>
    <mergeCell ref="A184:AA184"/>
    <mergeCell ref="A185:AA185"/>
    <mergeCell ref="A186:AA186"/>
    <mergeCell ref="A187:AA187"/>
    <mergeCell ref="B188:K188"/>
    <mergeCell ref="L188:U188"/>
    <mergeCell ref="V188:Z188"/>
    <mergeCell ref="L189:U189"/>
    <mergeCell ref="V189:X189"/>
    <mergeCell ref="Y189:Z189"/>
    <mergeCell ref="L190:U190"/>
    <mergeCell ref="V190:X190"/>
    <mergeCell ref="Y190:Z190"/>
    <mergeCell ref="L191:U191"/>
    <mergeCell ref="V191:X191"/>
    <mergeCell ref="Y191:Z191"/>
    <mergeCell ref="L192:U192"/>
    <mergeCell ref="V192:X192"/>
    <mergeCell ref="Y192:Z192"/>
    <mergeCell ref="R193:U193"/>
    <mergeCell ref="V193:X193"/>
    <mergeCell ref="Y193:Z193"/>
    <mergeCell ref="R194:U194"/>
    <mergeCell ref="V194:X194"/>
    <mergeCell ref="Y194:Z194"/>
    <mergeCell ref="A201:AA201"/>
    <mergeCell ref="A202:AA202"/>
    <mergeCell ref="A203:AA203"/>
    <mergeCell ref="A204:AA204"/>
    <mergeCell ref="B205:K205"/>
    <mergeCell ref="L205:U205"/>
    <mergeCell ref="V205:Z205"/>
    <mergeCell ref="L206:U206"/>
    <mergeCell ref="V206:X206"/>
    <mergeCell ref="Y206:Z206"/>
    <mergeCell ref="L207:U207"/>
    <mergeCell ref="V207:X207"/>
    <mergeCell ref="Y207:Z207"/>
    <mergeCell ref="L208:U208"/>
    <mergeCell ref="V208:X208"/>
    <mergeCell ref="Y208:Z208"/>
    <mergeCell ref="L209:U209"/>
    <mergeCell ref="V209:X209"/>
    <mergeCell ref="Y209:Z209"/>
    <mergeCell ref="R210:U210"/>
    <mergeCell ref="V210:X210"/>
    <mergeCell ref="Y210:Z210"/>
    <mergeCell ref="R211:U211"/>
    <mergeCell ref="V211:X211"/>
    <mergeCell ref="Y211:Z211"/>
    <mergeCell ref="A217:AA217"/>
    <mergeCell ref="B218:K218"/>
    <mergeCell ref="L218:AA218"/>
    <mergeCell ref="B219:K219"/>
    <mergeCell ref="L219:O219"/>
    <mergeCell ref="P219:Q219"/>
    <mergeCell ref="R219:U219"/>
    <mergeCell ref="V219:W219"/>
    <mergeCell ref="X219:AA219"/>
    <mergeCell ref="B220:K220"/>
    <mergeCell ref="L220:AA220"/>
    <mergeCell ref="B221:K221"/>
    <mergeCell ref="L221:AA221"/>
    <mergeCell ref="B31:AA35"/>
    <mergeCell ref="A138:AA140"/>
    <mergeCell ref="E142:K144"/>
    <mergeCell ref="L142:M144"/>
    <mergeCell ref="N142:O144"/>
    <mergeCell ref="E145:K147"/>
    <mergeCell ref="L145:M147"/>
    <mergeCell ref="N145:O147"/>
    <mergeCell ref="E148:K150"/>
    <mergeCell ref="L148:M150"/>
    <mergeCell ref="N148:O150"/>
    <mergeCell ref="B176:D181"/>
    <mergeCell ref="E176:K178"/>
    <mergeCell ref="L176:M178"/>
    <mergeCell ref="N176:O178"/>
    <mergeCell ref="E179:K181"/>
    <mergeCell ref="L179:M181"/>
    <mergeCell ref="N179:O181"/>
    <mergeCell ref="B189:K190"/>
    <mergeCell ref="B191:K192"/>
    <mergeCell ref="B206:K207"/>
    <mergeCell ref="B208:K209"/>
    <mergeCell ref="B126:D132"/>
    <mergeCell ref="E126:K132"/>
    <mergeCell ref="L126:M132"/>
    <mergeCell ref="N126:O132"/>
    <mergeCell ref="P126:AA132"/>
    <mergeCell ref="B142:D150"/>
    <mergeCell ref="P142:AA150"/>
    <mergeCell ref="P176:AA182"/>
  </mergeCells>
  <phoneticPr fontId="1" type="Hiragana"/>
  <conditionalFormatting sqref="AA3">
    <cfRule type="expression" dxfId="17" priority="3">
      <formula>#REF!="入力漏れあり"</formula>
    </cfRule>
  </conditionalFormatting>
  <conditionalFormatting sqref="AA5 T6:AA6 AA7 T8:AA9">
    <cfRule type="expression" dxfId="16" priority="5">
      <formula>#REF!="入力漏れあり"</formula>
    </cfRule>
  </conditionalFormatting>
  <conditionalFormatting sqref="X12:Z12 X14:Z14 X20:Z20 X22:Z22 X24:Z24 X26:Z26">
    <cfRule type="cellIs" dxfId="15" priority="1" operator="equal">
      <formula>"対象"</formula>
    </cfRule>
  </conditionalFormatting>
  <conditionalFormatting sqref="T49:AA49">
    <cfRule type="expression" dxfId="14" priority="4">
      <formula>#REF!="入力漏れあり"</formula>
    </cfRule>
  </conditionalFormatting>
  <conditionalFormatting sqref="B141:E141 L141:P141 B142 L142 N142 E145 L145 N145 E148 L148 N148">
    <cfRule type="expression" dxfId="13" priority="17">
      <formula>$X$133="崖なし"</formula>
    </cfRule>
  </conditionalFormatting>
  <conditionalFormatting sqref="E142 P142">
    <cfRule type="expression" dxfId="12" priority="16">
      <formula>$X$133="崖なし"</formula>
    </cfRule>
  </conditionalFormatting>
  <conditionalFormatting sqref="E142 L142 N142 P142">
    <cfRule type="expression" dxfId="11" priority="9">
      <formula>$H$120="無"</formula>
    </cfRule>
  </conditionalFormatting>
  <conditionalFormatting sqref="E145 L145 N145">
    <cfRule type="expression" dxfId="10" priority="8">
      <formula>$H$121="無"</formula>
    </cfRule>
  </conditionalFormatting>
  <conditionalFormatting sqref="E148 L148 N148">
    <cfRule type="expression" dxfId="9" priority="7">
      <formula>$H$120="無"</formula>
    </cfRule>
    <cfRule type="expression" dxfId="8" priority="6">
      <formula>$H$121="無"</formula>
    </cfRule>
  </conditionalFormatting>
  <conditionalFormatting sqref="P175">
    <cfRule type="expression" dxfId="7" priority="2">
      <formula>$X$133="崖なし"</formula>
    </cfRule>
  </conditionalFormatting>
  <conditionalFormatting sqref="B175:B176 E175 L175:L176 N176 P176 E179 L179 N179">
    <cfRule type="expression" dxfId="6" priority="15">
      <formula>$H$120="無"</formula>
    </cfRule>
  </conditionalFormatting>
  <conditionalFormatting sqref="E176">
    <cfRule type="expression" dxfId="5" priority="14">
      <formula>$H$120="無"</formula>
    </cfRule>
  </conditionalFormatting>
  <conditionalFormatting sqref="B188:Z188 L189:Z190 B191:Z192">
    <cfRule type="expression" dxfId="4" priority="13">
      <formula>$H$120="無"</formula>
    </cfRule>
  </conditionalFormatting>
  <conditionalFormatting sqref="B189:K190">
    <cfRule type="expression" dxfId="3" priority="12">
      <formula>$H$120="無"</formula>
    </cfRule>
  </conditionalFormatting>
  <conditionalFormatting sqref="B205:Z205 L206:Z207 B208:Z209">
    <cfRule type="expression" dxfId="2" priority="11">
      <formula>$H$121="無"</formula>
    </cfRule>
  </conditionalFormatting>
  <conditionalFormatting sqref="B206:K207">
    <cfRule type="expression" dxfId="1" priority="10">
      <formula>$H$121="無"</formula>
    </cfRule>
  </conditionalFormatting>
  <dataValidations count="2">
    <dataValidation type="list" allowBlank="1" showDropDown="0" showInputMessage="1" showErrorMessage="1" sqref="X102:AA114 X52:AA52">
      <formula1>"有,無"</formula1>
    </dataValidation>
    <dataValidation type="list" allowBlank="1" showDropDown="0" showInputMessage="1" showErrorMessage="1" sqref="H120:I121">
      <formula1>$AB$1:$AC$1</formula1>
    </dataValidation>
  </dataValidations>
  <printOptions horizontalCentered="1"/>
  <pageMargins left="0.59055118110236215" right="0.59055118110236215" top="0.59055118110236215" bottom="0.39370078740157477" header="0.3" footer="0.3"/>
  <pageSetup paperSize="9" scale="99" fitToWidth="1" fitToHeight="0" orientation="portrait" usePrinterDefaults="1" r:id="rId1"/>
  <headerFooter>
    <oddHeader>&amp;R（202510版）</oddHeader>
    <oddFooter>&amp;C&amp;"ＭＳ 明朝,regular"&amp;10&amp;P</oddFooter>
  </headerFooter>
  <rowBreaks count="3" manualBreakCount="3">
    <brk id="48" max="26" man="1"/>
    <brk id="96" max="26" man="1"/>
    <brk id="136" max="26"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リスト!$A$1:$A$36</xm:f>
          </x14:formula1>
          <xm:sqref>H7:L7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1"/>
  </sheetPr>
  <dimension ref="B1:I11"/>
  <sheetViews>
    <sheetView workbookViewId="0">
      <selection activeCell="I9" sqref="I9"/>
    </sheetView>
  </sheetViews>
  <sheetFormatPr defaultRowHeight="18.75"/>
  <cols>
    <col min="1" max="1" width="4.125" style="190" customWidth="1"/>
    <col min="2" max="2" width="35.375" style="190" customWidth="1"/>
    <col min="3" max="6" width="9.5" style="190" customWidth="1"/>
    <col min="7" max="7" width="4.125" style="190" customWidth="1"/>
    <col min="8" max="8" width="2.5" style="190" customWidth="1"/>
    <col min="9" max="16384" width="9" style="190" customWidth="1"/>
  </cols>
  <sheetData>
    <row r="1" spans="2:9" ht="35.25" customHeight="1">
      <c r="B1" s="191" t="s">
        <v>92</v>
      </c>
    </row>
    <row r="3" spans="2:9" ht="19.5">
      <c r="B3" s="192" t="s">
        <v>17</v>
      </c>
      <c r="C3" s="192" t="s">
        <v>85</v>
      </c>
      <c r="D3" s="198" t="s">
        <v>89</v>
      </c>
      <c r="E3" s="202"/>
      <c r="F3" s="192" t="s">
        <v>91</v>
      </c>
    </row>
    <row r="4" spans="2:9" ht="33">
      <c r="B4" s="192"/>
      <c r="C4" s="195"/>
      <c r="D4" s="199" t="s">
        <v>87</v>
      </c>
      <c r="E4" s="203" t="s">
        <v>60</v>
      </c>
      <c r="F4" s="206" t="s">
        <v>88</v>
      </c>
    </row>
    <row r="5" spans="2:9" ht="48" customHeight="1">
      <c r="B5" s="193" t="s">
        <v>79</v>
      </c>
      <c r="C5" s="196">
        <v>1</v>
      </c>
      <c r="D5" s="200">
        <f>'宅地造成・特定盛土等'!AF141</f>
        <v>0</v>
      </c>
      <c r="E5" s="204" t="str">
        <f>IF(D5&gt;C5,"該当","非該当")</f>
        <v>非該当</v>
      </c>
      <c r="F5" s="207" t="s">
        <v>21</v>
      </c>
    </row>
    <row r="6" spans="2:9" ht="48" customHeight="1">
      <c r="B6" s="193" t="s">
        <v>80</v>
      </c>
      <c r="C6" s="196">
        <v>2</v>
      </c>
      <c r="D6" s="200">
        <f>'宅地造成・特定盛土等'!AF144</f>
        <v>0</v>
      </c>
      <c r="E6" s="204" t="str">
        <f>IF(D6&gt;C6,"該当","非該当")</f>
        <v>非該当</v>
      </c>
      <c r="F6" s="207" t="s">
        <v>21</v>
      </c>
    </row>
    <row r="7" spans="2:9" ht="48" customHeight="1">
      <c r="B7" s="194" t="s">
        <v>82</v>
      </c>
      <c r="C7" s="196">
        <v>2</v>
      </c>
      <c r="D7" s="200">
        <f>'宅地造成・特定盛土等'!AF147</f>
        <v>0</v>
      </c>
      <c r="E7" s="204" t="str">
        <f>IF(D7&gt;C7,"該当","非該当")</f>
        <v>非該当</v>
      </c>
      <c r="F7" s="207" t="s">
        <v>21</v>
      </c>
    </row>
    <row r="8" spans="2:9" ht="48" customHeight="1">
      <c r="B8" s="194" t="s">
        <v>83</v>
      </c>
      <c r="C8" s="196">
        <v>2</v>
      </c>
      <c r="D8" s="200">
        <f>'宅地造成・特定盛土等'!AF181</f>
        <v>0</v>
      </c>
      <c r="E8" s="204" t="str">
        <f>IF(D8&gt;C8,"該当","非該当")</f>
        <v>非該当</v>
      </c>
      <c r="F8" s="207" t="s">
        <v>21</v>
      </c>
    </row>
    <row r="9" spans="2:9" ht="48" customHeight="1">
      <c r="B9" s="194" t="s">
        <v>86</v>
      </c>
      <c r="C9" s="196">
        <v>500</v>
      </c>
      <c r="D9" s="201">
        <f>'宅地造成・特定盛土等'!AF212</f>
        <v>0</v>
      </c>
      <c r="E9" s="204" t="str">
        <f>IF(D9&gt;C9,"該当","非該当")</f>
        <v>非該当</v>
      </c>
      <c r="F9" s="207" t="str">
        <f>IF(D9&gt;500,'宅地造成・特定盛土等'!AF211,"-")</f>
        <v>-</v>
      </c>
      <c r="I9" s="209">
        <f>COUNTIF(E5:E9,"該当")</f>
        <v>0</v>
      </c>
    </row>
    <row r="10" spans="2:9" ht="19.5"/>
    <row r="11" spans="2:9" ht="48" customHeight="1">
      <c r="C11" s="197" t="s">
        <v>90</v>
      </c>
      <c r="D11" s="197"/>
      <c r="E11" s="205" t="str">
        <f>IF(I9&gt;0,"必要","不要")</f>
        <v>不要</v>
      </c>
      <c r="F11" s="208"/>
    </row>
  </sheetData>
  <mergeCells count="5">
    <mergeCell ref="D3:E3"/>
    <mergeCell ref="C11:D11"/>
    <mergeCell ref="E11:F11"/>
    <mergeCell ref="B3:B4"/>
    <mergeCell ref="C3:C4"/>
  </mergeCells>
  <phoneticPr fontId="1" type="Hiragana"/>
  <pageMargins left="0.59055118110236215" right="0.59055118110236215" top="0.59055118110236215" bottom="0.5905511811023621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1"/>
  </sheetPr>
  <dimension ref="B2:J19"/>
  <sheetViews>
    <sheetView topLeftCell="A7" workbookViewId="0">
      <selection activeCell="C7" sqref="C7"/>
    </sheetView>
  </sheetViews>
  <sheetFormatPr defaultRowHeight="18.75"/>
  <cols>
    <col min="2" max="2" width="23.5" customWidth="1"/>
    <col min="3" max="3" width="62.25" style="210" customWidth="1"/>
  </cols>
  <sheetData>
    <row r="2" spans="2:10" ht="108.75" customHeight="1">
      <c r="B2" s="211" t="s">
        <v>179</v>
      </c>
      <c r="C2" s="212" t="s">
        <v>93</v>
      </c>
      <c r="D2" s="216" t="s">
        <v>145</v>
      </c>
      <c r="E2" s="214">
        <f>COUNTIFS('宅地造成・特定盛土等'!H7,"静岡市")+COUNTIFS('宅地造成・特定盛土等'!H7,"浜松市")</f>
        <v>0</v>
      </c>
      <c r="F2" s="217"/>
      <c r="G2" s="214"/>
      <c r="H2" s="214"/>
      <c r="I2" s="214"/>
      <c r="J2" s="214"/>
    </row>
    <row r="3" spans="2:10" ht="108.75" customHeight="1">
      <c r="B3" s="211" t="s">
        <v>81</v>
      </c>
      <c r="C3" s="212" t="s">
        <v>210</v>
      </c>
      <c r="D3" s="214"/>
      <c r="E3" s="214"/>
      <c r="F3" s="217"/>
      <c r="G3" s="214"/>
      <c r="H3" s="214"/>
      <c r="I3" s="214"/>
      <c r="J3" s="214"/>
    </row>
    <row r="4" spans="2:10" ht="108.75" customHeight="1">
      <c r="B4" s="211" t="s">
        <v>112</v>
      </c>
      <c r="C4" s="212" t="s">
        <v>211</v>
      </c>
      <c r="D4" s="214"/>
      <c r="E4" s="214"/>
      <c r="F4" s="214"/>
      <c r="G4" s="214"/>
      <c r="H4" s="214"/>
      <c r="I4" s="214"/>
      <c r="J4" s="214"/>
    </row>
    <row r="5" spans="2:10" ht="108.75" customHeight="1">
      <c r="B5" s="212" t="s">
        <v>142</v>
      </c>
      <c r="C5" s="212" t="s">
        <v>212</v>
      </c>
      <c r="D5" s="216" t="s">
        <v>145</v>
      </c>
      <c r="E5" s="214">
        <f>COUNTIFS('宅地造成・特定盛土等'!X103:AA113,"有")</f>
        <v>0</v>
      </c>
      <c r="F5" s="214"/>
      <c r="G5" s="214"/>
      <c r="H5" s="214"/>
      <c r="I5" s="214"/>
      <c r="J5" s="214"/>
    </row>
    <row r="6" spans="2:10" ht="108.75" customHeight="1">
      <c r="B6" s="211" t="s">
        <v>84</v>
      </c>
      <c r="C6" s="212" t="s">
        <v>38</v>
      </c>
      <c r="D6" s="214"/>
      <c r="E6" s="214"/>
      <c r="F6" s="214"/>
      <c r="G6" s="214"/>
      <c r="H6" s="214"/>
      <c r="I6" s="214"/>
      <c r="J6" s="214"/>
    </row>
    <row r="7" spans="2:10" ht="108.75" customHeight="1">
      <c r="B7" s="211" t="s">
        <v>143</v>
      </c>
      <c r="C7" s="212" t="s">
        <v>214</v>
      </c>
      <c r="D7" s="214"/>
      <c r="E7" s="214"/>
      <c r="F7" s="214"/>
      <c r="G7" s="214"/>
      <c r="H7" s="214"/>
      <c r="I7" s="214"/>
      <c r="J7" s="214"/>
    </row>
    <row r="8" spans="2:10" ht="108.75" customHeight="1">
      <c r="B8" s="211" t="s">
        <v>144</v>
      </c>
      <c r="C8" s="212" t="s">
        <v>152</v>
      </c>
      <c r="D8" s="214"/>
      <c r="E8" s="214"/>
      <c r="F8" s="217"/>
      <c r="G8" s="214"/>
      <c r="H8" s="214"/>
      <c r="I8" s="214"/>
      <c r="J8" s="214"/>
    </row>
    <row r="9" spans="2:10">
      <c r="B9" s="213" t="s">
        <v>213</v>
      </c>
      <c r="C9" s="215" t="s">
        <v>13</v>
      </c>
      <c r="D9" s="214"/>
      <c r="E9" s="214"/>
      <c r="F9" s="218"/>
      <c r="G9" s="214"/>
      <c r="H9" s="214"/>
      <c r="I9" s="214"/>
      <c r="J9" s="214"/>
    </row>
    <row r="10" spans="2:10">
      <c r="B10" s="214"/>
      <c r="D10" s="214"/>
      <c r="E10" s="214"/>
      <c r="F10" s="218"/>
      <c r="G10" s="214"/>
      <c r="H10" s="214"/>
      <c r="I10" s="214"/>
      <c r="J10" s="214"/>
    </row>
    <row r="11" spans="2:10">
      <c r="B11" s="214"/>
      <c r="D11" s="214"/>
      <c r="E11" s="214"/>
      <c r="F11" s="219"/>
      <c r="G11" s="214"/>
      <c r="H11" s="214"/>
      <c r="I11" s="214"/>
      <c r="J11" s="214"/>
    </row>
    <row r="12" spans="2:10">
      <c r="B12" s="214"/>
      <c r="D12" s="214"/>
      <c r="E12" s="214"/>
      <c r="F12" s="218"/>
      <c r="G12" s="214"/>
      <c r="H12" s="214"/>
      <c r="I12" s="214"/>
      <c r="J12" s="214"/>
    </row>
    <row r="13" spans="2:10">
      <c r="B13" s="214"/>
      <c r="D13" s="214"/>
      <c r="E13" s="214"/>
      <c r="F13" s="218"/>
      <c r="G13" s="214"/>
      <c r="H13" s="214"/>
      <c r="I13" s="214"/>
      <c r="J13" s="214"/>
    </row>
    <row r="14" spans="2:10">
      <c r="B14" s="214"/>
      <c r="D14" s="214"/>
      <c r="E14" s="214"/>
      <c r="F14" s="218"/>
      <c r="G14" s="214"/>
      <c r="H14" s="214"/>
      <c r="I14" s="214"/>
      <c r="J14" s="214"/>
    </row>
    <row r="15" spans="2:10">
      <c r="B15" s="214"/>
      <c r="D15" s="214"/>
      <c r="E15" s="214"/>
      <c r="F15" s="218"/>
      <c r="G15" s="214"/>
      <c r="H15" s="214"/>
      <c r="I15" s="214"/>
      <c r="J15" s="214"/>
    </row>
    <row r="16" spans="2:10">
      <c r="B16" s="214"/>
      <c r="D16" s="214"/>
      <c r="E16" s="214"/>
      <c r="F16" s="218"/>
      <c r="G16" s="214"/>
      <c r="H16" s="214"/>
      <c r="I16" s="214"/>
      <c r="J16" s="214"/>
    </row>
    <row r="17" spans="2:10">
      <c r="B17" s="214"/>
      <c r="D17" s="214"/>
      <c r="E17" s="214"/>
      <c r="F17" s="218"/>
      <c r="G17" s="214"/>
      <c r="H17" s="214"/>
      <c r="I17" s="214"/>
      <c r="J17" s="214"/>
    </row>
    <row r="18" spans="2:10">
      <c r="F18" s="217"/>
    </row>
    <row r="19" spans="2:10">
      <c r="F19" s="217"/>
    </row>
  </sheetData>
  <phoneticPr fontId="37"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1"/>
  </sheetPr>
  <dimension ref="A1:BB52"/>
  <sheetViews>
    <sheetView topLeftCell="A2" workbookViewId="0">
      <selection activeCell="P30" sqref="P30"/>
    </sheetView>
  </sheetViews>
  <sheetFormatPr defaultRowHeight="18.75"/>
  <cols>
    <col min="1" max="54" width="2.58203125" customWidth="1"/>
  </cols>
  <sheetData>
    <row r="1" spans="1:54">
      <c r="A1" s="220"/>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row>
    <row r="2" spans="1:54">
      <c r="A2" s="221" t="s">
        <v>55</v>
      </c>
      <c r="B2" s="223"/>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37"/>
    </row>
    <row r="3" spans="1:54">
      <c r="A3" s="221"/>
      <c r="B3" s="224"/>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38"/>
    </row>
    <row r="4" spans="1:54">
      <c r="A4" s="221"/>
      <c r="B4" s="224"/>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38"/>
    </row>
    <row r="5" spans="1:54">
      <c r="A5" s="221"/>
      <c r="B5" s="224"/>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38"/>
    </row>
    <row r="6" spans="1:54">
      <c r="A6" s="221"/>
      <c r="B6" s="224"/>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38"/>
    </row>
    <row r="7" spans="1:54">
      <c r="A7" s="221"/>
      <c r="B7" s="224"/>
      <c r="C7" s="227"/>
      <c r="D7" s="227"/>
      <c r="E7" s="227"/>
      <c r="F7" s="227"/>
      <c r="G7" s="229" t="s">
        <v>174</v>
      </c>
      <c r="H7" s="229"/>
      <c r="I7" s="229"/>
      <c r="J7" s="229"/>
      <c r="K7" s="229"/>
      <c r="L7" s="229"/>
      <c r="M7" s="229"/>
      <c r="N7" s="229"/>
      <c r="O7" s="229"/>
      <c r="P7" s="229"/>
      <c r="Q7" s="229"/>
      <c r="R7" s="229"/>
      <c r="S7" s="229"/>
      <c r="T7" s="229"/>
      <c r="U7" s="229"/>
      <c r="V7" s="229"/>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38"/>
    </row>
    <row r="8" spans="1:54">
      <c r="A8" s="221"/>
      <c r="B8" s="224"/>
      <c r="C8" s="227"/>
      <c r="D8" s="227"/>
      <c r="E8" s="227"/>
      <c r="F8" s="227"/>
      <c r="G8" s="229"/>
      <c r="H8" s="229"/>
      <c r="I8" s="229"/>
      <c r="J8" s="229"/>
      <c r="K8" s="229"/>
      <c r="L8" s="229"/>
      <c r="M8" s="229"/>
      <c r="N8" s="229"/>
      <c r="O8" s="229"/>
      <c r="P8" s="229"/>
      <c r="Q8" s="229"/>
      <c r="R8" s="229"/>
      <c r="S8" s="229"/>
      <c r="T8" s="229"/>
      <c r="U8" s="229"/>
      <c r="V8" s="229"/>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38"/>
    </row>
    <row r="9" spans="1:54">
      <c r="A9" s="221"/>
      <c r="B9" s="224"/>
      <c r="C9" s="227"/>
      <c r="D9" s="227"/>
      <c r="E9" s="227"/>
      <c r="F9" s="227"/>
      <c r="G9" s="229" t="s">
        <v>175</v>
      </c>
      <c r="H9" s="229"/>
      <c r="I9" s="229"/>
      <c r="J9" s="229"/>
      <c r="K9" s="229"/>
      <c r="L9" s="229"/>
      <c r="M9" s="229"/>
      <c r="N9" s="229"/>
      <c r="O9" s="229"/>
      <c r="P9" s="229"/>
      <c r="Q9" s="229"/>
      <c r="R9" s="229"/>
      <c r="S9" s="229"/>
      <c r="T9" s="229"/>
      <c r="U9" s="229"/>
      <c r="V9" s="229"/>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27"/>
      <c r="BB9" s="238"/>
    </row>
    <row r="10" spans="1:54">
      <c r="A10" s="221"/>
      <c r="B10" s="224"/>
      <c r="C10" s="227"/>
      <c r="D10" s="227"/>
      <c r="E10" s="227"/>
      <c r="F10" s="227"/>
      <c r="G10" s="229"/>
      <c r="H10" s="229"/>
      <c r="I10" s="229"/>
      <c r="J10" s="229"/>
      <c r="K10" s="229"/>
      <c r="L10" s="229"/>
      <c r="M10" s="229"/>
      <c r="N10" s="229"/>
      <c r="O10" s="229"/>
      <c r="P10" s="229"/>
      <c r="Q10" s="229"/>
      <c r="R10" s="229"/>
      <c r="S10" s="229"/>
      <c r="T10" s="229"/>
      <c r="U10" s="229"/>
      <c r="V10" s="229"/>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38"/>
    </row>
    <row r="11" spans="1:54">
      <c r="A11" s="221"/>
      <c r="B11" s="224"/>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38"/>
    </row>
    <row r="12" spans="1:54">
      <c r="A12" s="221"/>
      <c r="B12" s="224"/>
      <c r="C12" s="227"/>
      <c r="D12" s="227"/>
      <c r="E12" s="227"/>
      <c r="F12" s="227"/>
      <c r="G12" s="227"/>
      <c r="H12" s="227"/>
      <c r="I12" s="227"/>
      <c r="J12" s="227"/>
      <c r="K12" s="227"/>
      <c r="L12" s="227"/>
      <c r="M12" s="227"/>
      <c r="N12" s="227"/>
      <c r="O12" s="227"/>
      <c r="P12" s="227"/>
      <c r="Q12" s="227"/>
      <c r="R12" s="227"/>
      <c r="S12" s="227"/>
      <c r="T12" s="227"/>
      <c r="U12" s="227"/>
      <c r="V12" s="227"/>
      <c r="W12" s="235" t="str">
        <f>IF(W14="","",IF(W14&lt;=30,"崖なし","崖あり"))</f>
        <v>崖なし</v>
      </c>
      <c r="X12" s="235"/>
      <c r="Y12" s="235"/>
      <c r="Z12" s="235"/>
      <c r="AA12" s="235"/>
      <c r="AB12" s="235"/>
      <c r="AC12" s="235"/>
      <c r="AD12" s="235"/>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38"/>
    </row>
    <row r="13" spans="1:54">
      <c r="A13" s="221"/>
      <c r="B13" s="224"/>
      <c r="C13" s="227"/>
      <c r="D13" s="227"/>
      <c r="E13" s="227"/>
      <c r="F13" s="227"/>
      <c r="G13" s="227"/>
      <c r="H13" s="227"/>
      <c r="I13" s="227"/>
      <c r="J13" s="227"/>
      <c r="K13" s="227"/>
      <c r="L13" s="227"/>
      <c r="M13" s="227"/>
      <c r="N13" s="227"/>
      <c r="O13" s="227"/>
      <c r="P13" s="227"/>
      <c r="Q13" s="227"/>
      <c r="R13" s="227"/>
      <c r="S13" s="227"/>
      <c r="T13" s="227"/>
      <c r="U13" s="227"/>
      <c r="V13" s="227"/>
      <c r="W13" s="235"/>
      <c r="X13" s="235"/>
      <c r="Y13" s="235"/>
      <c r="Z13" s="235"/>
      <c r="AA13" s="235"/>
      <c r="AB13" s="235"/>
      <c r="AC13" s="235"/>
      <c r="AD13" s="235"/>
      <c r="AE13" s="227"/>
      <c r="AF13" s="227"/>
      <c r="AG13" s="227"/>
      <c r="AH13" s="227"/>
      <c r="AI13" s="227"/>
      <c r="AJ13" s="227"/>
      <c r="AK13" s="227"/>
      <c r="AL13" s="227"/>
      <c r="AM13" s="227"/>
      <c r="AN13" s="227"/>
      <c r="AO13" s="227"/>
      <c r="AP13" s="227"/>
      <c r="AQ13" s="227"/>
      <c r="AR13" s="227"/>
      <c r="AS13" s="227"/>
      <c r="AT13" s="227"/>
      <c r="AU13" s="227"/>
      <c r="AV13" s="227"/>
      <c r="AW13" s="227"/>
      <c r="AX13" s="227"/>
      <c r="AY13" s="227"/>
      <c r="AZ13" s="227"/>
      <c r="BA13" s="227"/>
      <c r="BB13" s="238"/>
    </row>
    <row r="14" spans="1:54">
      <c r="A14" s="221"/>
      <c r="B14" s="224"/>
      <c r="C14" s="227"/>
      <c r="D14" s="227"/>
      <c r="E14" s="227"/>
      <c r="F14" s="227"/>
      <c r="G14" s="227"/>
      <c r="H14" s="227"/>
      <c r="I14" s="227"/>
      <c r="J14" s="227"/>
      <c r="K14" s="227"/>
      <c r="L14" s="227"/>
      <c r="M14" s="227"/>
      <c r="N14" s="227"/>
      <c r="O14" s="227"/>
      <c r="P14" s="227"/>
      <c r="Q14" s="227"/>
      <c r="R14" s="227"/>
      <c r="S14" s="227"/>
      <c r="T14" s="227"/>
      <c r="U14" s="227"/>
      <c r="V14" s="227"/>
      <c r="W14" s="236">
        <f>'宅地造成・特定盛土等'!L126</f>
        <v>0</v>
      </c>
      <c r="X14" s="236"/>
      <c r="Y14" s="236"/>
      <c r="Z14" s="236"/>
      <c r="AA14" s="236"/>
      <c r="AB14" s="236"/>
      <c r="AC14" s="236"/>
      <c r="AD14" s="236"/>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38"/>
    </row>
    <row r="15" spans="1:54">
      <c r="A15" s="221"/>
      <c r="B15" s="224"/>
      <c r="C15" s="227"/>
      <c r="D15" s="227"/>
      <c r="E15" s="227"/>
      <c r="F15" s="227"/>
      <c r="G15" s="227"/>
      <c r="H15" s="227"/>
      <c r="I15" s="227"/>
      <c r="J15" s="227"/>
      <c r="K15" s="227"/>
      <c r="L15" s="227"/>
      <c r="M15" s="227"/>
      <c r="N15" s="227"/>
      <c r="O15" s="227"/>
      <c r="P15" s="227"/>
      <c r="Q15" s="227"/>
      <c r="R15" s="227"/>
      <c r="S15" s="227"/>
      <c r="T15" s="227"/>
      <c r="U15" s="227"/>
      <c r="V15" s="227"/>
      <c r="W15" s="236"/>
      <c r="X15" s="236"/>
      <c r="Y15" s="236"/>
      <c r="Z15" s="236"/>
      <c r="AA15" s="236"/>
      <c r="AB15" s="236"/>
      <c r="AC15" s="236"/>
      <c r="AD15" s="236"/>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38"/>
    </row>
    <row r="16" spans="1:54">
      <c r="A16" s="221"/>
      <c r="B16" s="224"/>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38"/>
    </row>
    <row r="17" spans="1:54">
      <c r="A17" s="221"/>
      <c r="B17" s="224"/>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c r="AX17" s="227"/>
      <c r="AY17" s="227"/>
      <c r="AZ17" s="227"/>
      <c r="BA17" s="227"/>
      <c r="BB17" s="238"/>
    </row>
    <row r="18" spans="1:54">
      <c r="A18" s="221"/>
      <c r="B18" s="225"/>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39"/>
    </row>
    <row r="19" spans="1:54">
      <c r="A19" s="221" t="s">
        <v>55</v>
      </c>
      <c r="B19" s="223"/>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37"/>
    </row>
    <row r="20" spans="1:54">
      <c r="A20" s="221"/>
      <c r="B20" s="224"/>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38"/>
    </row>
    <row r="21" spans="1:54">
      <c r="A21" s="221"/>
      <c r="B21" s="224"/>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38"/>
    </row>
    <row r="22" spans="1:54" ht="18" customHeight="1">
      <c r="A22" s="221"/>
      <c r="B22" s="224"/>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38"/>
    </row>
    <row r="23" spans="1:54" ht="18" customHeight="1">
      <c r="A23" s="221"/>
      <c r="B23" s="224"/>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38"/>
    </row>
    <row r="24" spans="1:54" ht="18" customHeight="1">
      <c r="A24" s="221"/>
      <c r="B24" s="224"/>
      <c r="C24" s="227"/>
      <c r="D24" s="227"/>
      <c r="E24" s="227"/>
      <c r="F24" s="227"/>
      <c r="G24" s="229"/>
      <c r="H24" s="229"/>
      <c r="I24" s="229"/>
      <c r="J24" s="229" t="s">
        <v>12</v>
      </c>
      <c r="K24" s="229"/>
      <c r="L24" s="229"/>
      <c r="M24" s="229"/>
      <c r="N24" s="229"/>
      <c r="O24" s="229"/>
      <c r="P24" s="232">
        <f>'宅地造成・特定盛土等'!L141</f>
        <v>0</v>
      </c>
      <c r="Q24" s="232"/>
      <c r="R24" s="232"/>
      <c r="S24" s="232"/>
      <c r="T24" s="232"/>
      <c r="U24" s="232"/>
      <c r="V24" s="229"/>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38"/>
    </row>
    <row r="25" spans="1:54" ht="18" customHeight="1">
      <c r="A25" s="221"/>
      <c r="B25" s="224"/>
      <c r="C25" s="227"/>
      <c r="D25" s="227"/>
      <c r="E25" s="227"/>
      <c r="F25" s="229"/>
      <c r="G25" s="229"/>
      <c r="H25" s="229"/>
      <c r="I25" s="229"/>
      <c r="J25" s="229"/>
      <c r="K25" s="229"/>
      <c r="L25" s="229"/>
      <c r="M25" s="229"/>
      <c r="N25" s="229"/>
      <c r="O25" s="229"/>
      <c r="P25" s="232"/>
      <c r="Q25" s="232"/>
      <c r="R25" s="232"/>
      <c r="S25" s="232"/>
      <c r="T25" s="232"/>
      <c r="U25" s="232"/>
      <c r="V25" s="229"/>
      <c r="W25" s="227"/>
      <c r="X25" s="227"/>
      <c r="Y25" s="227"/>
      <c r="Z25" s="227"/>
      <c r="AA25" s="227"/>
      <c r="AB25" s="227"/>
      <c r="AC25" s="227"/>
      <c r="AD25" s="227"/>
      <c r="AE25" s="229"/>
      <c r="AF25" s="229"/>
      <c r="AG25" s="229"/>
      <c r="AH25" s="229"/>
      <c r="AI25" s="229"/>
      <c r="AJ25" s="229"/>
      <c r="AK25" s="231"/>
      <c r="AL25" s="231"/>
      <c r="AM25" s="231"/>
      <c r="AN25" s="231"/>
      <c r="AO25" s="231"/>
      <c r="AP25" s="231"/>
      <c r="AQ25" s="227"/>
      <c r="AR25" s="227"/>
      <c r="AS25" s="227"/>
      <c r="AT25" s="227"/>
      <c r="AU25" s="227"/>
      <c r="AV25" s="227"/>
      <c r="AW25" s="227"/>
      <c r="AX25" s="227"/>
      <c r="AY25" s="227"/>
      <c r="AZ25" s="227"/>
      <c r="BA25" s="227"/>
      <c r="BB25" s="238"/>
    </row>
    <row r="26" spans="1:54" ht="18" customHeight="1">
      <c r="A26" s="221"/>
      <c r="B26" s="224"/>
      <c r="C26" s="227"/>
      <c r="D26" s="227"/>
      <c r="E26" s="227"/>
      <c r="F26" s="229"/>
      <c r="G26" s="229"/>
      <c r="H26" s="229"/>
      <c r="I26" s="229"/>
      <c r="J26" s="229" t="s">
        <v>15</v>
      </c>
      <c r="K26" s="229"/>
      <c r="L26" s="229"/>
      <c r="M26" s="229"/>
      <c r="N26" s="229"/>
      <c r="O26" s="229"/>
      <c r="P26" s="232">
        <f>'宅地造成・特定盛土等'!L144</f>
        <v>0</v>
      </c>
      <c r="Q26" s="232"/>
      <c r="R26" s="232"/>
      <c r="S26" s="232"/>
      <c r="T26" s="232"/>
      <c r="U26" s="232"/>
      <c r="V26" s="229"/>
      <c r="W26" s="227"/>
      <c r="X26" s="227"/>
      <c r="Y26" s="227"/>
      <c r="Z26" s="227"/>
      <c r="AA26" s="227"/>
      <c r="AB26" s="227"/>
      <c r="AC26" s="227"/>
      <c r="AD26" s="227"/>
      <c r="AE26" s="229"/>
      <c r="AF26" s="229"/>
      <c r="AG26" s="229"/>
      <c r="AH26" s="229"/>
      <c r="AI26" s="229"/>
      <c r="AJ26" s="229"/>
      <c r="AK26" s="231"/>
      <c r="AL26" s="231"/>
      <c r="AM26" s="231"/>
      <c r="AN26" s="231"/>
      <c r="AO26" s="231"/>
      <c r="AP26" s="231"/>
      <c r="AQ26" s="227"/>
      <c r="AR26" s="227"/>
      <c r="AS26" s="227"/>
      <c r="AT26" s="227"/>
      <c r="AU26" s="227"/>
      <c r="AV26" s="227"/>
      <c r="AW26" s="227"/>
      <c r="AX26" s="227"/>
      <c r="AY26" s="227"/>
      <c r="AZ26" s="227"/>
      <c r="BA26" s="227"/>
      <c r="BB26" s="238"/>
    </row>
    <row r="27" spans="1:54" ht="18" customHeight="1">
      <c r="A27" s="221"/>
      <c r="B27" s="224"/>
      <c r="C27" s="227"/>
      <c r="D27" s="227"/>
      <c r="E27" s="227"/>
      <c r="F27" s="229"/>
      <c r="G27" s="229"/>
      <c r="H27" s="229"/>
      <c r="I27" s="229"/>
      <c r="J27" s="229"/>
      <c r="K27" s="229"/>
      <c r="L27" s="229"/>
      <c r="M27" s="229"/>
      <c r="N27" s="229"/>
      <c r="O27" s="229"/>
      <c r="P27" s="232"/>
      <c r="Q27" s="232"/>
      <c r="R27" s="232"/>
      <c r="S27" s="232"/>
      <c r="T27" s="232"/>
      <c r="U27" s="232"/>
      <c r="V27" s="229"/>
      <c r="W27" s="227"/>
      <c r="X27" s="227"/>
      <c r="Y27" s="227"/>
      <c r="Z27" s="227"/>
      <c r="AA27" s="227"/>
      <c r="AB27" s="227"/>
      <c r="AC27" s="227"/>
      <c r="AD27" s="227"/>
      <c r="AE27" s="229"/>
      <c r="AF27" s="229"/>
      <c r="AG27" s="229"/>
      <c r="AH27" s="229"/>
      <c r="AI27" s="229"/>
      <c r="AJ27" s="229"/>
      <c r="AK27" s="231"/>
      <c r="AL27" s="231"/>
      <c r="AM27" s="231"/>
      <c r="AN27" s="231"/>
      <c r="AO27" s="231"/>
      <c r="AP27" s="231"/>
      <c r="AQ27" s="227"/>
      <c r="AR27" s="227"/>
      <c r="AS27" s="227"/>
      <c r="AT27" s="227"/>
      <c r="AU27" s="227"/>
      <c r="AV27" s="227"/>
      <c r="AW27" s="227"/>
      <c r="AX27" s="227"/>
      <c r="AY27" s="227"/>
      <c r="AZ27" s="227"/>
      <c r="BA27" s="227"/>
      <c r="BB27" s="238"/>
    </row>
    <row r="28" spans="1:54" ht="18" customHeight="1">
      <c r="A28" s="221"/>
      <c r="B28" s="224"/>
      <c r="C28" s="227"/>
      <c r="D28" s="227"/>
      <c r="E28" s="227"/>
      <c r="F28" s="229"/>
      <c r="G28" s="229"/>
      <c r="H28" s="229"/>
      <c r="I28" s="229"/>
      <c r="J28" s="230" t="s">
        <v>176</v>
      </c>
      <c r="K28" s="230"/>
      <c r="L28" s="230"/>
      <c r="M28" s="230"/>
      <c r="N28" s="230"/>
      <c r="O28" s="230"/>
      <c r="P28" s="232">
        <f>'宅地造成・特定盛土等'!L147</f>
        <v>0</v>
      </c>
      <c r="Q28" s="232"/>
      <c r="R28" s="232"/>
      <c r="S28" s="232"/>
      <c r="T28" s="232"/>
      <c r="U28" s="232"/>
      <c r="V28" s="227"/>
      <c r="W28" s="227"/>
      <c r="X28" s="227"/>
      <c r="Y28" s="227"/>
      <c r="Z28" s="227"/>
      <c r="AA28" s="227"/>
      <c r="AB28" s="227"/>
      <c r="AC28" s="227"/>
      <c r="AD28" s="227"/>
      <c r="AE28" s="229"/>
      <c r="AF28" s="229"/>
      <c r="AG28" s="229"/>
      <c r="AH28" s="229"/>
      <c r="AI28" s="229"/>
      <c r="AJ28" s="229"/>
      <c r="AK28" s="231"/>
      <c r="AL28" s="231"/>
      <c r="AM28" s="231"/>
      <c r="AN28" s="231"/>
      <c r="AO28" s="231"/>
      <c r="AP28" s="231"/>
      <c r="AQ28" s="227"/>
      <c r="AR28" s="227"/>
      <c r="AS28" s="227"/>
      <c r="AT28" s="227"/>
      <c r="AU28" s="227"/>
      <c r="AV28" s="227"/>
      <c r="AW28" s="227"/>
      <c r="AX28" s="227"/>
      <c r="AY28" s="227"/>
      <c r="AZ28" s="227"/>
      <c r="BA28" s="227"/>
      <c r="BB28" s="238"/>
    </row>
    <row r="29" spans="1:54" ht="18" customHeight="1">
      <c r="A29" s="221"/>
      <c r="B29" s="224"/>
      <c r="C29" s="227"/>
      <c r="D29" s="227"/>
      <c r="E29" s="227"/>
      <c r="F29" s="230"/>
      <c r="G29" s="230"/>
      <c r="H29" s="230"/>
      <c r="I29" s="230"/>
      <c r="J29" s="230"/>
      <c r="K29" s="230"/>
      <c r="L29" s="230"/>
      <c r="M29" s="230"/>
      <c r="N29" s="230"/>
      <c r="O29" s="230"/>
      <c r="P29" s="232"/>
      <c r="Q29" s="232"/>
      <c r="R29" s="232"/>
      <c r="S29" s="232"/>
      <c r="T29" s="232"/>
      <c r="U29" s="232"/>
      <c r="V29" s="227"/>
      <c r="W29" s="235"/>
      <c r="X29" s="235"/>
      <c r="Y29" s="235"/>
      <c r="Z29" s="235"/>
      <c r="AA29" s="235"/>
      <c r="AB29" s="235"/>
      <c r="AC29" s="235"/>
      <c r="AD29" s="235"/>
      <c r="AE29" s="230"/>
      <c r="AF29" s="230"/>
      <c r="AG29" s="230"/>
      <c r="AH29" s="230"/>
      <c r="AI29" s="230"/>
      <c r="AJ29" s="230"/>
      <c r="AK29" s="231"/>
      <c r="AL29" s="231"/>
      <c r="AM29" s="231"/>
      <c r="AN29" s="231"/>
      <c r="AO29" s="231"/>
      <c r="AP29" s="231"/>
      <c r="AQ29" s="227"/>
      <c r="AR29" s="227"/>
      <c r="AS29" s="227"/>
      <c r="AT29" s="227"/>
      <c r="AU29" s="227"/>
      <c r="AV29" s="227"/>
      <c r="AW29" s="227"/>
      <c r="AX29" s="227"/>
      <c r="AY29" s="227"/>
      <c r="AZ29" s="227"/>
      <c r="BA29" s="227"/>
      <c r="BB29" s="238"/>
    </row>
    <row r="30" spans="1:54" ht="18" customHeight="1">
      <c r="A30" s="221"/>
      <c r="B30" s="224"/>
      <c r="C30" s="227"/>
      <c r="D30" s="227"/>
      <c r="E30" s="227"/>
      <c r="F30" s="230"/>
      <c r="G30" s="230"/>
      <c r="H30" s="230"/>
      <c r="I30" s="230"/>
      <c r="J30" s="230"/>
      <c r="K30" s="230"/>
      <c r="L30" s="231"/>
      <c r="M30" s="231"/>
      <c r="N30" s="231"/>
      <c r="O30" s="231"/>
      <c r="P30" s="231"/>
      <c r="Q30" s="231"/>
      <c r="R30" s="227"/>
      <c r="S30" s="227"/>
      <c r="T30" s="227"/>
      <c r="U30" s="227"/>
      <c r="V30" s="227"/>
      <c r="W30" s="235"/>
      <c r="X30" s="235"/>
      <c r="Y30" s="235"/>
      <c r="Z30" s="235"/>
      <c r="AA30" s="235"/>
      <c r="AB30" s="235"/>
      <c r="AC30" s="235"/>
      <c r="AD30" s="235"/>
      <c r="AE30" s="230"/>
      <c r="AF30" s="230"/>
      <c r="AG30" s="230"/>
      <c r="AH30" s="230"/>
      <c r="AI30" s="230"/>
      <c r="AJ30" s="230"/>
      <c r="AK30" s="231"/>
      <c r="AL30" s="231"/>
      <c r="AM30" s="231"/>
      <c r="AN30" s="231"/>
      <c r="AO30" s="231"/>
      <c r="AP30" s="231"/>
      <c r="AQ30" s="227"/>
      <c r="AR30" s="227"/>
      <c r="AS30" s="227"/>
      <c r="AT30" s="227"/>
      <c r="AU30" s="227"/>
      <c r="AV30" s="227"/>
      <c r="AW30" s="227"/>
      <c r="AX30" s="227"/>
      <c r="AY30" s="227"/>
      <c r="AZ30" s="227"/>
      <c r="BA30" s="227"/>
      <c r="BB30" s="238"/>
    </row>
    <row r="31" spans="1:54" ht="18" customHeight="1">
      <c r="A31" s="221"/>
      <c r="B31" s="224"/>
      <c r="C31" s="227"/>
      <c r="D31" s="227"/>
      <c r="E31" s="227"/>
      <c r="F31" s="227"/>
      <c r="G31" s="227"/>
      <c r="H31" s="227"/>
      <c r="I31" s="227"/>
      <c r="J31" s="227"/>
      <c r="K31" s="227"/>
      <c r="L31" s="227"/>
      <c r="M31" s="227"/>
      <c r="N31" s="227"/>
      <c r="O31" s="227"/>
      <c r="P31" s="227"/>
      <c r="Q31" s="227"/>
      <c r="R31" s="227"/>
      <c r="S31" s="227"/>
      <c r="T31" s="227"/>
      <c r="U31" s="227"/>
      <c r="V31" s="234" t="s">
        <v>108</v>
      </c>
      <c r="W31" s="234"/>
      <c r="X31" s="234"/>
      <c r="Y31" s="234"/>
      <c r="Z31" s="234"/>
      <c r="AA31" s="234"/>
      <c r="AB31" s="234"/>
      <c r="AC31" s="234"/>
      <c r="AD31" s="234"/>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38"/>
    </row>
    <row r="32" spans="1:54" ht="18" customHeight="1">
      <c r="A32" s="221"/>
      <c r="B32" s="224"/>
      <c r="C32" s="227"/>
      <c r="D32" s="227"/>
      <c r="E32" s="227"/>
      <c r="F32" s="227"/>
      <c r="G32" s="227"/>
      <c r="H32" s="227"/>
      <c r="I32" s="227"/>
      <c r="J32" s="227"/>
      <c r="K32" s="227"/>
      <c r="L32" s="227"/>
      <c r="M32" s="227"/>
      <c r="N32" s="227"/>
      <c r="O32" s="227"/>
      <c r="P32" s="227"/>
      <c r="Q32" s="227"/>
      <c r="R32" s="227"/>
      <c r="S32" s="227"/>
      <c r="T32" s="227"/>
      <c r="U32" s="227"/>
      <c r="V32" s="234"/>
      <c r="W32" s="234"/>
      <c r="X32" s="234"/>
      <c r="Y32" s="234"/>
      <c r="Z32" s="234"/>
      <c r="AA32" s="234"/>
      <c r="AB32" s="234"/>
      <c r="AC32" s="234"/>
      <c r="AD32" s="234"/>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38"/>
    </row>
    <row r="33" spans="1:54" ht="18" customHeight="1">
      <c r="A33" s="221"/>
      <c r="B33" s="224"/>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38"/>
    </row>
    <row r="34" spans="1:54" ht="18" customHeight="1">
      <c r="A34" s="221"/>
      <c r="B34" s="224"/>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38"/>
    </row>
    <row r="35" spans="1:54" ht="18" customHeight="1">
      <c r="A35" s="221"/>
      <c r="B35" s="225"/>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39"/>
    </row>
    <row r="36" spans="1:54">
      <c r="A36" s="221" t="s">
        <v>55</v>
      </c>
      <c r="B36" s="223"/>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37"/>
    </row>
    <row r="37" spans="1:54">
      <c r="A37" s="221"/>
      <c r="B37" s="224"/>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38"/>
    </row>
    <row r="38" spans="1:54">
      <c r="A38" s="221"/>
      <c r="B38" s="224"/>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38"/>
    </row>
    <row r="39" spans="1:54" ht="18" customHeight="1">
      <c r="A39" s="221"/>
      <c r="B39" s="224"/>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38"/>
    </row>
    <row r="40" spans="1:54" ht="18" customHeight="1">
      <c r="A40" s="221"/>
      <c r="B40" s="224"/>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38"/>
    </row>
    <row r="41" spans="1:54" ht="18" customHeight="1">
      <c r="A41" s="221"/>
      <c r="B41" s="224"/>
      <c r="C41" s="227"/>
      <c r="D41" s="227"/>
      <c r="E41" s="227"/>
      <c r="F41" s="227"/>
      <c r="G41" s="229"/>
      <c r="H41" s="229"/>
      <c r="I41" s="229"/>
      <c r="J41" s="229"/>
      <c r="K41" s="229"/>
      <c r="L41" s="229"/>
      <c r="M41" s="229"/>
      <c r="N41" s="229"/>
      <c r="O41" s="229"/>
      <c r="P41" s="233"/>
      <c r="Q41" s="233"/>
      <c r="R41" s="233"/>
      <c r="S41" s="233"/>
      <c r="T41" s="233"/>
      <c r="U41" s="233"/>
      <c r="V41" s="229"/>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38"/>
    </row>
    <row r="42" spans="1:54" ht="18" customHeight="1">
      <c r="A42" s="221"/>
      <c r="B42" s="224"/>
      <c r="C42" s="227"/>
      <c r="D42" s="227"/>
      <c r="E42" s="227"/>
      <c r="F42" s="229"/>
      <c r="G42" s="229"/>
      <c r="H42" s="229"/>
      <c r="I42" s="229"/>
      <c r="J42" s="229"/>
      <c r="K42" s="229"/>
      <c r="L42" s="229"/>
      <c r="M42" s="229"/>
      <c r="N42" s="229"/>
      <c r="O42" s="229"/>
      <c r="P42" s="233"/>
      <c r="Q42" s="233"/>
      <c r="R42" s="233"/>
      <c r="S42" s="233"/>
      <c r="T42" s="233"/>
      <c r="U42" s="233"/>
      <c r="V42" s="229"/>
      <c r="W42" s="227"/>
      <c r="X42" s="227"/>
      <c r="Y42" s="227"/>
      <c r="Z42" s="227"/>
      <c r="AA42" s="227"/>
      <c r="AB42" s="227"/>
      <c r="AC42" s="227"/>
      <c r="AD42" s="227"/>
      <c r="AE42" s="229"/>
      <c r="AF42" s="229"/>
      <c r="AG42" s="229"/>
      <c r="AH42" s="229"/>
      <c r="AI42" s="229"/>
      <c r="AJ42" s="229"/>
      <c r="AK42" s="231"/>
      <c r="AL42" s="231"/>
      <c r="AM42" s="231"/>
      <c r="AN42" s="231"/>
      <c r="AO42" s="231"/>
      <c r="AP42" s="231"/>
      <c r="AQ42" s="227"/>
      <c r="AR42" s="227"/>
      <c r="AS42" s="227"/>
      <c r="AT42" s="227"/>
      <c r="AU42" s="227"/>
      <c r="AV42" s="227"/>
      <c r="AW42" s="227"/>
      <c r="AX42" s="227"/>
      <c r="AY42" s="227"/>
      <c r="AZ42" s="227"/>
      <c r="BA42" s="227"/>
      <c r="BB42" s="238"/>
    </row>
    <row r="43" spans="1:54" ht="18" customHeight="1">
      <c r="A43" s="221"/>
      <c r="B43" s="224"/>
      <c r="C43" s="227"/>
      <c r="D43" s="227"/>
      <c r="E43" s="227"/>
      <c r="F43" s="229"/>
      <c r="G43" s="229"/>
      <c r="H43" s="229"/>
      <c r="I43" s="229"/>
      <c r="J43" s="229"/>
      <c r="K43" s="229"/>
      <c r="L43" s="229"/>
      <c r="M43" s="229"/>
      <c r="N43" s="229"/>
      <c r="O43" s="229"/>
      <c r="P43" s="233"/>
      <c r="Q43" s="233"/>
      <c r="R43" s="233"/>
      <c r="S43" s="232">
        <f>'宅地造成・特定盛土等'!L181</f>
        <v>0</v>
      </c>
      <c r="T43" s="232"/>
      <c r="U43" s="232"/>
      <c r="V43" s="232"/>
      <c r="W43" s="232"/>
      <c r="X43" s="232"/>
      <c r="Y43" s="227"/>
      <c r="Z43" s="227"/>
      <c r="AA43" s="227"/>
      <c r="AB43" s="227"/>
      <c r="AC43" s="227"/>
      <c r="AD43" s="227"/>
      <c r="AE43" s="229"/>
      <c r="AF43" s="229"/>
      <c r="AG43" s="229"/>
      <c r="AH43" s="229"/>
      <c r="AI43" s="229"/>
      <c r="AJ43" s="229"/>
      <c r="AK43" s="231"/>
      <c r="AL43" s="231"/>
      <c r="AM43" s="231"/>
      <c r="AN43" s="231"/>
      <c r="AO43" s="231"/>
      <c r="AP43" s="231"/>
      <c r="AQ43" s="227"/>
      <c r="AR43" s="227"/>
      <c r="AS43" s="227"/>
      <c r="AT43" s="227"/>
      <c r="AU43" s="227"/>
      <c r="AV43" s="227"/>
      <c r="AW43" s="227"/>
      <c r="AX43" s="227"/>
      <c r="AY43" s="227"/>
      <c r="AZ43" s="227"/>
      <c r="BA43" s="227"/>
      <c r="BB43" s="238"/>
    </row>
    <row r="44" spans="1:54" ht="18" customHeight="1">
      <c r="A44" s="221"/>
      <c r="B44" s="224"/>
      <c r="C44" s="227"/>
      <c r="D44" s="227"/>
      <c r="E44" s="227"/>
      <c r="F44" s="229"/>
      <c r="G44" s="229"/>
      <c r="H44" s="229"/>
      <c r="I44" s="229"/>
      <c r="J44" s="229"/>
      <c r="K44" s="229"/>
      <c r="L44" s="229"/>
      <c r="M44" s="229"/>
      <c r="N44" s="229"/>
      <c r="O44" s="229"/>
      <c r="P44" s="233"/>
      <c r="Q44" s="233"/>
      <c r="R44" s="233"/>
      <c r="S44" s="232"/>
      <c r="T44" s="232"/>
      <c r="U44" s="232"/>
      <c r="V44" s="232"/>
      <c r="W44" s="232"/>
      <c r="X44" s="232"/>
      <c r="Y44" s="227"/>
      <c r="Z44" s="227"/>
      <c r="AA44" s="227"/>
      <c r="AB44" s="227"/>
      <c r="AC44" s="227"/>
      <c r="AD44" s="227"/>
      <c r="AE44" s="229"/>
      <c r="AF44" s="229"/>
      <c r="AG44" s="229"/>
      <c r="AH44" s="229"/>
      <c r="AI44" s="229"/>
      <c r="AJ44" s="229"/>
      <c r="AK44" s="231"/>
      <c r="AL44" s="231"/>
      <c r="AM44" s="231"/>
      <c r="AN44" s="231"/>
      <c r="AO44" s="231"/>
      <c r="AP44" s="231"/>
      <c r="AQ44" s="227"/>
      <c r="AR44" s="227"/>
      <c r="AS44" s="227"/>
      <c r="AT44" s="227"/>
      <c r="AU44" s="227"/>
      <c r="AV44" s="227"/>
      <c r="AW44" s="227"/>
      <c r="AX44" s="227"/>
      <c r="AY44" s="227"/>
      <c r="AZ44" s="227"/>
      <c r="BA44" s="227"/>
      <c r="BB44" s="238"/>
    </row>
    <row r="45" spans="1:54" ht="18" customHeight="1">
      <c r="A45" s="221"/>
      <c r="B45" s="224"/>
      <c r="C45" s="227"/>
      <c r="D45" s="227"/>
      <c r="E45" s="227"/>
      <c r="F45" s="229"/>
      <c r="G45" s="229"/>
      <c r="H45" s="229"/>
      <c r="I45" s="229"/>
      <c r="J45" s="230"/>
      <c r="K45" s="230"/>
      <c r="L45" s="230"/>
      <c r="M45" s="230"/>
      <c r="N45" s="230"/>
      <c r="O45" s="230"/>
      <c r="P45" s="233"/>
      <c r="Q45" s="233"/>
      <c r="R45" s="233"/>
      <c r="S45" s="233"/>
      <c r="T45" s="233"/>
      <c r="U45" s="233"/>
      <c r="V45" s="227"/>
      <c r="W45" s="227"/>
      <c r="X45" s="227"/>
      <c r="Y45" s="227"/>
      <c r="Z45" s="227"/>
      <c r="AA45" s="227"/>
      <c r="AB45" s="227"/>
      <c r="AC45" s="227"/>
      <c r="AD45" s="227"/>
      <c r="AE45" s="229"/>
      <c r="AF45" s="229"/>
      <c r="AG45" s="229"/>
      <c r="AH45" s="229"/>
      <c r="AI45" s="229"/>
      <c r="AJ45" s="229"/>
      <c r="AK45" s="231"/>
      <c r="AL45" s="231"/>
      <c r="AM45" s="231"/>
      <c r="AN45" s="231"/>
      <c r="AO45" s="231"/>
      <c r="AP45" s="231"/>
      <c r="AQ45" s="227"/>
      <c r="AR45" s="227"/>
      <c r="AS45" s="227"/>
      <c r="AT45" s="227"/>
      <c r="AU45" s="227"/>
      <c r="AV45" s="227"/>
      <c r="AW45" s="227"/>
      <c r="AX45" s="227"/>
      <c r="AY45" s="227"/>
      <c r="AZ45" s="227"/>
      <c r="BA45" s="227"/>
      <c r="BB45" s="238"/>
    </row>
    <row r="46" spans="1:54" ht="18" customHeight="1">
      <c r="A46" s="221"/>
      <c r="B46" s="224"/>
      <c r="C46" s="227"/>
      <c r="D46" s="227"/>
      <c r="E46" s="227"/>
      <c r="F46" s="230"/>
      <c r="G46" s="230"/>
      <c r="H46" s="230"/>
      <c r="I46" s="230"/>
      <c r="J46" s="230"/>
      <c r="K46" s="230"/>
      <c r="L46" s="230"/>
      <c r="M46" s="230"/>
      <c r="N46" s="230"/>
      <c r="O46" s="230"/>
      <c r="P46" s="233"/>
      <c r="Q46" s="233"/>
      <c r="R46" s="233"/>
      <c r="S46" s="233"/>
      <c r="T46" s="233"/>
      <c r="U46" s="233"/>
      <c r="V46" s="227"/>
      <c r="W46" s="235"/>
      <c r="X46" s="235"/>
      <c r="Y46" s="235"/>
      <c r="Z46" s="235"/>
      <c r="AA46" s="235"/>
      <c r="AB46" s="235"/>
      <c r="AC46" s="235"/>
      <c r="AD46" s="235"/>
      <c r="AE46" s="230"/>
      <c r="AF46" s="230"/>
      <c r="AG46" s="230"/>
      <c r="AH46" s="230"/>
      <c r="AI46" s="230"/>
      <c r="AJ46" s="230"/>
      <c r="AK46" s="231"/>
      <c r="AL46" s="231"/>
      <c r="AM46" s="231"/>
      <c r="AN46" s="231"/>
      <c r="AO46" s="231"/>
      <c r="AP46" s="231"/>
      <c r="AQ46" s="227"/>
      <c r="AR46" s="227"/>
      <c r="AS46" s="227"/>
      <c r="AT46" s="227"/>
      <c r="AU46" s="227"/>
      <c r="AV46" s="227"/>
      <c r="AW46" s="227"/>
      <c r="AX46" s="227"/>
      <c r="AY46" s="227"/>
      <c r="AZ46" s="227"/>
      <c r="BA46" s="227"/>
      <c r="BB46" s="238"/>
    </row>
    <row r="47" spans="1:54" ht="18" customHeight="1">
      <c r="A47" s="221"/>
      <c r="B47" s="224"/>
      <c r="C47" s="227"/>
      <c r="D47" s="227"/>
      <c r="E47" s="227"/>
      <c r="F47" s="230"/>
      <c r="G47" s="230"/>
      <c r="H47" s="230"/>
      <c r="I47" s="230"/>
      <c r="J47" s="230"/>
      <c r="K47" s="230"/>
      <c r="L47" s="231"/>
      <c r="M47" s="231"/>
      <c r="N47" s="231"/>
      <c r="O47" s="231"/>
      <c r="P47" s="231"/>
      <c r="Q47" s="231"/>
      <c r="R47" s="227"/>
      <c r="S47" s="227"/>
      <c r="T47" s="227"/>
      <c r="U47" s="227"/>
      <c r="V47" s="227"/>
      <c r="W47" s="235"/>
      <c r="X47" s="235"/>
      <c r="Y47" s="235"/>
      <c r="Z47" s="235"/>
      <c r="AA47" s="235"/>
      <c r="AB47" s="235"/>
      <c r="AC47" s="235"/>
      <c r="AD47" s="235"/>
      <c r="AE47" s="230"/>
      <c r="AF47" s="230"/>
      <c r="AG47" s="230"/>
      <c r="AH47" s="230"/>
      <c r="AI47" s="230"/>
      <c r="AJ47" s="230"/>
      <c r="AK47" s="231"/>
      <c r="AL47" s="231"/>
      <c r="AM47" s="231"/>
      <c r="AN47" s="231"/>
      <c r="AO47" s="231"/>
      <c r="AP47" s="231"/>
      <c r="AQ47" s="227"/>
      <c r="AR47" s="227"/>
      <c r="AS47" s="227"/>
      <c r="AT47" s="227"/>
      <c r="AU47" s="227"/>
      <c r="AV47" s="227"/>
      <c r="AW47" s="227"/>
      <c r="AX47" s="227"/>
      <c r="AY47" s="227"/>
      <c r="AZ47" s="227"/>
      <c r="BA47" s="227"/>
      <c r="BB47" s="238"/>
    </row>
    <row r="48" spans="1:54" ht="18" customHeight="1">
      <c r="A48" s="221"/>
      <c r="B48" s="224"/>
      <c r="C48" s="227"/>
      <c r="D48" s="227"/>
      <c r="E48" s="227"/>
      <c r="F48" s="227"/>
      <c r="G48" s="227"/>
      <c r="H48" s="227"/>
      <c r="I48" s="227"/>
      <c r="J48" s="227"/>
      <c r="K48" s="227"/>
      <c r="L48" s="227"/>
      <c r="M48" s="227"/>
      <c r="N48" s="227"/>
      <c r="O48" s="227"/>
      <c r="P48" s="227"/>
      <c r="Q48" s="227"/>
      <c r="R48" s="227"/>
      <c r="S48" s="227"/>
      <c r="T48" s="227"/>
      <c r="U48" s="227"/>
      <c r="V48" s="234"/>
      <c r="W48" s="234"/>
      <c r="X48" s="234"/>
      <c r="Y48" s="234"/>
      <c r="Z48" s="234"/>
      <c r="AA48" s="234"/>
      <c r="AB48" s="234"/>
      <c r="AC48" s="234"/>
      <c r="AD48" s="234"/>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38"/>
    </row>
    <row r="49" spans="1:54" ht="18" customHeight="1">
      <c r="A49" s="221"/>
      <c r="B49" s="224"/>
      <c r="C49" s="227"/>
      <c r="D49" s="227"/>
      <c r="E49" s="227"/>
      <c r="F49" s="227"/>
      <c r="G49" s="227"/>
      <c r="H49" s="227"/>
      <c r="I49" s="227"/>
      <c r="J49" s="227"/>
      <c r="K49" s="227"/>
      <c r="L49" s="227"/>
      <c r="M49" s="227"/>
      <c r="N49" s="227"/>
      <c r="O49" s="227"/>
      <c r="P49" s="227"/>
      <c r="Q49" s="227"/>
      <c r="R49" s="227"/>
      <c r="S49" s="227"/>
      <c r="T49" s="227"/>
      <c r="U49" s="227"/>
      <c r="V49" s="234"/>
      <c r="W49" s="234"/>
      <c r="X49" s="234"/>
      <c r="Y49" s="234"/>
      <c r="Z49" s="234"/>
      <c r="AA49" s="234"/>
      <c r="AB49" s="234"/>
      <c r="AC49" s="234"/>
      <c r="AD49" s="234"/>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38"/>
    </row>
    <row r="50" spans="1:54" ht="18" customHeight="1">
      <c r="A50" s="221"/>
      <c r="B50" s="224"/>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38"/>
    </row>
    <row r="51" spans="1:54" ht="18" customHeight="1">
      <c r="A51" s="221"/>
      <c r="B51" s="224"/>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38"/>
    </row>
    <row r="52" spans="1:54" ht="18" customHeight="1">
      <c r="A52" s="221"/>
      <c r="B52" s="225"/>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39"/>
    </row>
  </sheetData>
  <mergeCells count="16">
    <mergeCell ref="B1:BB1"/>
    <mergeCell ref="G7:V8"/>
    <mergeCell ref="G9:V10"/>
    <mergeCell ref="W12:AD13"/>
    <mergeCell ref="W14:AD15"/>
    <mergeCell ref="J24:O25"/>
    <mergeCell ref="P24:U25"/>
    <mergeCell ref="J26:O27"/>
    <mergeCell ref="P26:U27"/>
    <mergeCell ref="J28:O29"/>
    <mergeCell ref="P28:U29"/>
    <mergeCell ref="V31:AA32"/>
    <mergeCell ref="S43:X44"/>
    <mergeCell ref="A2:A18"/>
    <mergeCell ref="A19:A35"/>
    <mergeCell ref="A36:A52"/>
  </mergeCells>
  <phoneticPr fontId="1" type="Hiragana"/>
  <conditionalFormatting sqref="J24:U29">
    <cfRule type="expression" dxfId="0" priority="1">
      <formula>$P24=0</formula>
    </cfRule>
  </conditionalFormatting>
  <pageMargins left="0.7" right="0.7" top="0.75" bottom="0.75" header="0.3" footer="0.3"/>
  <pageSetup paperSize="9" fitToWidth="1" fitToHeight="1" orientation="portrait" usePrinterDefaults="1" r:id="rId1"/>
  <drawing r:id="rId2"/>
  <legacyDrawing r:id="rId3"/>
  <oleObjects>
    <mc:AlternateContent>
      <mc:Choice xmlns:x14="http://schemas.microsoft.com/office/spreadsheetml/2009/9/main" Requires="x14">
        <oleObject progId="Paint.Picture" shapeId="9242" r:id="rId4">
          <objectPr defaultSize="0" r:id="rId5">
            <anchor moveWithCells="1" sizeWithCells="1">
              <from xmlns:xdr="http://schemas.openxmlformats.org/drawingml/2006/spreadsheetDrawing">
                <xdr:col>26</xdr:col>
                <xdr:colOff>47625</xdr:colOff>
                <xdr:row>53</xdr:row>
                <xdr:rowOff>102870</xdr:rowOff>
              </from>
              <to xmlns:xdr="http://schemas.openxmlformats.org/drawingml/2006/spreadsheetDrawing">
                <xdr:col>37</xdr:col>
                <xdr:colOff>66040</xdr:colOff>
                <xdr:row>57</xdr:row>
                <xdr:rowOff>143510</xdr:rowOff>
              </to>
            </anchor>
          </objectPr>
        </oleObject>
      </mc:Choice>
      <mc:Fallback>
        <oleObject progId="Paint.Picture" shapeId="9242" r:id="rId4"/>
      </mc:Fallback>
    </mc:AlternateContent>
    <mc:AlternateContent>
      <mc:Choice xmlns:x14="http://schemas.microsoft.com/office/spreadsheetml/2009/9/main" Requires="x14">
        <oleObject progId="Paint.Picture" shapeId="9243" r:id="rId6">
          <objectPr defaultSize="0" r:id="rId7">
            <anchor moveWithCells="1" sizeWithCells="1">
              <from xmlns:xdr="http://schemas.openxmlformats.org/drawingml/2006/spreadsheetDrawing">
                <xdr:col>12</xdr:col>
                <xdr:colOff>89535</xdr:colOff>
                <xdr:row>54</xdr:row>
                <xdr:rowOff>43180</xdr:rowOff>
              </from>
              <to xmlns:xdr="http://schemas.openxmlformats.org/drawingml/2006/spreadsheetDrawing">
                <xdr:col>23</xdr:col>
                <xdr:colOff>138430</xdr:colOff>
                <xdr:row>58</xdr:row>
                <xdr:rowOff>190500</xdr:rowOff>
              </to>
            </anchor>
          </objectPr>
        </oleObject>
      </mc:Choice>
      <mc:Fallback>
        <oleObject progId="Paint.Picture" shapeId="9243" r:id="rId6"/>
      </mc:Fallback>
    </mc:AlternateContent>
    <mc:AlternateContent>
      <mc:Choice xmlns:x14="http://schemas.microsoft.com/office/spreadsheetml/2009/9/main" Requires="x14">
        <oleObject progId="Paint.Picture" shapeId="9252" r:id="rId8">
          <objectPr defaultSize="0" r:id="rId9">
            <anchor moveWithCells="1" sizeWithCells="1">
              <from xmlns:xdr="http://schemas.openxmlformats.org/drawingml/2006/spreadsheetDrawing">
                <xdr:col>11</xdr:col>
                <xdr:colOff>196215</xdr:colOff>
                <xdr:row>61</xdr:row>
                <xdr:rowOff>229870</xdr:rowOff>
              </from>
              <to xmlns:xdr="http://schemas.openxmlformats.org/drawingml/2006/spreadsheetDrawing">
                <xdr:col>22</xdr:col>
                <xdr:colOff>121285</xdr:colOff>
                <xdr:row>66</xdr:row>
                <xdr:rowOff>31115</xdr:rowOff>
              </to>
            </anchor>
          </objectPr>
        </oleObject>
      </mc:Choice>
      <mc:Fallback>
        <oleObject progId="Paint.Picture" shapeId="9252" r:id="rId8"/>
      </mc:Fallback>
    </mc:AlternateContent>
    <mc:AlternateContent>
      <mc:Choice xmlns:x14="http://schemas.microsoft.com/office/spreadsheetml/2009/9/main" Requires="x14">
        <oleObject progId="Paint.Picture" shapeId="9253" r:id="rId10">
          <objectPr defaultSize="0" r:id="rId11">
            <anchor moveWithCells="1" sizeWithCells="1">
              <from xmlns:xdr="http://schemas.openxmlformats.org/drawingml/2006/spreadsheetDrawing">
                <xdr:col>28</xdr:col>
                <xdr:colOff>44450</xdr:colOff>
                <xdr:row>61</xdr:row>
                <xdr:rowOff>152400</xdr:rowOff>
              </from>
              <to xmlns:xdr="http://schemas.openxmlformats.org/drawingml/2006/spreadsheetDrawing">
                <xdr:col>41</xdr:col>
                <xdr:colOff>13335</xdr:colOff>
                <xdr:row>66</xdr:row>
                <xdr:rowOff>9525</xdr:rowOff>
              </to>
            </anchor>
          </objectPr>
        </oleObject>
      </mc:Choice>
      <mc:Fallback>
        <oleObject progId="Paint.Picture" shapeId="9253"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1"/>
  </sheetPr>
  <dimension ref="A1:A36"/>
  <sheetViews>
    <sheetView workbookViewId="0">
      <selection activeCell="K39" sqref="K39:AS51"/>
    </sheetView>
  </sheetViews>
  <sheetFormatPr defaultRowHeight="18.75"/>
  <cols>
    <col min="1" max="1" width="12.5" bestFit="1" customWidth="1"/>
  </cols>
  <sheetData>
    <row r="1" spans="1:1">
      <c r="A1" s="240" t="s">
        <v>153</v>
      </c>
    </row>
    <row r="2" spans="1:1">
      <c r="A2" s="241" t="s">
        <v>184</v>
      </c>
    </row>
    <row r="3" spans="1:1">
      <c r="A3" s="241" t="s">
        <v>185</v>
      </c>
    </row>
    <row r="4" spans="1:1">
      <c r="A4" s="241" t="s">
        <v>186</v>
      </c>
    </row>
    <row r="5" spans="1:1">
      <c r="A5" s="241" t="s">
        <v>28</v>
      </c>
    </row>
    <row r="6" spans="1:1">
      <c r="A6" s="241" t="s">
        <v>187</v>
      </c>
    </row>
    <row r="7" spans="1:1">
      <c r="A7" s="241" t="s">
        <v>188</v>
      </c>
    </row>
    <row r="8" spans="1:1">
      <c r="A8" s="241" t="s">
        <v>110</v>
      </c>
    </row>
    <row r="9" spans="1:1">
      <c r="A9" s="241" t="s">
        <v>189</v>
      </c>
    </row>
    <row r="10" spans="1:1">
      <c r="A10" s="241" t="s">
        <v>190</v>
      </c>
    </row>
    <row r="11" spans="1:1">
      <c r="A11" s="241" t="s">
        <v>70</v>
      </c>
    </row>
    <row r="12" spans="1:1">
      <c r="A12" s="241" t="s">
        <v>191</v>
      </c>
    </row>
    <row r="13" spans="1:1">
      <c r="A13" s="241" t="s">
        <v>192</v>
      </c>
    </row>
    <row r="14" spans="1:1">
      <c r="A14" s="241" t="s">
        <v>193</v>
      </c>
    </row>
    <row r="15" spans="1:1">
      <c r="A15" s="241" t="s">
        <v>195</v>
      </c>
    </row>
    <row r="16" spans="1:1">
      <c r="A16" s="241" t="s">
        <v>197</v>
      </c>
    </row>
    <row r="17" spans="1:1">
      <c r="A17" s="241" t="s">
        <v>56</v>
      </c>
    </row>
    <row r="18" spans="1:1">
      <c r="A18" s="241" t="s">
        <v>194</v>
      </c>
    </row>
    <row r="19" spans="1:1">
      <c r="A19" s="241" t="s">
        <v>25</v>
      </c>
    </row>
    <row r="20" spans="1:1">
      <c r="A20" s="241" t="s">
        <v>198</v>
      </c>
    </row>
    <row r="21" spans="1:1">
      <c r="A21" s="241" t="s">
        <v>200</v>
      </c>
    </row>
    <row r="22" spans="1:1">
      <c r="A22" s="241" t="s">
        <v>209</v>
      </c>
    </row>
    <row r="23" spans="1:1">
      <c r="A23" s="241" t="s">
        <v>109</v>
      </c>
    </row>
    <row r="24" spans="1:1">
      <c r="A24" s="241" t="s">
        <v>201</v>
      </c>
    </row>
    <row r="25" spans="1:1">
      <c r="A25" s="241" t="s">
        <v>133</v>
      </c>
    </row>
    <row r="26" spans="1:1">
      <c r="A26" s="241" t="s">
        <v>73</v>
      </c>
    </row>
    <row r="27" spans="1:1">
      <c r="A27" s="241" t="s">
        <v>202</v>
      </c>
    </row>
    <row r="28" spans="1:1">
      <c r="A28" s="241" t="s">
        <v>203</v>
      </c>
    </row>
    <row r="29" spans="1:1">
      <c r="A29" s="241" t="s">
        <v>118</v>
      </c>
    </row>
    <row r="30" spans="1:1">
      <c r="A30" s="241" t="s">
        <v>204</v>
      </c>
    </row>
    <row r="31" spans="1:1">
      <c r="A31" s="241" t="s">
        <v>205</v>
      </c>
    </row>
    <row r="32" spans="1:1">
      <c r="A32" s="241" t="s">
        <v>206</v>
      </c>
    </row>
    <row r="33" spans="1:1">
      <c r="A33" s="241" t="s">
        <v>207</v>
      </c>
    </row>
    <row r="34" spans="1:1">
      <c r="A34" s="241" t="s">
        <v>106</v>
      </c>
    </row>
    <row r="35" spans="1:1">
      <c r="A35" s="241" t="s">
        <v>127</v>
      </c>
    </row>
    <row r="36" spans="1:1">
      <c r="A36" s="241" t="s">
        <v>208</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宅地造成・特定盛土等</vt:lpstr>
      <vt:lpstr>記入例</vt:lpstr>
      <vt:lpstr>内部用</vt:lpstr>
      <vt:lpstr>要否判断文書</vt:lpstr>
      <vt:lpstr>イメージ図</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成明</dc:creator>
  <cp:lastModifiedBy>梅原　亮輔</cp:lastModifiedBy>
  <dcterms:created xsi:type="dcterms:W3CDTF">2024-12-25T05:10:42Z</dcterms:created>
  <dcterms:modified xsi:type="dcterms:W3CDTF">2025-10-24T00:13:35Z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2025-10-24T00:13:35Z</vt:filetime>
  </property>
</Properties>
</file>