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-120" yWindow="-120" windowWidth="29040" windowHeight="15840" firstSheet="1" activeTab="1"/>
  </bookViews>
  <sheets>
    <sheet name="Sheet4" sheetId="24" state="hidden" r:id="rId1"/>
    <sheet name="別紙１－１" sheetId="26" r:id="rId2"/>
    <sheet name="旧別紙１－２" sheetId="15" state="hidden" r:id="rId3"/>
    <sheet name="【記載例】 別紙１－１" sheetId="1" r:id="rId4"/>
    <sheet name="別紙１－２" sheetId="25" r:id="rId5"/>
    <sheet name="旧別紙１－２（２）" sheetId="17" state="hidden" r:id="rId6"/>
  </sheets>
  <externalReferences>
    <externalReference r:id="rId7"/>
    <externalReference r:id="rId8"/>
    <externalReference r:id="rId9"/>
  </externalReferences>
  <definedNames>
    <definedName name="_Key1" hidden="1">#REF!</definedName>
    <definedName name="_Key1" localSheetId="3" hidden="1">#REF!</definedName>
    <definedName name="あ" hidden="1">#REF!</definedName>
    <definedName name="あ" localSheetId="3" hidden="1">#REF!</definedName>
    <definedName name="_Key2" hidden="1">#REF!</definedName>
    <definedName name="_Key2" localSheetId="3" hidden="1">#REF!</definedName>
    <definedName name="_Sort" hidden="1">#REF!</definedName>
    <definedName name="_Sort" localSheetId="3" hidden="1">#REF!</definedName>
    <definedName name="表" hidden="1">#REF!</definedName>
    <definedName name="表" localSheetId="3" hidden="1">#REF!</definedName>
    <definedName name="aaaaaaaaaaaaaaaaaa" hidden="1">#REF!</definedName>
    <definedName name="aaaaaaaaaaaaaaaaaa" localSheetId="3" hidden="1">#REF!</definedName>
    <definedName name="ｌ" hidden="1">#REF!</definedName>
    <definedName name="ｌ" localSheetId="3" hidden="1">#REF!</definedName>
    <definedName name="別紙１７" hidden="1">#REF!</definedName>
    <definedName name="別紙１７" localSheetId="3" hidden="1">#REF!</definedName>
    <definedName name="_Key1" localSheetId="2" hidden="1">#REF!</definedName>
    <definedName name="あ" localSheetId="2" hidden="1">#REF!</definedName>
    <definedName name="_Key2" localSheetId="2" hidden="1">#REF!</definedName>
    <definedName name="E" hidden="1">#REF!</definedName>
    <definedName name="E" localSheetId="2" hidden="1">#REF!</definedName>
    <definedName name="_Sort" localSheetId="2" hidden="1">#REF!</definedName>
    <definedName name="aaaaaaaaaaaaaaaaaa" localSheetId="2" hidden="1">#REF!</definedName>
    <definedName name="い" hidden="1">#REF!</definedName>
    <definedName name="い" localSheetId="2" hidden="1">#REF!</definedName>
    <definedName name="こ" hidden="1">#REF!</definedName>
    <definedName name="こ" localSheetId="2" hidden="1">#REF!</definedName>
    <definedName name="別紙１７" localSheetId="2" hidden="1">#REF!</definedName>
    <definedName name="別紙３１" hidden="1">#REF!</definedName>
    <definedName name="別紙３１" localSheetId="2" hidden="1">#REF!</definedName>
    <definedName name="_Key1" localSheetId="5" hidden="1">#REF!</definedName>
    <definedName name="あ" localSheetId="5" hidden="1">#REF!</definedName>
    <definedName name="_Key2" localSheetId="5" hidden="1">#REF!</definedName>
    <definedName name="E" localSheetId="5" hidden="1">#REF!</definedName>
    <definedName name="_Sort" localSheetId="5" hidden="1">#REF!</definedName>
    <definedName name="aaaaaaaaaaaaaaaaaa" localSheetId="5" hidden="1">#REF!</definedName>
    <definedName name="い" localSheetId="5" hidden="1">#REF!</definedName>
    <definedName name="こ" localSheetId="5" hidden="1">#REF!</definedName>
    <definedName name="別紙１７" localSheetId="5" hidden="1">#REF!</definedName>
    <definedName name="別紙３１" localSheetId="5" hidden="1">#REF!</definedName>
    <definedName name="_Key1" localSheetId="4" hidden="1">#REF!</definedName>
    <definedName name="あ" localSheetId="4" hidden="1">#REF!</definedName>
    <definedName name="_Key2" localSheetId="4" hidden="1">#REF!</definedName>
    <definedName name="E" localSheetId="4" hidden="1">#REF!</definedName>
    <definedName name="_Sort" localSheetId="4" hidden="1">#REF!</definedName>
    <definedName name="aaaaaaaaaaaaaaaaaa" localSheetId="4" hidden="1">#REF!</definedName>
    <definedName name="い" localSheetId="4" hidden="1">#REF!</definedName>
    <definedName name="こ" localSheetId="4" hidden="1">#REF!</definedName>
    <definedName name="別紙１７" localSheetId="4" hidden="1">#REF!</definedName>
    <definedName name="別紙３１" localSheetId="4" hidden="1">#REF!</definedName>
    <definedName name="_Key1" localSheetId="1" hidden="1">#REF!</definedName>
    <definedName name="あ" localSheetId="1" hidden="1">#REF!</definedName>
    <definedName name="_Key2" localSheetId="1" hidden="1">#REF!</definedName>
    <definedName name="_Sort" localSheetId="1" hidden="1">#REF!</definedName>
    <definedName name="表" localSheetId="1" hidden="1">#REF!</definedName>
    <definedName name="aaaaaaaaaaaaaaaaaa" localSheetId="1" hidden="1">#REF!</definedName>
    <definedName name="ｌ" localSheetId="1" hidden="1">#REF!</definedName>
    <definedName name="別紙１７" localSheetId="1" hidden="1">#REF!</definedName>
    <definedName name="_２_">Sheet4!$O$32</definedName>
    <definedName name="組織" hidden="1">#REF!</definedName>
    <definedName name="_１_">Sheet4!$O$31</definedName>
    <definedName name="有床診療所等スプリンクラー等施設整備事業">#REF!</definedName>
    <definedName name="き" hidden="1">#REF!</definedName>
    <definedName name="都道府県が行う重点医師偏在対策支援区域における診療所の承継・開業支援事業_地域への定着支援事業">Sheet4!$O$31</definedName>
    <definedName name="特定" hidden="1">#REF!</definedName>
    <definedName name="さいとう" hidden="1">#REF!</definedName>
    <definedName name="aaa" hidden="1">#REF!</definedName>
    <definedName name="_Order1" hidden="1">255</definedName>
    <definedName name="ff" hidden="1">#REF!</definedName>
    <definedName name="bbbb">#REF!</definedName>
    <definedName name="aaaa">#REF!</definedName>
    <definedName name="_Order2" hidden="1">255</definedName>
    <definedName name="cccc">#REF!</definedName>
    <definedName name="ｗ" hidden="1">#REF!</definedName>
    <definedName name="ああ" hidden="1">#REF!</definedName>
    <definedName name="こ」" hidden="1">#REF!</definedName>
    <definedName name="事業分類">'[1]事業分類・区分'!$B$2:$H$2</definedName>
    <definedName name="重点医師偏在対策支援区域における診療所の承継・開業支援事業">'[2]管理用（このシートは削除しないでください）'!$U$4:$U$6</definedName>
    <definedName name="保育所別民改費担当者一覧">#REF!</definedName>
    <definedName name="補助事業名">'[2]管理用（このシートは削除しないでください）'!$H$3:$U$3</definedName>
    <definedName name="令和７年">Sheet4!$B$12:$K$12</definedName>
    <definedName name="令和８年">Sheet4!$B$13:$D$13</definedName>
    <definedName name="_xlnm.Print_Area" localSheetId="3">'【記載例】 別紙１－１'!$A$1:$C$45</definedName>
    <definedName name="_xlnm.Print_Area" localSheetId="2">'旧別紙１－２'!$A$1:$M$19</definedName>
    <definedName name="_xlnm.Print_Area" localSheetId="5">'旧別紙１－２（２）'!$A$1:$M$18</definedName>
    <definedName name="_xlnm.Print_Area" localSheetId="4">'別紙１－２'!$A$1:$Z$8</definedName>
    <definedName name="_xlnm.Print_Area" localSheetId="1">'別紙１－１'!$A$1:$C$45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<sst xmlns="http://schemas.openxmlformats.org/spreadsheetml/2006/main" xmlns:r="http://schemas.openxmlformats.org/officeDocument/2006/relationships" count="198" uniqueCount="198">
  <si>
    <t>岩手県</t>
  </si>
  <si>
    <t>）</t>
  </si>
  <si>
    <t>円</t>
    <rPh sb="0" eb="1">
      <t>エン</t>
    </rPh>
    <phoneticPr fontId="10"/>
  </si>
  <si>
    <t>滋賀県</t>
  </si>
  <si>
    <t>　　　6,200,000円＋(71,000円×実診療日数)</t>
  </si>
  <si>
    <t>円</t>
    <rPh sb="0" eb="1">
      <t>エン</t>
    </rPh>
    <phoneticPr fontId="4"/>
  </si>
  <si>
    <t>４日</t>
    <rPh sb="1" eb="2">
      <t>ニチ</t>
    </rPh>
    <phoneticPr fontId="4"/>
  </si>
  <si>
    <t>１．所要額調書</t>
    <rPh sb="2" eb="5">
      <t>ショヨウガク</t>
    </rPh>
    <rPh sb="5" eb="7">
      <t>チョウショ</t>
    </rPh>
    <phoneticPr fontId="10"/>
  </si>
  <si>
    <t>材料費</t>
  </si>
  <si>
    <t>備品費（単価50万円未満に限る。）</t>
  </si>
  <si>
    <t>２８日</t>
    <rPh sb="2" eb="3">
      <t>ニチ</t>
    </rPh>
    <phoneticPr fontId="4"/>
  </si>
  <si>
    <t>要国庫補助額</t>
    <rPh sb="0" eb="5">
      <t>ヨウコッコホジョ</t>
    </rPh>
    <rPh sb="5" eb="6">
      <t>ガク</t>
    </rPh>
    <phoneticPr fontId="4"/>
  </si>
  <si>
    <t>１２日</t>
    <rPh sb="2" eb="3">
      <t>ニチ</t>
    </rPh>
    <phoneticPr fontId="4"/>
  </si>
  <si>
    <t>　　　6,200,000円＋(77,000円×実診療日数)</t>
  </si>
  <si>
    <t>基準額算出調書</t>
    <rPh sb="0" eb="3">
      <t>キジュンガク</t>
    </rPh>
    <rPh sb="3" eb="5">
      <t>サンシュツ</t>
    </rPh>
    <rPh sb="5" eb="7">
      <t>チョウショ</t>
    </rPh>
    <phoneticPr fontId="4"/>
  </si>
  <si>
    <t>（１）</t>
  </si>
  <si>
    <t>１６日</t>
    <rPh sb="2" eb="3">
      <t>ニチ</t>
    </rPh>
    <phoneticPr fontId="4"/>
  </si>
  <si>
    <t>鳥取県</t>
  </si>
  <si>
    <t>実診療日数</t>
    <rPh sb="0" eb="1">
      <t>ジツ</t>
    </rPh>
    <rPh sb="1" eb="3">
      <t>シンリョウ</t>
    </rPh>
    <rPh sb="3" eb="5">
      <t>ニッスウ</t>
    </rPh>
    <phoneticPr fontId="4"/>
  </si>
  <si>
    <t>徳島県</t>
  </si>
  <si>
    <t>１０日</t>
    <rPh sb="2" eb="3">
      <t>ニチ</t>
    </rPh>
    <phoneticPr fontId="4"/>
  </si>
  <si>
    <t>１９日</t>
    <rPh sb="2" eb="3">
      <t>ニチ</t>
    </rPh>
    <phoneticPr fontId="4"/>
  </si>
  <si>
    <t>２月</t>
    <rPh sb="1" eb="2">
      <t>ガツ</t>
    </rPh>
    <phoneticPr fontId="4"/>
  </si>
  <si>
    <t>基準額</t>
  </si>
  <si>
    <t>＝</t>
  </si>
  <si>
    <t>熊本県</t>
  </si>
  <si>
    <t>茨城県</t>
  </si>
  <si>
    <t>交付の対象</t>
    <rPh sb="0" eb="2">
      <t>コウフ</t>
    </rPh>
    <rPh sb="3" eb="5">
      <t>タイショウ</t>
    </rPh>
    <phoneticPr fontId="4"/>
  </si>
  <si>
    <t>診療所の開設者</t>
    <rPh sb="0" eb="3">
      <t>シンリョウジョ</t>
    </rPh>
    <rPh sb="4" eb="7">
      <t>カイセツシャ</t>
    </rPh>
    <phoneticPr fontId="4"/>
  </si>
  <si>
    <t>選定額</t>
    <rPh sb="0" eb="2">
      <t>センテイ</t>
    </rPh>
    <rPh sb="2" eb="3">
      <t>ガク</t>
    </rPh>
    <phoneticPr fontId="4"/>
  </si>
  <si>
    <t>別紙１－２（２）</t>
    <rPh sb="0" eb="2">
      <t>ベッシ</t>
    </rPh>
    <phoneticPr fontId="4"/>
  </si>
  <si>
    <t>２９日</t>
    <rPh sb="2" eb="3">
      <t>ニチ</t>
    </rPh>
    <phoneticPr fontId="4"/>
  </si>
  <si>
    <t>基準額</t>
    <rPh sb="0" eb="3">
      <t>キジュンガク</t>
    </rPh>
    <phoneticPr fontId="4"/>
  </si>
  <si>
    <t>和歌山県</t>
  </si>
  <si>
    <t>×</t>
  </si>
  <si>
    <t>令和７年</t>
    <rPh sb="0" eb="2">
      <t>レイワ</t>
    </rPh>
    <rPh sb="3" eb="4">
      <t>ネン</t>
    </rPh>
    <phoneticPr fontId="4"/>
  </si>
  <si>
    <t>２４日</t>
    <rPh sb="2" eb="3">
      <t>ニチ</t>
    </rPh>
    <phoneticPr fontId="4"/>
  </si>
  <si>
    <t>(２）訪問看護による加算額</t>
  </si>
  <si>
    <t>委託費</t>
  </si>
  <si>
    <t>社会保険料</t>
  </si>
  <si>
    <t>別紙１－１（２） 国庫補助所要額</t>
    <rPh sb="0" eb="2">
      <t>ベッシ</t>
    </rPh>
    <rPh sb="9" eb="11">
      <t>コッコ</t>
    </rPh>
    <rPh sb="11" eb="13">
      <t>ホジョ</t>
    </rPh>
    <rPh sb="13" eb="16">
      <t>ショヨウガク</t>
    </rPh>
    <phoneticPr fontId="4"/>
  </si>
  <si>
    <t>１か所当たり次により算出された額</t>
  </si>
  <si>
    <t>２２日</t>
    <rPh sb="2" eb="3">
      <t>ニチ</t>
    </rPh>
    <phoneticPr fontId="4"/>
  </si>
  <si>
    <t>　　　25,000円×訪問看護日数</t>
  </si>
  <si>
    <t>総事業費</t>
    <rPh sb="0" eb="1">
      <t>ソウ</t>
    </rPh>
    <rPh sb="1" eb="4">
      <t>ジギョウヒ</t>
    </rPh>
    <phoneticPr fontId="10"/>
  </si>
  <si>
    <t>訪問看護日数</t>
  </si>
  <si>
    <t>　　　6,200,000円＋(87,000円×実診療日数)</t>
  </si>
  <si>
    <t>福岡県</t>
  </si>
  <si>
    <t>＋（</t>
  </si>
  <si>
    <t>ウ．診療日数260日以上</t>
  </si>
  <si>
    <t>別紙１－１ 国庫補助所要額</t>
    <rPh sb="0" eb="2">
      <t>ベッシ</t>
    </rPh>
    <rPh sb="6" eb="8">
      <t>コッコ</t>
    </rPh>
    <rPh sb="8" eb="10">
      <t>ホジョ</t>
    </rPh>
    <rPh sb="10" eb="13">
      <t>ショヨウガク</t>
    </rPh>
    <phoneticPr fontId="4"/>
  </si>
  <si>
    <t>_2_</t>
  </si>
  <si>
    <t>イ．診療日数130～259日</t>
  </si>
  <si>
    <t>ア．診療日数１～129日</t>
  </si>
  <si>
    <t>別紙１－２</t>
    <rPh sb="0" eb="2">
      <t>ベッシ</t>
    </rPh>
    <phoneticPr fontId="4"/>
  </si>
  <si>
    <t>５月</t>
  </si>
  <si>
    <t>支出予定額</t>
    <rPh sb="0" eb="2">
      <t>シシュツ</t>
    </rPh>
    <rPh sb="2" eb="5">
      <t>ヨテイガク</t>
    </rPh>
    <phoneticPr fontId="10"/>
  </si>
  <si>
    <t>令和８年</t>
    <rPh sb="0" eb="2">
      <t>レイワ</t>
    </rPh>
    <rPh sb="3" eb="4">
      <t>ネン</t>
    </rPh>
    <phoneticPr fontId="4"/>
  </si>
  <si>
    <t>７月</t>
  </si>
  <si>
    <t>３月</t>
  </si>
  <si>
    <t>３月</t>
    <rPh sb="1" eb="2">
      <t>ガツ</t>
    </rPh>
    <phoneticPr fontId="4"/>
  </si>
  <si>
    <t>４月</t>
  </si>
  <si>
    <t>６月</t>
  </si>
  <si>
    <t>８月</t>
  </si>
  <si>
    <t>９月</t>
  </si>
  <si>
    <t>３０日</t>
    <rPh sb="2" eb="3">
      <t>ニチ</t>
    </rPh>
    <phoneticPr fontId="4"/>
  </si>
  <si>
    <t>１０月</t>
  </si>
  <si>
    <t>所在地</t>
    <rPh sb="0" eb="3">
      <t>ショザイチ</t>
    </rPh>
    <phoneticPr fontId="4"/>
  </si>
  <si>
    <t>１１月</t>
  </si>
  <si>
    <t>静岡県</t>
  </si>
  <si>
    <t>１２月</t>
  </si>
  <si>
    <t>１月</t>
    <rPh sb="1" eb="2">
      <t>ガツ</t>
    </rPh>
    <phoneticPr fontId="4"/>
  </si>
  <si>
    <t>１日</t>
    <rPh sb="1" eb="2">
      <t>ニチ</t>
    </rPh>
    <phoneticPr fontId="4"/>
  </si>
  <si>
    <t>所要額調書</t>
    <rPh sb="0" eb="3">
      <t>ショヨウガク</t>
    </rPh>
    <rPh sb="3" eb="5">
      <t>チョウショ</t>
    </rPh>
    <phoneticPr fontId="10"/>
  </si>
  <si>
    <t>２日</t>
    <rPh sb="1" eb="2">
      <t>ニチ</t>
    </rPh>
    <phoneticPr fontId="4"/>
  </si>
  <si>
    <t>３日</t>
    <rPh sb="1" eb="2">
      <t>ニチ</t>
    </rPh>
    <phoneticPr fontId="4"/>
  </si>
  <si>
    <t>５日</t>
    <rPh sb="1" eb="2">
      <t>ニチ</t>
    </rPh>
    <phoneticPr fontId="4"/>
  </si>
  <si>
    <t>６日</t>
    <rPh sb="1" eb="2">
      <t>ニチ</t>
    </rPh>
    <phoneticPr fontId="4"/>
  </si>
  <si>
    <t>７日</t>
    <rPh sb="1" eb="2">
      <t>ニチ</t>
    </rPh>
    <phoneticPr fontId="4"/>
  </si>
  <si>
    <t>８日</t>
    <rPh sb="1" eb="2">
      <t>ニチ</t>
    </rPh>
    <phoneticPr fontId="4"/>
  </si>
  <si>
    <t>９日</t>
    <rPh sb="1" eb="2">
      <t>ニチ</t>
    </rPh>
    <phoneticPr fontId="4"/>
  </si>
  <si>
    <t>静岡市葵区追手町9-6</t>
    <rPh sb="0" eb="3">
      <t>シズオカシ</t>
    </rPh>
    <rPh sb="3" eb="5">
      <t>アオイク</t>
    </rPh>
    <rPh sb="5" eb="8">
      <t>オウテマチ</t>
    </rPh>
    <phoneticPr fontId="4"/>
  </si>
  <si>
    <t>１１日</t>
    <rPh sb="2" eb="3">
      <t>ニチ</t>
    </rPh>
    <phoneticPr fontId="4"/>
  </si>
  <si>
    <t>１３日</t>
    <rPh sb="2" eb="3">
      <t>ニチ</t>
    </rPh>
    <phoneticPr fontId="4"/>
  </si>
  <si>
    <t>１４日</t>
    <rPh sb="2" eb="3">
      <t>ニチ</t>
    </rPh>
    <phoneticPr fontId="4"/>
  </si>
  <si>
    <t>報償費</t>
  </si>
  <si>
    <t>１５日</t>
    <rPh sb="2" eb="3">
      <t>ニチ</t>
    </rPh>
    <phoneticPr fontId="4"/>
  </si>
  <si>
    <t>１７日</t>
    <rPh sb="2" eb="3">
      <t>ニチ</t>
    </rPh>
    <phoneticPr fontId="4"/>
  </si>
  <si>
    <t>１８日</t>
    <rPh sb="2" eb="3">
      <t>ニチ</t>
    </rPh>
    <phoneticPr fontId="4"/>
  </si>
  <si>
    <t>２０日</t>
    <rPh sb="2" eb="3">
      <t>ニチ</t>
    </rPh>
    <phoneticPr fontId="4"/>
  </si>
  <si>
    <t>山口県</t>
  </si>
  <si>
    <t>２１日</t>
    <rPh sb="2" eb="3">
      <t>ニチ</t>
    </rPh>
    <phoneticPr fontId="4"/>
  </si>
  <si>
    <t>福井県</t>
  </si>
  <si>
    <t>２３日</t>
    <rPh sb="2" eb="3">
      <t>ニチ</t>
    </rPh>
    <phoneticPr fontId="4"/>
  </si>
  <si>
    <t>２５日</t>
    <rPh sb="2" eb="3">
      <t>ニチ</t>
    </rPh>
    <phoneticPr fontId="4"/>
  </si>
  <si>
    <t>寄付金その他の収入</t>
    <rPh sb="0" eb="3">
      <t>キフキン</t>
    </rPh>
    <rPh sb="5" eb="6">
      <t>タ</t>
    </rPh>
    <rPh sb="7" eb="9">
      <t>シュウニュウ</t>
    </rPh>
    <phoneticPr fontId="10"/>
  </si>
  <si>
    <t>２６日</t>
    <rPh sb="2" eb="3">
      <t>ニチ</t>
    </rPh>
    <phoneticPr fontId="4"/>
  </si>
  <si>
    <t>２７日</t>
    <rPh sb="2" eb="3">
      <t>ニチ</t>
    </rPh>
    <phoneticPr fontId="4"/>
  </si>
  <si>
    <t>３１日</t>
    <rPh sb="2" eb="3">
      <t>ニチ</t>
    </rPh>
    <phoneticPr fontId="4"/>
  </si>
  <si>
    <t>別紙１－１</t>
    <rPh sb="0" eb="2">
      <t>ベッシ</t>
    </rPh>
    <phoneticPr fontId="4"/>
  </si>
  <si>
    <t>都道府県
補助額</t>
    <rPh sb="0" eb="4">
      <t>トドウフケン</t>
    </rPh>
    <rPh sb="5" eb="8">
      <t>ホジョガク</t>
    </rPh>
    <phoneticPr fontId="4"/>
  </si>
  <si>
    <t>（１）支出</t>
    <rPh sb="3" eb="5">
      <t>シシュツ</t>
    </rPh>
    <phoneticPr fontId="4"/>
  </si>
  <si>
    <t>区分</t>
    <rPh sb="0" eb="2">
      <t>クブン</t>
    </rPh>
    <phoneticPr fontId="10"/>
  </si>
  <si>
    <t>算出内訳</t>
    <rPh sb="0" eb="2">
      <t>サンシュツ</t>
    </rPh>
    <rPh sb="2" eb="4">
      <t>ウチワケ</t>
    </rPh>
    <phoneticPr fontId="4"/>
  </si>
  <si>
    <t>通信運搬費</t>
  </si>
  <si>
    <t>職員基本給</t>
  </si>
  <si>
    <t>職員諸手当</t>
  </si>
  <si>
    <t>非常勤職員手当</t>
  </si>
  <si>
    <t>旅費</t>
  </si>
  <si>
    <t>消耗品費</t>
  </si>
  <si>
    <t>印刷製本費</t>
  </si>
  <si>
    <t>○○クリニック</t>
  </si>
  <si>
    <t>光熱水料</t>
  </si>
  <si>
    <t>借料及び損料</t>
  </si>
  <si>
    <t>雑役務費</t>
  </si>
  <si>
    <t>合　　計</t>
    <rPh sb="0" eb="1">
      <t>ゴウ</t>
    </rPh>
    <rPh sb="3" eb="4">
      <t>ケイ</t>
    </rPh>
    <phoneticPr fontId="10"/>
  </si>
  <si>
    <t>（その他）</t>
    <rPh sb="3" eb="4">
      <t>タ</t>
    </rPh>
    <phoneticPr fontId="4"/>
  </si>
  <si>
    <t>総事業費</t>
    <rPh sb="0" eb="1">
      <t>ソウ</t>
    </rPh>
    <rPh sb="1" eb="4">
      <t>ジギョウヒ</t>
    </rPh>
    <phoneticPr fontId="4"/>
  </si>
  <si>
    <t>注）その他欄は補助対象以外の経費を計上すること。</t>
    <rPh sb="0" eb="1">
      <t>チュウ</t>
    </rPh>
    <phoneticPr fontId="4"/>
  </si>
  <si>
    <t>佐賀県</t>
  </si>
  <si>
    <t>（２）収入</t>
    <rPh sb="3" eb="5">
      <t>シュウニュウ</t>
    </rPh>
    <phoneticPr fontId="10"/>
  </si>
  <si>
    <t>収入見込額</t>
  </si>
  <si>
    <t>山形県</t>
  </si>
  <si>
    <t>（記入上の注意事項）</t>
    <rPh sb="1" eb="3">
      <t>キニュウ</t>
    </rPh>
    <rPh sb="3" eb="4">
      <t>ジョウ</t>
    </rPh>
    <rPh sb="5" eb="7">
      <t>チュウイ</t>
    </rPh>
    <rPh sb="7" eb="9">
      <t>ジコウ</t>
    </rPh>
    <phoneticPr fontId="10"/>
  </si>
  <si>
    <t>１．区分欄は、該当の名称がない場合は、内容を検討し、補助対象と類似しているときは、具体的に〇〇費として計上し、対象とする経費以外のときは、「その他」の経費に計上し、内訳は算出内訳欄に記入すること。</t>
    <rPh sb="85" eb="87">
      <t>サンシュツ</t>
    </rPh>
    <rPh sb="87" eb="89">
      <t>ウチワケ</t>
    </rPh>
    <phoneticPr fontId="10"/>
  </si>
  <si>
    <t>２．「支出予定額」は、当該年度分の支出予定額を計上し、その算出基礎を具体的に明らかにすること。</t>
  </si>
  <si>
    <t>実施主体</t>
    <rPh sb="0" eb="2">
      <t>ジッシ</t>
    </rPh>
    <rPh sb="2" eb="4">
      <t>シュタイ</t>
    </rPh>
    <phoneticPr fontId="4"/>
  </si>
  <si>
    <t>都道府県名</t>
    <rPh sb="0" eb="4">
      <t>トドウフケン</t>
    </rPh>
    <rPh sb="4" eb="5">
      <t>メイ</t>
    </rPh>
    <phoneticPr fontId="4"/>
  </si>
  <si>
    <t>栃木県</t>
  </si>
  <si>
    <t>番号</t>
    <rPh sb="0" eb="2">
      <t>バンゴウ</t>
    </rPh>
    <phoneticPr fontId="4"/>
  </si>
  <si>
    <t>補助事業者名</t>
    <rPh sb="0" eb="2">
      <t>ホジョ</t>
    </rPh>
    <rPh sb="2" eb="6">
      <t>ジギョウシャメイ</t>
    </rPh>
    <phoneticPr fontId="4"/>
  </si>
  <si>
    <t>施設名</t>
    <rPh sb="0" eb="3">
      <t>シセツメイ</t>
    </rPh>
    <phoneticPr fontId="4"/>
  </si>
  <si>
    <t>福島県</t>
  </si>
  <si>
    <t>開設者</t>
    <rPh sb="0" eb="3">
      <t>カイセツシャ</t>
    </rPh>
    <phoneticPr fontId="4"/>
  </si>
  <si>
    <t>差引事業費</t>
    <rPh sb="0" eb="2">
      <t>サシヒキ</t>
    </rPh>
    <rPh sb="2" eb="5">
      <t>ジギョウヒ</t>
    </rPh>
    <phoneticPr fontId="4"/>
  </si>
  <si>
    <t>管理者
（承継前）</t>
    <rPh sb="0" eb="3">
      <t>カンリシャ</t>
    </rPh>
    <rPh sb="5" eb="7">
      <t>ショウケイ</t>
    </rPh>
    <rPh sb="7" eb="8">
      <t>マエ</t>
    </rPh>
    <phoneticPr fontId="4"/>
  </si>
  <si>
    <t>対象経費の
支出予定額</t>
    <rPh sb="0" eb="2">
      <t>タイショウ</t>
    </rPh>
    <rPh sb="2" eb="4">
      <t>ケイヒ</t>
    </rPh>
    <rPh sb="6" eb="8">
      <t>シシュツ</t>
    </rPh>
    <rPh sb="8" eb="11">
      <t>ヨテイガク</t>
    </rPh>
    <phoneticPr fontId="4"/>
  </si>
  <si>
    <t>国庫補助
基本額</t>
    <rPh sb="0" eb="2">
      <t>コッコ</t>
    </rPh>
    <rPh sb="2" eb="4">
      <t>ホジョ</t>
    </rPh>
    <rPh sb="5" eb="8">
      <t>キホンガク</t>
    </rPh>
    <phoneticPr fontId="4"/>
  </si>
  <si>
    <t>国庫補助
所要額</t>
    <rPh sb="0" eb="2">
      <t>コッコ</t>
    </rPh>
    <rPh sb="2" eb="4">
      <t>ホジョ</t>
    </rPh>
    <rPh sb="5" eb="8">
      <t>ショヨウガク</t>
    </rPh>
    <phoneticPr fontId="4"/>
  </si>
  <si>
    <t>日</t>
    <rPh sb="0" eb="1">
      <t>ニチ</t>
    </rPh>
    <phoneticPr fontId="4"/>
  </si>
  <si>
    <t>北海道</t>
    <rPh sb="0" eb="3">
      <t>ホッカイドウ</t>
    </rPh>
    <phoneticPr fontId="4"/>
  </si>
  <si>
    <t>青森県</t>
  </si>
  <si>
    <t>宮城県</t>
  </si>
  <si>
    <t>秋田県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</si>
  <si>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</si>
  <si>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</si>
  <si>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</si>
  <si>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</si>
  <si>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</si>
  <si>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</si>
  <si>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</si>
  <si>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</si>
  <si>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山梨県</t>
  </si>
  <si>
    <t>長野県</t>
  </si>
  <si>
    <t>岐阜県</t>
  </si>
  <si>
    <t>愛知県</t>
  </si>
  <si>
    <t>寄付金
その他収入</t>
    <rPh sb="0" eb="3">
      <t>キフキン</t>
    </rPh>
    <rPh sb="6" eb="7">
      <t>タ</t>
    </rPh>
    <rPh sb="7" eb="9">
      <t>シュウニュウ</t>
    </rPh>
    <phoneticPr fontId="4"/>
  </si>
  <si>
    <t>三重県</t>
  </si>
  <si>
    <t>京都府</t>
  </si>
  <si>
    <t>大阪府</t>
  </si>
  <si>
    <t>兵庫県</t>
  </si>
  <si>
    <t>奈良県</t>
  </si>
  <si>
    <t>島根県</t>
  </si>
  <si>
    <t>岡山県</t>
  </si>
  <si>
    <t>香川県</t>
  </si>
  <si>
    <t>広島県</t>
  </si>
  <si>
    <t>愛媛県</t>
  </si>
  <si>
    <t>高知県</t>
  </si>
  <si>
    <t>長崎県</t>
  </si>
  <si>
    <t>大分県</t>
  </si>
  <si>
    <t>宮崎県</t>
  </si>
  <si>
    <t>富士　花子</t>
    <rPh sb="0" eb="2">
      <t>フジ</t>
    </rPh>
    <rPh sb="3" eb="5">
      <t>ハナコ</t>
    </rPh>
    <phoneticPr fontId="4"/>
  </si>
  <si>
    <t>鹿児島県</t>
  </si>
  <si>
    <t>沖縄県</t>
  </si>
  <si>
    <t>_1_</t>
  </si>
  <si>
    <t>都道府県</t>
    <rPh sb="0" eb="4">
      <t>トドウフケン</t>
    </rPh>
    <phoneticPr fontId="4"/>
  </si>
  <si>
    <t>現管理者
（または承継後）</t>
    <rPh sb="0" eb="1">
      <t>ゲン</t>
    </rPh>
    <rPh sb="1" eb="4">
      <t>カンリシャ</t>
    </rPh>
    <rPh sb="9" eb="11">
      <t>ショウケイ</t>
    </rPh>
    <rPh sb="11" eb="12">
      <t>ゴ</t>
    </rPh>
    <phoneticPr fontId="4"/>
  </si>
  <si>
    <t>仕入れに係る
消費税等相当額</t>
    <rPh sb="0" eb="2">
      <t>シイ</t>
    </rPh>
    <rPh sb="4" eb="5">
      <t>カカ</t>
    </rPh>
    <rPh sb="7" eb="10">
      <t>ショウヒゼイ</t>
    </rPh>
    <rPh sb="10" eb="11">
      <t>トウ</t>
    </rPh>
    <rPh sb="11" eb="14">
      <t>ソウトウガク</t>
    </rPh>
    <phoneticPr fontId="4"/>
  </si>
  <si>
    <t>実診療日数
（予定）</t>
    <rPh sb="0" eb="1">
      <t>ジツ</t>
    </rPh>
    <rPh sb="1" eb="3">
      <t>シンリョウ</t>
    </rPh>
    <rPh sb="3" eb="5">
      <t>ニッスウ</t>
    </rPh>
    <rPh sb="7" eb="9">
      <t>ヨテイ</t>
    </rPh>
    <phoneticPr fontId="4"/>
  </si>
  <si>
    <t>訪問看護日数
（予定）</t>
    <rPh sb="0" eb="2">
      <t>ホウモン</t>
    </rPh>
    <rPh sb="2" eb="4">
      <t>カンゴ</t>
    </rPh>
    <rPh sb="4" eb="6">
      <t>ニッスウ</t>
    </rPh>
    <rPh sb="8" eb="10">
      <t>ヨテイ</t>
    </rPh>
    <phoneticPr fontId="4"/>
  </si>
  <si>
    <t>※「実診療日数」欄は、当該年度の診療予定延日数（０．５日単位）を記入すること。</t>
  </si>
  <si>
    <t>医師○人、看護師○人</t>
    <rPh sb="0" eb="2">
      <t>イシ</t>
    </rPh>
    <rPh sb="3" eb="4">
      <t>ニン</t>
    </rPh>
    <rPh sb="5" eb="8">
      <t>カンゴシ</t>
    </rPh>
    <rPh sb="9" eb="10">
      <t>ニン</t>
    </rPh>
    <phoneticPr fontId="4"/>
  </si>
  <si>
    <t>○○○○○</t>
  </si>
  <si>
    <t>診療収入額85,000,000円</t>
    <rPh sb="0" eb="2">
      <t>シンリョウ</t>
    </rPh>
    <rPh sb="2" eb="4">
      <t>シュウニュウ</t>
    </rPh>
    <rPh sb="4" eb="5">
      <t>ガク</t>
    </rPh>
    <rPh sb="15" eb="16">
      <t>エン</t>
    </rPh>
    <phoneticPr fontId="4"/>
  </si>
  <si>
    <t>静岡県</t>
    <rPh sb="0" eb="3">
      <t>シズオカケン</t>
    </rPh>
    <phoneticPr fontId="4"/>
  </si>
  <si>
    <t>_２_</t>
  </si>
  <si>
    <t>【記載例】</t>
    <rPh sb="1" eb="4">
      <t>キサイレイ</t>
    </rPh>
    <phoneticPr fontId="4"/>
  </si>
  <si>
    <t>医療法人社団○○会</t>
    <rPh sb="0" eb="2">
      <t>イリョウ</t>
    </rPh>
    <rPh sb="2" eb="4">
      <t>ホウジン</t>
    </rPh>
    <rPh sb="4" eb="6">
      <t>シャダン</t>
    </rPh>
    <rPh sb="8" eb="9">
      <t>カイ</t>
    </rPh>
    <phoneticPr fontId="4"/>
  </si>
  <si>
    <t>静岡　太郎</t>
    <rPh sb="0" eb="2">
      <t>シズオカ</t>
    </rPh>
    <rPh sb="3" eb="5">
      <t>タロウ</t>
    </rPh>
    <phoneticPr fontId="4"/>
  </si>
  <si>
    <t>↑</t>
  </si>
  <si>
    <t>入力済</t>
    <rPh sb="0" eb="2">
      <t>ニュウリョク</t>
    </rPh>
    <rPh sb="2" eb="3">
      <t>ズ</t>
    </rPh>
    <phoneticPr fontId="4"/>
  </si>
  <si>
    <t>自動計算</t>
    <rPh sb="0" eb="2">
      <t>ジドウ</t>
    </rPh>
    <rPh sb="2" eb="4">
      <t>ケイサン</t>
    </rPh>
    <phoneticPr fontId="4"/>
  </si>
  <si>
    <t>（医療機関名：○○クリニック）</t>
    <rPh sb="1" eb="5">
      <t>イリョウキカン</t>
    </rPh>
    <rPh sb="5" eb="6">
      <t>メイ</t>
    </rPh>
    <phoneticPr fontId="10"/>
  </si>
  <si>
    <t>（医療機関名：　　　　　　　　　）</t>
    <rPh sb="1" eb="5">
      <t>イリョウキカン</t>
    </rPh>
    <rPh sb="5" eb="6">
      <t>メイ</t>
    </rPh>
    <phoneticPr fontId="10"/>
  </si>
  <si>
    <t>承継・開業
(予定)年月日</t>
  </si>
  <si>
    <t>標榜診療科</t>
  </si>
  <si>
    <t>産科、婦人科</t>
    <rPh sb="0" eb="2">
      <t>サンカ</t>
    </rPh>
    <rPh sb="3" eb="5">
      <t>フジン</t>
    </rPh>
    <rPh sb="5" eb="6">
      <t>カ</t>
    </rPh>
    <phoneticPr fontId="4"/>
  </si>
  <si>
    <t>別紙１－２　総括表</t>
    <rPh sb="0" eb="2">
      <t>ベッシ</t>
    </rPh>
    <rPh sb="6" eb="8">
      <t>ソウカツ</t>
    </rPh>
    <rPh sb="8" eb="9">
      <t>ヒョウ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</si>
</sst>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#,##0;&quot;△ &quot;#,##0"/>
    <numFmt numFmtId="177" formatCode="#,##0&quot;円&quot;;&quot;△ &quot;#,##0&quot;&quot;&quot;円&quot;"/>
    <numFmt numFmtId="178" formatCode="[$-409]ggge&quot;年&quot;m&quot;月&quot;d&quot;日&quot;;@"/>
  </numFmts>
  <fonts count="11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11"/>
      <color auto="1"/>
      <name val="ＭＳ Ｐ明朝"/>
      <family val="1"/>
    </font>
    <font>
      <sz val="11"/>
      <color auto="1"/>
      <name val="ＭＳ Ｐゴシック"/>
      <family val="3"/>
    </font>
    <font>
      <sz val="6"/>
      <color auto="1"/>
      <name val="游ゴシック"/>
      <family val="3"/>
    </font>
    <font>
      <sz val="12"/>
      <color auto="1"/>
      <name val="游ゴシック"/>
      <family val="3"/>
    </font>
    <font>
      <sz val="11"/>
      <color auto="1"/>
      <name val="游ゴシック"/>
      <family val="3"/>
      <scheme val="minor"/>
    </font>
    <font>
      <sz val="11"/>
      <color rgb="FFFF0000"/>
      <name val="游ゴシック"/>
      <family val="3"/>
      <scheme val="minor"/>
    </font>
    <font>
      <b/>
      <sz val="11"/>
      <color rgb="FFFF0000"/>
      <name val="游ゴシック"/>
      <family val="3"/>
      <scheme val="minor"/>
    </font>
    <font>
      <sz val="8"/>
      <color theme="1"/>
      <name val="游ゴシック"/>
      <family val="3"/>
      <scheme val="minor"/>
    </font>
    <font>
      <sz val="6"/>
      <color auto="1"/>
      <name val="ＭＳ Ｐゴシック"/>
      <family val="3"/>
    </font>
  </fonts>
  <fills count="7">
    <fill>
      <patternFill patternType="none"/>
    </fill>
    <fill>
      <patternFill patternType="gray125"/>
    </fill>
    <fill>
      <patternFill patternType="solid">
        <fgColor theme="8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BE"/>
        <bgColor indexed="64"/>
      </patternFill>
    </fill>
    <fill>
      <patternFill patternType="solid">
        <fgColor rgb="FFFFA6A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/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shrinkToFit="1"/>
    </xf>
    <xf numFmtId="0" fontId="5" fillId="2" borderId="3" xfId="0" applyFont="1" applyFill="1" applyBorder="1" applyAlignment="1">
      <alignment horizontal="left" vertical="center" wrapText="1" shrinkToFi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Border="1" applyAlignment="1">
      <alignment horizontal="right" vertical="center"/>
    </xf>
    <xf numFmtId="38" fontId="5" fillId="2" borderId="3" xfId="10" applyFont="1" applyFill="1" applyBorder="1" applyAlignment="1">
      <alignment horizontal="right" vertical="center"/>
    </xf>
    <xf numFmtId="38" fontId="5" fillId="2" borderId="4" xfId="10" applyFont="1" applyFill="1" applyBorder="1" applyAlignment="1">
      <alignment horizontal="right" vertical="center"/>
    </xf>
    <xf numFmtId="38" fontId="5" fillId="0" borderId="1" xfId="10" applyFont="1" applyBorder="1" applyAlignment="1">
      <alignment horizontal="right" vertical="center"/>
    </xf>
    <xf numFmtId="176" fontId="5" fillId="0" borderId="0" xfId="0" applyNumberFormat="1" applyFont="1">
      <alignment vertical="center"/>
    </xf>
    <xf numFmtId="3" fontId="5" fillId="0" borderId="0" xfId="0" applyNumberFormat="1" applyFont="1" applyAlignment="1">
      <alignment horizontal="right" vertical="center"/>
    </xf>
    <xf numFmtId="3" fontId="5" fillId="0" borderId="1" xfId="0" applyNumberFormat="1" applyFont="1" applyBorder="1" applyAlignment="1">
      <alignment horizontal="center" vertical="center"/>
    </xf>
    <xf numFmtId="0" fontId="5" fillId="2" borderId="0" xfId="0" applyFont="1" applyFill="1" applyAlignment="1">
      <alignment horizontal="right" vertical="center"/>
    </xf>
    <xf numFmtId="0" fontId="5" fillId="0" borderId="2" xfId="0" applyFont="1" applyBorder="1">
      <alignment vertical="center"/>
    </xf>
    <xf numFmtId="0" fontId="5" fillId="2" borderId="3" xfId="0" applyFont="1" applyFill="1" applyBorder="1">
      <alignment vertical="center"/>
    </xf>
    <xf numFmtId="0" fontId="5" fillId="2" borderId="4" xfId="0" applyFont="1" applyFill="1" applyBorder="1">
      <alignment vertical="center"/>
    </xf>
    <xf numFmtId="0" fontId="5" fillId="0" borderId="1" xfId="0" applyFont="1" applyBorder="1">
      <alignment vertical="center"/>
    </xf>
    <xf numFmtId="176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centerContinuous" vertical="center"/>
    </xf>
    <xf numFmtId="3" fontId="5" fillId="0" borderId="2" xfId="0" applyNumberFormat="1" applyFont="1" applyBorder="1">
      <alignment vertical="center"/>
    </xf>
    <xf numFmtId="3" fontId="5" fillId="2" borderId="4" xfId="0" applyNumberFormat="1" applyFont="1" applyFill="1" applyBorder="1" applyAlignment="1">
      <alignment vertical="center" wrapText="1"/>
    </xf>
    <xf numFmtId="176" fontId="5" fillId="0" borderId="1" xfId="0" applyNumberFormat="1" applyFont="1" applyBorder="1">
      <alignment vertical="center"/>
    </xf>
    <xf numFmtId="0" fontId="0" fillId="0" borderId="0" xfId="0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0" fillId="0" borderId="0" xfId="0" applyProtection="1">
      <alignment vertical="center"/>
    </xf>
    <xf numFmtId="0" fontId="6" fillId="0" borderId="0" xfId="0" applyFont="1" applyProtection="1">
      <alignment vertical="center"/>
    </xf>
    <xf numFmtId="0" fontId="6" fillId="0" borderId="5" xfId="0" applyFont="1" applyBorder="1" applyAlignment="1" applyProtection="1">
      <alignment horizontal="center" vertical="center"/>
    </xf>
    <xf numFmtId="0" fontId="6" fillId="0" borderId="6" xfId="0" applyFont="1" applyBorder="1" applyAlignment="1" applyProtection="1">
      <alignment horizontal="left" vertical="center" wrapText="1"/>
    </xf>
    <xf numFmtId="0" fontId="6" fillId="0" borderId="7" xfId="0" applyFont="1" applyBorder="1" applyAlignment="1" applyProtection="1">
      <alignment horizontal="center" vertical="center" wrapText="1"/>
    </xf>
    <xf numFmtId="49" fontId="6" fillId="0" borderId="7" xfId="0" quotePrefix="1" applyNumberFormat="1" applyFont="1" applyBorder="1" applyAlignment="1" applyProtection="1">
      <alignment horizontal="left" vertical="center" wrapText="1"/>
    </xf>
    <xf numFmtId="0" fontId="6" fillId="0" borderId="7" xfId="0" applyFont="1" applyBorder="1" applyAlignment="1" applyProtection="1">
      <alignment horizontal="left" vertical="center"/>
    </xf>
    <xf numFmtId="0" fontId="6" fillId="0" borderId="7" xfId="0" applyFont="1" applyBorder="1" applyAlignment="1" applyProtection="1">
      <alignment horizontal="left" vertical="center" wrapText="1"/>
    </xf>
    <xf numFmtId="0" fontId="6" fillId="0" borderId="8" xfId="0" applyFont="1" applyBorder="1" applyAlignment="1" applyProtection="1">
      <alignment horizontal="center" vertical="center" wrapText="1"/>
    </xf>
    <xf numFmtId="0" fontId="6" fillId="0" borderId="9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center" vertical="center" wrapText="1"/>
    </xf>
    <xf numFmtId="49" fontId="6" fillId="0" borderId="0" xfId="0" quotePrefix="1" applyNumberFormat="1" applyFont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 wrapText="1"/>
    </xf>
    <xf numFmtId="0" fontId="6" fillId="0" borderId="11" xfId="0" applyFont="1" applyBorder="1" applyAlignment="1" applyProtection="1">
      <alignment horizontal="center" vertical="center" wrapText="1"/>
    </xf>
    <xf numFmtId="0" fontId="6" fillId="0" borderId="12" xfId="0" applyFont="1" applyBorder="1" applyProtection="1">
      <alignment vertical="center"/>
    </xf>
    <xf numFmtId="0" fontId="6" fillId="0" borderId="13" xfId="0" applyFont="1" applyBorder="1" applyProtection="1">
      <alignment vertical="center"/>
    </xf>
    <xf numFmtId="0" fontId="6" fillId="0" borderId="14" xfId="0" applyFont="1" applyBorder="1" applyProtection="1">
      <alignment vertical="center"/>
    </xf>
    <xf numFmtId="0" fontId="6" fillId="0" borderId="10" xfId="0" applyFont="1" applyBorder="1" applyProtection="1">
      <alignment vertical="center"/>
    </xf>
    <xf numFmtId="177" fontId="6" fillId="0" borderId="0" xfId="0" applyNumberFormat="1" applyFont="1" applyProtection="1">
      <alignment vertical="center"/>
    </xf>
    <xf numFmtId="0" fontId="6" fillId="0" borderId="11" xfId="0" applyFont="1" applyBorder="1" applyProtection="1">
      <alignment vertical="center"/>
    </xf>
    <xf numFmtId="0" fontId="6" fillId="0" borderId="0" xfId="0" quotePrefix="1" applyFont="1" applyProtection="1">
      <alignment vertical="center"/>
    </xf>
    <xf numFmtId="0" fontId="6" fillId="2" borderId="1" xfId="0" applyFont="1" applyFill="1" applyBorder="1" applyProtection="1">
      <alignment vertical="center"/>
      <protection locked="0"/>
    </xf>
    <xf numFmtId="0" fontId="6" fillId="0" borderId="15" xfId="0" applyFont="1" applyBorder="1" applyAlignment="1" applyProtection="1">
      <alignment horizontal="center" vertical="center"/>
    </xf>
    <xf numFmtId="177" fontId="6" fillId="3" borderId="12" xfId="0" applyNumberFormat="1" applyFont="1" applyFill="1" applyBorder="1" applyProtection="1">
      <alignment vertical="center"/>
    </xf>
    <xf numFmtId="177" fontId="6" fillId="0" borderId="13" xfId="0" applyNumberFormat="1" applyFont="1" applyBorder="1" applyProtection="1">
      <alignment vertical="center"/>
    </xf>
    <xf numFmtId="58" fontId="6" fillId="0" borderId="0" xfId="0" applyNumberFormat="1" applyFont="1" applyProtection="1">
      <alignment vertical="center"/>
      <protection locked="0"/>
    </xf>
    <xf numFmtId="49" fontId="6" fillId="0" borderId="0" xfId="0" applyNumberFormat="1" applyFont="1" applyProtection="1">
      <alignment vertical="center"/>
      <protection locked="0"/>
    </xf>
    <xf numFmtId="0" fontId="6" fillId="0" borderId="0" xfId="0" applyFont="1" applyAlignment="1" applyProtection="1">
      <alignment vertical="center" wrapText="1"/>
      <protection locked="0"/>
    </xf>
    <xf numFmtId="38" fontId="6" fillId="0" borderId="0" xfId="10" applyFont="1" applyProtection="1">
      <alignment vertical="center"/>
      <protection locked="0"/>
    </xf>
    <xf numFmtId="38" fontId="0" fillId="0" borderId="0" xfId="10" applyFo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7" fillId="0" borderId="0" xfId="0" applyFont="1" applyProtection="1">
      <alignment vertical="center"/>
      <protection locked="0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 vertical="center"/>
    </xf>
    <xf numFmtId="49" fontId="6" fillId="0" borderId="0" xfId="0" quotePrefix="1" applyNumberFormat="1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center" vertical="center"/>
      <protection locked="0"/>
    </xf>
    <xf numFmtId="58" fontId="6" fillId="0" borderId="0" xfId="0" applyNumberFormat="1" applyFont="1" applyAlignment="1" applyProtection="1">
      <alignment vertical="center"/>
    </xf>
    <xf numFmtId="58" fontId="6" fillId="0" borderId="1" xfId="0" applyNumberFormat="1" applyFont="1" applyBorder="1" applyAlignment="1" applyProtection="1">
      <alignment horizontal="center" vertical="center" wrapText="1"/>
    </xf>
    <xf numFmtId="58" fontId="6" fillId="0" borderId="1" xfId="0" applyNumberFormat="1" applyFont="1" applyBorder="1" applyAlignment="1" applyProtection="1">
      <alignment horizontal="center" vertical="center"/>
    </xf>
    <xf numFmtId="58" fontId="6" fillId="4" borderId="1" xfId="0" applyNumberFormat="1" applyFont="1" applyFill="1" applyBorder="1" applyAlignment="1" applyProtection="1">
      <alignment horizontal="left" vertical="center" wrapText="1"/>
    </xf>
    <xf numFmtId="58" fontId="7" fillId="5" borderId="1" xfId="0" applyNumberFormat="1" applyFont="1" applyFill="1" applyBorder="1" applyAlignment="1" applyProtection="1">
      <alignment horizontal="center" vertical="center" wrapText="1"/>
    </xf>
    <xf numFmtId="58" fontId="6" fillId="5" borderId="1" xfId="0" quotePrefix="1" applyNumberFormat="1" applyFont="1" applyFill="1" applyBorder="1" applyAlignment="1" applyProtection="1">
      <alignment horizontal="left" vertical="center" wrapText="1"/>
    </xf>
    <xf numFmtId="58" fontId="6" fillId="0" borderId="0" xfId="0" applyNumberFormat="1" applyFont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vertical="center"/>
    </xf>
    <xf numFmtId="0" fontId="7" fillId="0" borderId="1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vertical="center"/>
    </xf>
    <xf numFmtId="178" fontId="6" fillId="0" borderId="1" xfId="0" applyNumberFormat="1" applyFont="1" applyFill="1" applyBorder="1" applyAlignment="1" applyProtection="1">
      <alignment horizontal="center" vertical="center"/>
    </xf>
    <xf numFmtId="49" fontId="6" fillId="0" borderId="0" xfId="0" applyNumberFormat="1" applyFont="1" applyAlignment="1" applyProtection="1">
      <alignment vertical="center"/>
    </xf>
    <xf numFmtId="49" fontId="6" fillId="0" borderId="1" xfId="0" applyNumberFormat="1" applyFont="1" applyBorder="1" applyAlignment="1" applyProtection="1">
      <alignment horizontal="center" vertical="center"/>
    </xf>
    <xf numFmtId="49" fontId="6" fillId="4" borderId="1" xfId="0" applyNumberFormat="1" applyFont="1" applyFill="1" applyBorder="1" applyAlignment="1" applyProtection="1">
      <alignment vertical="center"/>
    </xf>
    <xf numFmtId="49" fontId="7" fillId="0" borderId="1" xfId="0" applyNumberFormat="1" applyFont="1" applyFill="1" applyBorder="1" applyAlignment="1" applyProtection="1">
      <alignment vertical="center"/>
    </xf>
    <xf numFmtId="49" fontId="6" fillId="0" borderId="1" xfId="0" applyNumberFormat="1" applyFont="1" applyFill="1" applyBorder="1" applyAlignment="1" applyProtection="1">
      <alignment vertical="center"/>
    </xf>
    <xf numFmtId="0" fontId="6" fillId="0" borderId="0" xfId="0" applyFont="1" applyAlignment="1" applyProtection="1">
      <alignment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vertical="center" wrapText="1"/>
    </xf>
    <xf numFmtId="0" fontId="7" fillId="0" borderId="1" xfId="0" applyFont="1" applyFill="1" applyBorder="1" applyAlignment="1" applyProtection="1">
      <alignment vertical="center" wrapText="1"/>
    </xf>
    <xf numFmtId="0" fontId="6" fillId="0" borderId="1" xfId="0" applyFont="1" applyFill="1" applyBorder="1" applyAlignment="1" applyProtection="1">
      <alignment vertical="center" wrapText="1"/>
    </xf>
    <xf numFmtId="0" fontId="7" fillId="5" borderId="1" xfId="0" applyFont="1" applyFill="1" applyBorder="1" applyAlignment="1" applyProtection="1">
      <alignment vertical="center"/>
    </xf>
    <xf numFmtId="0" fontId="6" fillId="5" borderId="1" xfId="0" applyFont="1" applyFill="1" applyBorder="1" applyAlignment="1" applyProtection="1">
      <alignment vertical="center" wrapText="1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5" borderId="1" xfId="0" applyFont="1" applyFill="1" applyBorder="1" applyAlignment="1" applyProtection="1">
      <alignment vertical="center"/>
    </xf>
    <xf numFmtId="0" fontId="6" fillId="0" borderId="1" xfId="0" applyFont="1" applyBorder="1" applyAlignment="1" applyProtection="1">
      <alignment horizontal="center" vertical="center" wrapText="1"/>
      <protection locked="0"/>
    </xf>
    <xf numFmtId="177" fontId="6" fillId="4" borderId="1" xfId="0" applyNumberFormat="1" applyFont="1" applyFill="1" applyBorder="1" applyAlignment="1" applyProtection="1">
      <alignment vertical="center"/>
    </xf>
    <xf numFmtId="38" fontId="6" fillId="0" borderId="0" xfId="10" applyFont="1" applyAlignment="1" applyProtection="1">
      <alignment vertical="center"/>
    </xf>
    <xf numFmtId="38" fontId="0" fillId="0" borderId="1" xfId="10" applyFont="1" applyBorder="1" applyAlignment="1" applyProtection="1">
      <alignment horizontal="center" vertical="center"/>
    </xf>
    <xf numFmtId="38" fontId="9" fillId="0" borderId="1" xfId="10" applyFont="1" applyBorder="1" applyAlignment="1" applyProtection="1">
      <alignment horizontal="right" vertical="center"/>
    </xf>
    <xf numFmtId="38" fontId="6" fillId="4" borderId="1" xfId="10" applyFont="1" applyFill="1" applyBorder="1" applyAlignment="1" applyProtection="1">
      <alignment vertical="center"/>
    </xf>
    <xf numFmtId="38" fontId="7" fillId="0" borderId="1" xfId="10" applyFont="1" applyFill="1" applyBorder="1" applyAlignment="1" applyProtection="1">
      <alignment vertical="center"/>
    </xf>
    <xf numFmtId="38" fontId="6" fillId="0" borderId="1" xfId="10" applyFont="1" applyFill="1" applyBorder="1" applyAlignment="1" applyProtection="1">
      <alignment vertical="center"/>
    </xf>
    <xf numFmtId="38" fontId="6" fillId="0" borderId="0" xfId="10" applyFont="1" applyAlignment="1" applyProtection="1">
      <alignment horizontal="center" vertical="center"/>
      <protection locked="0"/>
    </xf>
    <xf numFmtId="38" fontId="0" fillId="0" borderId="0" xfId="10" applyFont="1" applyAlignment="1" applyProtection="1">
      <alignment vertical="center"/>
    </xf>
    <xf numFmtId="38" fontId="0" fillId="0" borderId="1" xfId="10" applyFont="1" applyBorder="1" applyAlignment="1" applyProtection="1">
      <alignment horizontal="center" vertical="center" wrapText="1"/>
      <protection locked="0"/>
    </xf>
    <xf numFmtId="38" fontId="0" fillId="4" borderId="1" xfId="10" applyFont="1" applyFill="1" applyBorder="1" applyAlignment="1" applyProtection="1">
      <alignment vertical="center"/>
    </xf>
    <xf numFmtId="38" fontId="0" fillId="0" borderId="0" xfId="10" applyFont="1" applyAlignment="1" applyProtection="1">
      <alignment horizontal="center" vertical="center"/>
      <protection locked="0"/>
    </xf>
    <xf numFmtId="38" fontId="0" fillId="0" borderId="1" xfId="10" applyFont="1" applyBorder="1" applyAlignment="1" applyProtection="1">
      <alignment horizontal="center" vertical="center"/>
      <protection locked="0"/>
    </xf>
    <xf numFmtId="38" fontId="0" fillId="4" borderId="1" xfId="10" applyFont="1" applyFill="1" applyBorder="1" applyProtection="1">
      <alignment vertical="center"/>
      <protection locked="0"/>
    </xf>
    <xf numFmtId="38" fontId="7" fillId="0" borderId="1" xfId="10" applyFont="1" applyFill="1" applyBorder="1" applyProtection="1">
      <alignment vertical="center"/>
      <protection locked="0"/>
    </xf>
    <xf numFmtId="38" fontId="6" fillId="0" borderId="1" xfId="10" applyFont="1" applyFill="1" applyBorder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right" vertical="center"/>
    </xf>
    <xf numFmtId="0" fontId="0" fillId="4" borderId="1" xfId="0" applyFill="1" applyBorder="1" applyProtection="1">
      <alignment vertical="center"/>
      <protection locked="0"/>
    </xf>
    <xf numFmtId="0" fontId="7" fillId="5" borderId="1" xfId="0" applyFont="1" applyFill="1" applyBorder="1" applyProtection="1">
      <alignment vertical="center"/>
      <protection locked="0"/>
    </xf>
    <xf numFmtId="0" fontId="6" fillId="5" borderId="1" xfId="0" applyFont="1" applyFill="1" applyBorder="1" applyProtection="1">
      <alignment vertical="center"/>
      <protection locked="0"/>
    </xf>
    <xf numFmtId="38" fontId="0" fillId="6" borderId="1" xfId="10" applyFont="1" applyFill="1" applyBorder="1" applyAlignment="1" applyProtection="1">
      <alignment horizontal="center" vertical="center" wrapText="1"/>
      <protection locked="0"/>
    </xf>
    <xf numFmtId="38" fontId="7" fillId="5" borderId="1" xfId="10" applyFont="1" applyFill="1" applyBorder="1" applyProtection="1">
      <alignment vertical="center"/>
      <protection locked="0"/>
    </xf>
    <xf numFmtId="38" fontId="6" fillId="5" borderId="1" xfId="10" applyFont="1" applyFill="1" applyBorder="1" applyProtection="1">
      <alignment vertical="center"/>
      <protection locked="0"/>
    </xf>
    <xf numFmtId="0" fontId="6" fillId="0" borderId="7" xfId="0" quotePrefix="1" applyFont="1" applyBorder="1" applyAlignment="1" applyProtection="1">
      <alignment horizontal="left" vertical="center" wrapText="1"/>
    </xf>
    <xf numFmtId="0" fontId="6" fillId="0" borderId="0" xfId="0" quotePrefix="1" applyFont="1" applyAlignment="1" applyProtection="1">
      <alignment horizontal="left" vertical="center" wrapText="1"/>
    </xf>
    <xf numFmtId="177" fontId="6" fillId="3" borderId="12" xfId="0" applyNumberFormat="1" applyFont="1" applyFill="1" applyBorder="1" applyProtection="1">
      <alignment vertical="center"/>
      <protection locked="0"/>
    </xf>
    <xf numFmtId="177" fontId="6" fillId="0" borderId="13" xfId="0" applyNumberFormat="1" applyFont="1" applyBorder="1" applyProtection="1">
      <alignment vertical="center"/>
      <protection locked="0"/>
    </xf>
  </cellXfs>
  <cellStyles count="11">
    <cellStyle name="桁区切り 2" xfId="1"/>
    <cellStyle name="桁区切り 3" xfId="2"/>
    <cellStyle name="標準" xfId="0" builtinId="0"/>
    <cellStyle name="標準 2" xfId="3"/>
    <cellStyle name="標準 2 2" xfId="4"/>
    <cellStyle name="標準 2 3 2" xfId="5"/>
    <cellStyle name="標準 2 6" xfId="6"/>
    <cellStyle name="標準 3" xfId="7"/>
    <cellStyle name="標準 4" xfId="8"/>
    <cellStyle name="標準 5" xfId="9"/>
    <cellStyle name="桁区切り" xfId="10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externalLink" Target="externalLinks/externalLink1.xml" /><Relationship Id="rId8" Type="http://schemas.openxmlformats.org/officeDocument/2006/relationships/externalLink" Target="externalLinks/externalLink2.xml" /><Relationship Id="rId9" Type="http://schemas.openxmlformats.org/officeDocument/2006/relationships/externalLink" Target="externalLinks/externalLink3.xml" /><Relationship Id="rId10" Type="http://schemas.openxmlformats.org/officeDocument/2006/relationships/sheetMetadata" Target="metadata.xml" /><Relationship Id="rId11" Type="http://schemas.openxmlformats.org/officeDocument/2006/relationships/theme" Target="theme/theme1.xml" /><Relationship Id="rId12" Type="http://schemas.openxmlformats.org/officeDocument/2006/relationships/sharedStrings" Target="sharedStrings.xml" /><Relationship Id="rId13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391160</xdr:colOff>
      <xdr:row>1</xdr:row>
      <xdr:rowOff>5080</xdr:rowOff>
    </xdr:from>
    <xdr:to xmlns:xdr="http://schemas.openxmlformats.org/drawingml/2006/spreadsheetDrawing">
      <xdr:col>2</xdr:col>
      <xdr:colOff>2581275</xdr:colOff>
      <xdr:row>2</xdr:row>
      <xdr:rowOff>49530</xdr:rowOff>
    </xdr:to>
    <xdr:sp macro="" textlink="">
      <xdr:nvSpPr>
        <xdr:cNvPr id="2" name="図形 1"/>
        <xdr:cNvSpPr/>
      </xdr:nvSpPr>
      <xdr:spPr>
        <a:xfrm>
          <a:off x="1924685" y="259080"/>
          <a:ext cx="3666490" cy="298450"/>
        </a:xfrm>
        <a:prstGeom prst="wedgeRectCallout">
          <a:avLst>
            <a:gd name="adj1" fmla="val -22157"/>
            <a:gd name="adj2" fmla="val -16384"/>
          </a:avLst>
        </a:prstGeom>
        <a:noFill/>
        <a:ln w="25400" cap="flat" cmpd="sng" algn="ctr">
          <a:solidFill>
            <a:srgbClr val="FF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pPr algn="ctr"/>
          <a:r>
            <a:rPr kumimoji="1" lang="ja-JP" altLang="en-US" sz="1200">
              <a:solidFill>
                <a:srgbClr val="FF0000"/>
              </a:solidFill>
              <a:latin typeface="BIZ UDPゴシック"/>
              <a:ea typeface="BIZ UDPゴシック"/>
            </a:rPr>
            <a:t>【記載例】のシートを参考にご記入ください。</a:t>
          </a:r>
          <a:endParaRPr kumimoji="1" lang="ja-JP" altLang="en-US" sz="1200">
            <a:solidFill>
              <a:srgbClr val="FF0000"/>
            </a:solidFill>
            <a:latin typeface="BIZ UDPゴシック"/>
            <a:ea typeface="BIZ UDPゴシック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2981960</xdr:colOff>
      <xdr:row>0</xdr:row>
      <xdr:rowOff>126365</xdr:rowOff>
    </xdr:from>
    <xdr:to xmlns:xdr="http://schemas.openxmlformats.org/drawingml/2006/spreadsheetDrawing">
      <xdr:col>2</xdr:col>
      <xdr:colOff>4521200</xdr:colOff>
      <xdr:row>1</xdr:row>
      <xdr:rowOff>208915</xdr:rowOff>
    </xdr:to>
    <xdr:sp macro="" textlink="">
      <xdr:nvSpPr>
        <xdr:cNvPr id="2" name="図形 1"/>
        <xdr:cNvSpPr/>
      </xdr:nvSpPr>
      <xdr:spPr>
        <a:xfrm>
          <a:off x="5991860" y="126365"/>
          <a:ext cx="1539240" cy="336550"/>
        </a:xfrm>
        <a:prstGeom prst="wedgeRectCallout">
          <a:avLst>
            <a:gd name="adj1" fmla="val -19467"/>
            <a:gd name="adj2" fmla="val 45689"/>
          </a:avLst>
        </a:prstGeom>
        <a:noFill/>
        <a:ln w="38100" cap="flat" cmpd="sng" algn="ctr">
          <a:solidFill>
            <a:srgbClr val="FF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BIZ UDPゴシック"/>
              <a:ea typeface="BIZ UDPゴシック"/>
            </a:rPr>
            <a:t>記　載　例</a:t>
          </a:r>
          <a:endParaRPr kumimoji="1" lang="ja-JP" altLang="en-US" sz="1400">
            <a:solidFill>
              <a:srgbClr val="FF0000"/>
            </a:solidFill>
            <a:latin typeface="BIZ UDPゴシック"/>
            <a:ea typeface="BIZ UDPゴシック"/>
          </a:endParaRPr>
        </a:p>
      </xdr:txBody>
    </xdr:sp>
    <xdr:clientData/>
  </xdr:twoCellAnchor>
  <xdr:twoCellAnchor>
    <xdr:from xmlns:xdr="http://schemas.openxmlformats.org/drawingml/2006/spreadsheetDrawing">
      <xdr:col>2</xdr:col>
      <xdr:colOff>1562100</xdr:colOff>
      <xdr:row>9</xdr:row>
      <xdr:rowOff>45085</xdr:rowOff>
    </xdr:from>
    <xdr:to xmlns:xdr="http://schemas.openxmlformats.org/drawingml/2006/spreadsheetDrawing">
      <xdr:col>2</xdr:col>
      <xdr:colOff>1917065</xdr:colOff>
      <xdr:row>25</xdr:row>
      <xdr:rowOff>180340</xdr:rowOff>
    </xdr:to>
    <xdr:sp macro="" textlink="">
      <xdr:nvSpPr>
        <xdr:cNvPr id="3" name="図形 2"/>
        <xdr:cNvSpPr/>
      </xdr:nvSpPr>
      <xdr:spPr>
        <a:xfrm>
          <a:off x="4572000" y="2257425"/>
          <a:ext cx="354965" cy="4379595"/>
        </a:xfrm>
        <a:prstGeom prst="rightBrace">
          <a:avLst>
            <a:gd name="adj1" fmla="val 93248"/>
            <a:gd name="adj2" fmla="val 33125"/>
          </a:avLst>
        </a:prstGeom>
        <a:noFill/>
        <a:ln w="28575" cap="flat" cmpd="sng" algn="ctr">
          <a:solidFill>
            <a:schemeClr val="accent1"/>
          </a:solidFill>
          <a:prstDash val="solid"/>
          <a:miter lim="800000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  <xdr:twoCellAnchor>
    <xdr:from xmlns:xdr="http://schemas.openxmlformats.org/drawingml/2006/spreadsheetDrawing">
      <xdr:col>2</xdr:col>
      <xdr:colOff>2046605</xdr:colOff>
      <xdr:row>14</xdr:row>
      <xdr:rowOff>73660</xdr:rowOff>
    </xdr:from>
    <xdr:to xmlns:xdr="http://schemas.openxmlformats.org/drawingml/2006/spreadsheetDrawing">
      <xdr:col>2</xdr:col>
      <xdr:colOff>4686935</xdr:colOff>
      <xdr:row>14</xdr:row>
      <xdr:rowOff>372745</xdr:rowOff>
    </xdr:to>
    <xdr:sp macro="" textlink="">
      <xdr:nvSpPr>
        <xdr:cNvPr id="6" name="図形 5"/>
        <xdr:cNvSpPr/>
      </xdr:nvSpPr>
      <xdr:spPr>
        <a:xfrm>
          <a:off x="5056505" y="3556000"/>
          <a:ext cx="2640330" cy="299085"/>
        </a:xfrm>
        <a:prstGeom prst="wedgeRectCallout">
          <a:avLst>
            <a:gd name="adj1" fmla="val -22157"/>
            <a:gd name="adj2" fmla="val -16384"/>
          </a:avLst>
        </a:prstGeom>
        <a:noFill/>
        <a:ln w="25400" cap="flat" cmpd="sng" algn="ctr">
          <a:solidFill>
            <a:srgbClr val="FF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pPr algn="ctr"/>
          <a:r>
            <a:rPr kumimoji="1" lang="ja-JP" altLang="en-US" sz="1200">
              <a:solidFill>
                <a:srgbClr val="FF0000"/>
              </a:solidFill>
              <a:latin typeface="BIZ UDPゴシック"/>
              <a:ea typeface="BIZ UDPゴシック"/>
            </a:rPr>
            <a:t>主な算出の根拠を記入してください。</a:t>
          </a:r>
          <a:endParaRPr kumimoji="1" lang="ja-JP" altLang="en-US" sz="1200">
            <a:solidFill>
              <a:srgbClr val="FF0000"/>
            </a:solidFill>
            <a:latin typeface="BIZ UDPゴシック"/>
            <a:ea typeface="BIZ UDPゴシック"/>
          </a:endParaRPr>
        </a:p>
      </xdr:txBody>
    </xdr:sp>
    <xdr:clientData/>
  </xdr:twoCellAnchor>
  <xdr:twoCellAnchor>
    <xdr:from xmlns:xdr="http://schemas.openxmlformats.org/drawingml/2006/spreadsheetDrawing">
      <xdr:col>2</xdr:col>
      <xdr:colOff>59690</xdr:colOff>
      <xdr:row>35</xdr:row>
      <xdr:rowOff>67945</xdr:rowOff>
    </xdr:from>
    <xdr:to xmlns:xdr="http://schemas.openxmlformats.org/drawingml/2006/spreadsheetDrawing">
      <xdr:col>2</xdr:col>
      <xdr:colOff>3138805</xdr:colOff>
      <xdr:row>36</xdr:row>
      <xdr:rowOff>112395</xdr:rowOff>
    </xdr:to>
    <xdr:sp macro="" textlink="">
      <xdr:nvSpPr>
        <xdr:cNvPr id="8" name="図形 7"/>
        <xdr:cNvSpPr/>
      </xdr:nvSpPr>
      <xdr:spPr>
        <a:xfrm>
          <a:off x="3069590" y="8717915"/>
          <a:ext cx="3079115" cy="298450"/>
        </a:xfrm>
        <a:prstGeom prst="wedgeRectCallout">
          <a:avLst>
            <a:gd name="adj1" fmla="val -51113"/>
            <a:gd name="adj2" fmla="val -166134"/>
          </a:avLst>
        </a:prstGeom>
        <a:noFill/>
        <a:ln w="25400" cap="flat" cmpd="sng" algn="ctr">
          <a:solidFill>
            <a:srgbClr val="FF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pPr algn="ctr"/>
          <a:r>
            <a:rPr kumimoji="1" lang="ja-JP" altLang="en-US" sz="1200">
              <a:solidFill>
                <a:srgbClr val="FF0000"/>
              </a:solidFill>
              <a:latin typeface="BIZ UDPゴシック"/>
              <a:ea typeface="BIZ UDPゴシック"/>
            </a:rPr>
            <a:t>診療収入額を含めて記入して</a:t>
          </a:r>
          <a:r>
            <a:rPr kumimoji="1" lang="ja-JP" altLang="en-US" sz="1200">
              <a:solidFill>
                <a:srgbClr val="FF0000"/>
              </a:solidFill>
              <a:latin typeface="BIZ UDPゴシック"/>
              <a:ea typeface="BIZ UDPゴシック"/>
            </a:rPr>
            <a:t>ください。</a:t>
          </a:r>
          <a:endParaRPr kumimoji="1" lang="ja-JP" altLang="en-US" sz="1200">
            <a:solidFill>
              <a:srgbClr val="FF0000"/>
            </a:solidFill>
            <a:latin typeface="BIZ UDPゴシック"/>
            <a:ea typeface="BIZ UDPゴシック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0</xdr:colOff>
      <xdr:row>1</xdr:row>
      <xdr:rowOff>108585</xdr:rowOff>
    </xdr:from>
    <xdr:to xmlns:xdr="http://schemas.openxmlformats.org/drawingml/2006/spreadsheetDrawing">
      <xdr:col>5</xdr:col>
      <xdr:colOff>779780</xdr:colOff>
      <xdr:row>2</xdr:row>
      <xdr:rowOff>177800</xdr:rowOff>
    </xdr:to>
    <xdr:sp macro="" textlink="">
      <xdr:nvSpPr>
        <xdr:cNvPr id="2" name="図形 1"/>
        <xdr:cNvSpPr/>
      </xdr:nvSpPr>
      <xdr:spPr>
        <a:xfrm>
          <a:off x="723900" y="337185"/>
          <a:ext cx="3923030" cy="297815"/>
        </a:xfrm>
        <a:prstGeom prst="wedgeRectCallout">
          <a:avLst>
            <a:gd name="adj1" fmla="val -22157"/>
            <a:gd name="adj2" fmla="val -16384"/>
          </a:avLst>
        </a:prstGeom>
        <a:noFill/>
        <a:ln w="25400" cap="flat" cmpd="sng" algn="ctr">
          <a:solidFill>
            <a:srgbClr val="FF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pPr algn="ctr"/>
          <a:r>
            <a:rPr kumimoji="1" lang="ja-JP" altLang="en-US" sz="1200">
              <a:solidFill>
                <a:srgbClr val="FF0000"/>
              </a:solidFill>
              <a:latin typeface="BIZ UDPゴシック"/>
              <a:ea typeface="BIZ UDPゴシック"/>
            </a:rPr>
            <a:t>黄色セルの部分のみ、入力してください。</a:t>
          </a:r>
          <a:endParaRPr kumimoji="1" lang="ja-JP" altLang="en-US" sz="1200">
            <a:solidFill>
              <a:srgbClr val="FF0000"/>
            </a:solidFill>
            <a:latin typeface="BIZ UDPゴシック"/>
            <a:ea typeface="BIZ UDPゴシック"/>
          </a:endParaRPr>
        </a:p>
      </xdr:txBody>
    </xdr:sp>
    <xdr:clientData/>
  </xdr:twoCellAnchor>
  <xdr:twoCellAnchor>
    <xdr:from xmlns:xdr="http://schemas.openxmlformats.org/drawingml/2006/spreadsheetDrawing">
      <xdr:col>20</xdr:col>
      <xdr:colOff>75565</xdr:colOff>
      <xdr:row>11</xdr:row>
      <xdr:rowOff>222250</xdr:rowOff>
    </xdr:from>
    <xdr:to xmlns:xdr="http://schemas.openxmlformats.org/drawingml/2006/spreadsheetDrawing">
      <xdr:col>23</xdr:col>
      <xdr:colOff>452755</xdr:colOff>
      <xdr:row>14</xdr:row>
      <xdr:rowOff>69850</xdr:rowOff>
    </xdr:to>
    <xdr:sp macro="" textlink="">
      <xdr:nvSpPr>
        <xdr:cNvPr id="3" name="図形 2"/>
        <xdr:cNvSpPr/>
      </xdr:nvSpPr>
      <xdr:spPr>
        <a:xfrm>
          <a:off x="20565110" y="3305175"/>
          <a:ext cx="2636520" cy="533400"/>
        </a:xfrm>
        <a:prstGeom prst="wedgeRectCallout">
          <a:avLst>
            <a:gd name="adj1" fmla="val -5909"/>
            <a:gd name="adj2" fmla="val -252277"/>
          </a:avLst>
        </a:prstGeom>
        <a:noFill/>
        <a:ln w="25400" cap="flat" cmpd="sng" algn="ctr">
          <a:solidFill>
            <a:srgbClr val="FF0000"/>
          </a:solidFill>
          <a:prstDash val="solid"/>
          <a:miter lim="800000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/>
        <a:lstStyle/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/>
              <a:ea typeface="BIZ UDPゴシック"/>
            </a:rPr>
            <a:t>　　この金額が、県から診療所への</a:t>
          </a:r>
          <a:endParaRPr kumimoji="1" lang="ja-JP" altLang="en-US" sz="1200">
            <a:solidFill>
              <a:srgbClr val="FF0000"/>
            </a:solidFill>
            <a:latin typeface="BIZ UDPゴシック"/>
            <a:ea typeface="BIZ UDPゴシック"/>
          </a:endParaRPr>
        </a:p>
        <a:p>
          <a:pPr algn="l"/>
          <a:r>
            <a:rPr kumimoji="1" lang="ja-JP" altLang="en-US" sz="1200">
              <a:solidFill>
                <a:srgbClr val="FF0000"/>
              </a:solidFill>
              <a:latin typeface="BIZ UDPゴシック"/>
              <a:ea typeface="BIZ UDPゴシック"/>
            </a:rPr>
            <a:t>　　補助額となります。</a:t>
          </a:r>
          <a:endParaRPr kumimoji="1" lang="ja-JP" altLang="en-US" sz="1200">
            <a:solidFill>
              <a:srgbClr val="FF0000"/>
            </a:solidFill>
            <a:latin typeface="BIZ UDPゴシック"/>
            <a:ea typeface="BIZ UDPゴシック"/>
          </a:endParaRPr>
        </a:p>
      </xdr:txBody>
    </xdr:sp>
    <xdr:clientData/>
  </xdr:twoCellAnchor>
</xdr:wsDr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\&#9734;&#20316;&#26989;&#29992;&#12501;&#12457;&#12523;&#12480;\03_&#27770;&#31639;&#31532;&#19968;&#20418;\10%20%20%20&#20132;&#20184;&#35201;&#32177;&#12539;&#23455;&#26045;&#35201;&#32177;&#65288;&#31227;&#34892;&#28168;&#65306;240123&#65289;\&#20196;&#21644;&#65302;&#24180;&#24230;&#35036;&#27491;\&#35036;&#27491;&#20491;&#21029;&#20107;&#26989;\&#8251;&#65303;&#24180;&#24230;&#12395;&#27770;&#35009;&#12288;&#37325;&#28857;&#21307;&#24107;&#20559;&#22312;&#23550;&#31574;&#25903;&#25588;&#21306;&#22495;&#12395;&#12362;&#12369;&#12427;&#35386;&#30274;&#25152;&#12398;&#25215;&#32153;&#12539;&#38283;&#26989;&#25903;&#25588;&#20107;&#26989;&#65288;&#36939;&#21942;&#36027;&#65289;\00&#32232;&#38598;&#21487;&#33021;&#23186;&#20307;\&#20107;&#21209;&#36899;&#32097;\&#27096;&#24335;&#21029;&#32025;&#65297;&#20505;&#35036;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事業リスト（ＢＤ１）"/>
      <sheetName val="プルダウン"/>
      <sheetName val="補助率 "/>
      <sheetName val="第1号様式別紙1"/>
      <sheetName val="事業リスト（Ｂ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別紙１－１"/>
      <sheetName val="別紙１ー１（２）"/>
    </sheetNames>
    <sheetDataSet>
      <sheetData sheetId="0">
        <row r="11">
          <cell r="K11" t="str">
            <v/>
          </cell>
        </row>
      </sheetData>
      <sheetData sheetId="1">
        <row r="11">
          <cell r="K11" t="str">
            <v/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2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drawing" Target="../drawings/drawing3.xml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2">
    <tabColor theme="7" tint="0.4"/>
  </sheetPr>
  <dimension ref="A1:AV32"/>
  <sheetViews>
    <sheetView topLeftCell="M19" zoomScale="70" zoomScaleNormal="70" workbookViewId="0">
      <selection activeCell="R41" sqref="R41"/>
    </sheetView>
  </sheetViews>
  <sheetFormatPr defaultRowHeight="18.75"/>
  <cols>
    <col min="1" max="1" width="26.125" bestFit="1" customWidth="1"/>
  </cols>
  <sheetData>
    <row r="1" spans="1:32">
      <c r="A1" t="s">
        <v>50</v>
      </c>
      <c r="B1" t="str">
        <f>TEXT('[3]別紙１－１'!K11,"###,###,###0")</f>
        <v/>
      </c>
    </row>
    <row r="2" spans="1:32">
      <c r="A2" t="s">
        <v>40</v>
      </c>
      <c r="B2" t="str">
        <f>TEXT(MIN('[3]別紙１ー１（２）'!K11,'[3]別紙１ー１（２）'!L11),"###,###,###0")</f>
        <v>0</v>
      </c>
    </row>
    <row r="12" spans="1:32">
      <c r="A12" t="s">
        <v>35</v>
      </c>
      <c r="B12" t="s">
        <v>60</v>
      </c>
      <c r="C12" t="s">
        <v>61</v>
      </c>
      <c r="D12" t="s">
        <v>55</v>
      </c>
      <c r="E12" t="s">
        <v>62</v>
      </c>
      <c r="F12" t="s">
        <v>58</v>
      </c>
      <c r="G12" t="s">
        <v>63</v>
      </c>
      <c r="H12" t="s">
        <v>64</v>
      </c>
      <c r="I12" t="s">
        <v>66</v>
      </c>
      <c r="J12" t="s">
        <v>68</v>
      </c>
      <c r="K12" t="s">
        <v>70</v>
      </c>
    </row>
    <row r="13" spans="1:32">
      <c r="A13" t="s">
        <v>57</v>
      </c>
      <c r="B13" t="s">
        <v>71</v>
      </c>
      <c r="C13" t="s">
        <v>22</v>
      </c>
      <c r="D13" t="s">
        <v>60</v>
      </c>
    </row>
    <row r="14" spans="1:32">
      <c r="A14" t="s">
        <v>71</v>
      </c>
      <c r="B14" t="s">
        <v>72</v>
      </c>
      <c r="C14" t="s">
        <v>74</v>
      </c>
      <c r="D14" t="s">
        <v>75</v>
      </c>
      <c r="E14" t="s">
        <v>6</v>
      </c>
      <c r="F14" t="s">
        <v>76</v>
      </c>
      <c r="G14" t="s">
        <v>77</v>
      </c>
      <c r="H14" t="s">
        <v>78</v>
      </c>
      <c r="I14" t="s">
        <v>79</v>
      </c>
      <c r="J14" t="s">
        <v>80</v>
      </c>
      <c r="K14" t="s">
        <v>20</v>
      </c>
      <c r="L14" t="s">
        <v>82</v>
      </c>
      <c r="M14" t="s">
        <v>12</v>
      </c>
      <c r="N14" t="s">
        <v>83</v>
      </c>
      <c r="O14" t="s">
        <v>84</v>
      </c>
      <c r="P14" t="s">
        <v>86</v>
      </c>
      <c r="Q14" t="s">
        <v>16</v>
      </c>
      <c r="R14" t="s">
        <v>87</v>
      </c>
      <c r="S14" t="s">
        <v>88</v>
      </c>
      <c r="T14" t="s">
        <v>21</v>
      </c>
      <c r="U14" t="s">
        <v>89</v>
      </c>
      <c r="V14" t="s">
        <v>91</v>
      </c>
      <c r="W14" t="s">
        <v>42</v>
      </c>
      <c r="X14" t="s">
        <v>93</v>
      </c>
      <c r="Y14" t="s">
        <v>36</v>
      </c>
      <c r="Z14" t="s">
        <v>94</v>
      </c>
      <c r="AA14" t="s">
        <v>96</v>
      </c>
      <c r="AB14" t="s">
        <v>97</v>
      </c>
      <c r="AC14" t="s">
        <v>10</v>
      </c>
      <c r="AD14" t="s">
        <v>31</v>
      </c>
      <c r="AE14" t="s">
        <v>65</v>
      </c>
      <c r="AF14" t="s">
        <v>98</v>
      </c>
    </row>
    <row r="15" spans="1:32">
      <c r="A15" t="s">
        <v>22</v>
      </c>
      <c r="B15" t="s">
        <v>72</v>
      </c>
      <c r="C15" t="s">
        <v>74</v>
      </c>
      <c r="D15" t="s">
        <v>75</v>
      </c>
      <c r="E15" t="s">
        <v>6</v>
      </c>
      <c r="F15" t="s">
        <v>76</v>
      </c>
      <c r="G15" t="s">
        <v>77</v>
      </c>
      <c r="H15" t="s">
        <v>78</v>
      </c>
      <c r="I15" t="s">
        <v>79</v>
      </c>
      <c r="J15" t="s">
        <v>80</v>
      </c>
      <c r="K15" t="s">
        <v>20</v>
      </c>
      <c r="L15" t="s">
        <v>82</v>
      </c>
      <c r="M15" t="s">
        <v>12</v>
      </c>
      <c r="N15" t="s">
        <v>83</v>
      </c>
      <c r="O15" t="s">
        <v>84</v>
      </c>
      <c r="P15" t="s">
        <v>86</v>
      </c>
      <c r="Q15" t="s">
        <v>16</v>
      </c>
      <c r="R15" t="s">
        <v>87</v>
      </c>
      <c r="S15" t="s">
        <v>88</v>
      </c>
      <c r="T15" t="s">
        <v>21</v>
      </c>
      <c r="U15" t="s">
        <v>89</v>
      </c>
      <c r="V15" t="s">
        <v>91</v>
      </c>
      <c r="W15" t="s">
        <v>42</v>
      </c>
      <c r="X15" t="s">
        <v>93</v>
      </c>
      <c r="Y15" t="s">
        <v>36</v>
      </c>
      <c r="Z15" t="s">
        <v>94</v>
      </c>
      <c r="AA15" t="s">
        <v>96</v>
      </c>
      <c r="AB15" t="s">
        <v>97</v>
      </c>
      <c r="AC15" t="s">
        <v>10</v>
      </c>
    </row>
    <row r="16" spans="1:32">
      <c r="A16" t="s">
        <v>59</v>
      </c>
      <c r="B16" t="s">
        <v>72</v>
      </c>
      <c r="C16" t="s">
        <v>74</v>
      </c>
      <c r="D16" t="s">
        <v>75</v>
      </c>
      <c r="E16" t="s">
        <v>6</v>
      </c>
      <c r="F16" t="s">
        <v>76</v>
      </c>
      <c r="G16" t="s">
        <v>77</v>
      </c>
      <c r="H16" t="s">
        <v>78</v>
      </c>
      <c r="I16" t="s">
        <v>79</v>
      </c>
      <c r="J16" t="s">
        <v>80</v>
      </c>
      <c r="K16" t="s">
        <v>20</v>
      </c>
      <c r="L16" t="s">
        <v>82</v>
      </c>
      <c r="M16" t="s">
        <v>12</v>
      </c>
      <c r="N16" t="s">
        <v>83</v>
      </c>
      <c r="O16" t="s">
        <v>84</v>
      </c>
      <c r="P16" t="s">
        <v>86</v>
      </c>
      <c r="Q16" t="s">
        <v>16</v>
      </c>
      <c r="R16" t="s">
        <v>87</v>
      </c>
      <c r="S16" t="s">
        <v>88</v>
      </c>
      <c r="T16" t="s">
        <v>21</v>
      </c>
      <c r="U16" t="s">
        <v>89</v>
      </c>
      <c r="V16" t="s">
        <v>91</v>
      </c>
      <c r="W16" t="s">
        <v>42</v>
      </c>
      <c r="X16" t="s">
        <v>93</v>
      </c>
      <c r="Y16" t="s">
        <v>36</v>
      </c>
      <c r="Z16" t="s">
        <v>94</v>
      </c>
      <c r="AA16" t="s">
        <v>96</v>
      </c>
      <c r="AB16" t="s">
        <v>97</v>
      </c>
      <c r="AC16" t="s">
        <v>10</v>
      </c>
      <c r="AD16" t="s">
        <v>31</v>
      </c>
      <c r="AE16" t="s">
        <v>65</v>
      </c>
      <c r="AF16" t="s">
        <v>98</v>
      </c>
    </row>
    <row r="17" spans="1:48">
      <c r="A17" t="s">
        <v>61</v>
      </c>
      <c r="B17" t="s">
        <v>72</v>
      </c>
      <c r="C17" t="s">
        <v>74</v>
      </c>
      <c r="D17" t="s">
        <v>75</v>
      </c>
      <c r="E17" t="s">
        <v>6</v>
      </c>
      <c r="F17" t="s">
        <v>76</v>
      </c>
      <c r="G17" t="s">
        <v>77</v>
      </c>
      <c r="H17" t="s">
        <v>78</v>
      </c>
      <c r="I17" t="s">
        <v>79</v>
      </c>
      <c r="J17" t="s">
        <v>80</v>
      </c>
      <c r="K17" t="s">
        <v>20</v>
      </c>
      <c r="L17" t="s">
        <v>82</v>
      </c>
      <c r="M17" t="s">
        <v>12</v>
      </c>
      <c r="N17" t="s">
        <v>83</v>
      </c>
      <c r="O17" t="s">
        <v>84</v>
      </c>
      <c r="P17" t="s">
        <v>86</v>
      </c>
      <c r="Q17" t="s">
        <v>16</v>
      </c>
      <c r="R17" t="s">
        <v>87</v>
      </c>
      <c r="S17" t="s">
        <v>88</v>
      </c>
      <c r="T17" t="s">
        <v>21</v>
      </c>
      <c r="U17" t="s">
        <v>89</v>
      </c>
      <c r="V17" t="s">
        <v>91</v>
      </c>
      <c r="W17" t="s">
        <v>42</v>
      </c>
      <c r="X17" t="s">
        <v>93</v>
      </c>
      <c r="Y17" t="s">
        <v>36</v>
      </c>
      <c r="Z17" t="s">
        <v>94</v>
      </c>
      <c r="AA17" t="s">
        <v>96</v>
      </c>
      <c r="AB17" t="s">
        <v>97</v>
      </c>
      <c r="AC17" t="s">
        <v>10</v>
      </c>
      <c r="AD17" t="s">
        <v>31</v>
      </c>
      <c r="AE17" t="s">
        <v>65</v>
      </c>
    </row>
    <row r="18" spans="1:48">
      <c r="A18" t="s">
        <v>55</v>
      </c>
      <c r="B18" t="s">
        <v>72</v>
      </c>
      <c r="C18" t="s">
        <v>74</v>
      </c>
      <c r="D18" t="s">
        <v>75</v>
      </c>
      <c r="E18" t="s">
        <v>6</v>
      </c>
      <c r="F18" t="s">
        <v>76</v>
      </c>
      <c r="G18" t="s">
        <v>77</v>
      </c>
      <c r="H18" t="s">
        <v>78</v>
      </c>
      <c r="I18" t="s">
        <v>79</v>
      </c>
      <c r="J18" t="s">
        <v>80</v>
      </c>
      <c r="K18" t="s">
        <v>20</v>
      </c>
      <c r="L18" t="s">
        <v>82</v>
      </c>
      <c r="M18" t="s">
        <v>12</v>
      </c>
      <c r="N18" t="s">
        <v>83</v>
      </c>
      <c r="O18" t="s">
        <v>84</v>
      </c>
      <c r="P18" t="s">
        <v>86</v>
      </c>
      <c r="Q18" t="s">
        <v>16</v>
      </c>
      <c r="R18" t="s">
        <v>87</v>
      </c>
      <c r="S18" t="s">
        <v>88</v>
      </c>
      <c r="T18" t="s">
        <v>21</v>
      </c>
      <c r="U18" t="s">
        <v>89</v>
      </c>
      <c r="V18" t="s">
        <v>91</v>
      </c>
      <c r="W18" t="s">
        <v>42</v>
      </c>
      <c r="X18" t="s">
        <v>93</v>
      </c>
      <c r="Y18" t="s">
        <v>36</v>
      </c>
      <c r="Z18" t="s">
        <v>94</v>
      </c>
      <c r="AA18" t="s">
        <v>96</v>
      </c>
      <c r="AB18" t="s">
        <v>97</v>
      </c>
      <c r="AC18" t="s">
        <v>10</v>
      </c>
      <c r="AD18" t="s">
        <v>31</v>
      </c>
      <c r="AE18" t="s">
        <v>65</v>
      </c>
      <c r="AF18" t="s">
        <v>98</v>
      </c>
    </row>
    <row r="19" spans="1:48">
      <c r="A19" t="s">
        <v>62</v>
      </c>
      <c r="B19" t="s">
        <v>72</v>
      </c>
      <c r="C19" t="s">
        <v>74</v>
      </c>
      <c r="D19" t="s">
        <v>75</v>
      </c>
      <c r="E19" t="s">
        <v>6</v>
      </c>
      <c r="F19" t="s">
        <v>76</v>
      </c>
      <c r="G19" t="s">
        <v>77</v>
      </c>
      <c r="H19" t="s">
        <v>78</v>
      </c>
      <c r="I19" t="s">
        <v>79</v>
      </c>
      <c r="J19" t="s">
        <v>80</v>
      </c>
      <c r="K19" t="s">
        <v>20</v>
      </c>
      <c r="L19" t="s">
        <v>82</v>
      </c>
      <c r="M19" t="s">
        <v>12</v>
      </c>
      <c r="N19" t="s">
        <v>83</v>
      </c>
      <c r="O19" t="s">
        <v>84</v>
      </c>
      <c r="P19" t="s">
        <v>86</v>
      </c>
      <c r="Q19" t="s">
        <v>16</v>
      </c>
      <c r="R19" t="s">
        <v>87</v>
      </c>
      <c r="S19" t="s">
        <v>88</v>
      </c>
      <c r="T19" t="s">
        <v>21</v>
      </c>
      <c r="U19" t="s">
        <v>89</v>
      </c>
      <c r="V19" t="s">
        <v>91</v>
      </c>
      <c r="W19" t="s">
        <v>42</v>
      </c>
      <c r="X19" t="s">
        <v>93</v>
      </c>
      <c r="Y19" t="s">
        <v>36</v>
      </c>
      <c r="Z19" t="s">
        <v>94</v>
      </c>
      <c r="AA19" t="s">
        <v>96</v>
      </c>
      <c r="AB19" t="s">
        <v>97</v>
      </c>
      <c r="AC19" t="s">
        <v>10</v>
      </c>
      <c r="AD19" t="s">
        <v>31</v>
      </c>
      <c r="AE19" t="s">
        <v>65</v>
      </c>
    </row>
    <row r="20" spans="1:48">
      <c r="A20" t="s">
        <v>58</v>
      </c>
      <c r="B20" t="s">
        <v>72</v>
      </c>
      <c r="C20" t="s">
        <v>74</v>
      </c>
      <c r="D20" t="s">
        <v>75</v>
      </c>
      <c r="E20" t="s">
        <v>6</v>
      </c>
      <c r="F20" t="s">
        <v>76</v>
      </c>
      <c r="G20" t="s">
        <v>77</v>
      </c>
      <c r="H20" t="s">
        <v>78</v>
      </c>
      <c r="I20" t="s">
        <v>79</v>
      </c>
      <c r="J20" t="s">
        <v>80</v>
      </c>
      <c r="K20" t="s">
        <v>20</v>
      </c>
      <c r="L20" t="s">
        <v>82</v>
      </c>
      <c r="M20" t="s">
        <v>12</v>
      </c>
      <c r="N20" t="s">
        <v>83</v>
      </c>
      <c r="O20" t="s">
        <v>84</v>
      </c>
      <c r="P20" t="s">
        <v>86</v>
      </c>
      <c r="Q20" t="s">
        <v>16</v>
      </c>
      <c r="R20" t="s">
        <v>87</v>
      </c>
      <c r="S20" t="s">
        <v>88</v>
      </c>
      <c r="T20" t="s">
        <v>21</v>
      </c>
      <c r="U20" t="s">
        <v>89</v>
      </c>
      <c r="V20" t="s">
        <v>91</v>
      </c>
      <c r="W20" t="s">
        <v>42</v>
      </c>
      <c r="X20" t="s">
        <v>93</v>
      </c>
      <c r="Y20" t="s">
        <v>36</v>
      </c>
      <c r="Z20" t="s">
        <v>94</v>
      </c>
      <c r="AA20" t="s">
        <v>96</v>
      </c>
      <c r="AB20" t="s">
        <v>97</v>
      </c>
      <c r="AC20" t="s">
        <v>10</v>
      </c>
      <c r="AD20" t="s">
        <v>31</v>
      </c>
      <c r="AE20" t="s">
        <v>65</v>
      </c>
      <c r="AF20" t="s">
        <v>98</v>
      </c>
    </row>
    <row r="21" spans="1:48">
      <c r="A21" t="s">
        <v>63</v>
      </c>
      <c r="B21" t="s">
        <v>72</v>
      </c>
      <c r="C21" t="s">
        <v>74</v>
      </c>
      <c r="D21" t="s">
        <v>75</v>
      </c>
      <c r="E21" t="s">
        <v>6</v>
      </c>
      <c r="F21" t="s">
        <v>76</v>
      </c>
      <c r="G21" t="s">
        <v>77</v>
      </c>
      <c r="H21" t="s">
        <v>78</v>
      </c>
      <c r="I21" t="s">
        <v>79</v>
      </c>
      <c r="J21" t="s">
        <v>80</v>
      </c>
      <c r="K21" t="s">
        <v>20</v>
      </c>
      <c r="L21" t="s">
        <v>82</v>
      </c>
      <c r="M21" t="s">
        <v>12</v>
      </c>
      <c r="N21" t="s">
        <v>83</v>
      </c>
      <c r="O21" t="s">
        <v>84</v>
      </c>
      <c r="P21" t="s">
        <v>86</v>
      </c>
      <c r="Q21" t="s">
        <v>16</v>
      </c>
      <c r="R21" t="s">
        <v>87</v>
      </c>
      <c r="S21" t="s">
        <v>88</v>
      </c>
      <c r="T21" t="s">
        <v>21</v>
      </c>
      <c r="U21" t="s">
        <v>89</v>
      </c>
      <c r="V21" t="s">
        <v>91</v>
      </c>
      <c r="W21" t="s">
        <v>42</v>
      </c>
      <c r="X21" t="s">
        <v>93</v>
      </c>
      <c r="Y21" t="s">
        <v>36</v>
      </c>
      <c r="Z21" t="s">
        <v>94</v>
      </c>
      <c r="AA21" t="s">
        <v>96</v>
      </c>
      <c r="AB21" t="s">
        <v>97</v>
      </c>
      <c r="AC21" t="s">
        <v>10</v>
      </c>
      <c r="AD21" t="s">
        <v>31</v>
      </c>
      <c r="AE21" t="s">
        <v>65</v>
      </c>
      <c r="AF21" t="s">
        <v>98</v>
      </c>
    </row>
    <row r="22" spans="1:48">
      <c r="A22" t="s">
        <v>64</v>
      </c>
      <c r="B22" t="s">
        <v>72</v>
      </c>
      <c r="C22" t="s">
        <v>74</v>
      </c>
      <c r="D22" t="s">
        <v>75</v>
      </c>
      <c r="E22" t="s">
        <v>6</v>
      </c>
      <c r="F22" t="s">
        <v>76</v>
      </c>
      <c r="G22" t="s">
        <v>77</v>
      </c>
      <c r="H22" t="s">
        <v>78</v>
      </c>
      <c r="I22" t="s">
        <v>79</v>
      </c>
      <c r="J22" t="s">
        <v>80</v>
      </c>
      <c r="K22" t="s">
        <v>20</v>
      </c>
      <c r="L22" t="s">
        <v>82</v>
      </c>
      <c r="M22" t="s">
        <v>12</v>
      </c>
      <c r="N22" t="s">
        <v>83</v>
      </c>
      <c r="O22" t="s">
        <v>84</v>
      </c>
      <c r="P22" t="s">
        <v>86</v>
      </c>
      <c r="Q22" t="s">
        <v>16</v>
      </c>
      <c r="R22" t="s">
        <v>87</v>
      </c>
      <c r="S22" t="s">
        <v>88</v>
      </c>
      <c r="T22" t="s">
        <v>21</v>
      </c>
      <c r="U22" t="s">
        <v>89</v>
      </c>
      <c r="V22" t="s">
        <v>91</v>
      </c>
      <c r="W22" t="s">
        <v>42</v>
      </c>
      <c r="X22" t="s">
        <v>93</v>
      </c>
      <c r="Y22" t="s">
        <v>36</v>
      </c>
      <c r="Z22" t="s">
        <v>94</v>
      </c>
      <c r="AA22" t="s">
        <v>96</v>
      </c>
      <c r="AB22" t="s">
        <v>97</v>
      </c>
      <c r="AC22" t="s">
        <v>10</v>
      </c>
      <c r="AD22" t="s">
        <v>31</v>
      </c>
      <c r="AE22" t="s">
        <v>65</v>
      </c>
    </row>
    <row r="23" spans="1:48">
      <c r="A23" t="s">
        <v>66</v>
      </c>
      <c r="B23" t="s">
        <v>72</v>
      </c>
      <c r="C23" t="s">
        <v>74</v>
      </c>
      <c r="D23" t="s">
        <v>75</v>
      </c>
      <c r="E23" t="s">
        <v>6</v>
      </c>
      <c r="F23" t="s">
        <v>76</v>
      </c>
      <c r="G23" t="s">
        <v>77</v>
      </c>
      <c r="H23" t="s">
        <v>78</v>
      </c>
      <c r="I23" t="s">
        <v>79</v>
      </c>
      <c r="J23" t="s">
        <v>80</v>
      </c>
      <c r="K23" t="s">
        <v>20</v>
      </c>
      <c r="L23" t="s">
        <v>82</v>
      </c>
      <c r="M23" t="s">
        <v>12</v>
      </c>
      <c r="N23" t="s">
        <v>83</v>
      </c>
      <c r="O23" t="s">
        <v>84</v>
      </c>
      <c r="P23" t="s">
        <v>86</v>
      </c>
      <c r="Q23" t="s">
        <v>16</v>
      </c>
      <c r="R23" t="s">
        <v>87</v>
      </c>
      <c r="S23" t="s">
        <v>88</v>
      </c>
      <c r="T23" t="s">
        <v>21</v>
      </c>
      <c r="U23" t="s">
        <v>89</v>
      </c>
      <c r="V23" t="s">
        <v>91</v>
      </c>
      <c r="W23" t="s">
        <v>42</v>
      </c>
      <c r="X23" t="s">
        <v>93</v>
      </c>
      <c r="Y23" t="s">
        <v>36</v>
      </c>
      <c r="Z23" t="s">
        <v>94</v>
      </c>
      <c r="AA23" t="s">
        <v>96</v>
      </c>
      <c r="AB23" t="s">
        <v>97</v>
      </c>
      <c r="AC23" t="s">
        <v>10</v>
      </c>
      <c r="AD23" t="s">
        <v>31</v>
      </c>
      <c r="AE23" t="s">
        <v>65</v>
      </c>
      <c r="AF23" t="s">
        <v>98</v>
      </c>
    </row>
    <row r="24" spans="1:48">
      <c r="A24" t="s">
        <v>68</v>
      </c>
      <c r="B24" t="s">
        <v>72</v>
      </c>
      <c r="C24" t="s">
        <v>74</v>
      </c>
      <c r="D24" t="s">
        <v>75</v>
      </c>
      <c r="E24" t="s">
        <v>6</v>
      </c>
      <c r="F24" t="s">
        <v>76</v>
      </c>
      <c r="G24" t="s">
        <v>77</v>
      </c>
      <c r="H24" t="s">
        <v>78</v>
      </c>
      <c r="I24" t="s">
        <v>79</v>
      </c>
      <c r="J24" t="s">
        <v>80</v>
      </c>
      <c r="K24" t="s">
        <v>20</v>
      </c>
      <c r="L24" t="s">
        <v>82</v>
      </c>
      <c r="M24" t="s">
        <v>12</v>
      </c>
      <c r="N24" t="s">
        <v>83</v>
      </c>
      <c r="O24" t="s">
        <v>84</v>
      </c>
      <c r="P24" t="s">
        <v>86</v>
      </c>
      <c r="Q24" t="s">
        <v>16</v>
      </c>
      <c r="R24" t="s">
        <v>87</v>
      </c>
      <c r="S24" t="s">
        <v>88</v>
      </c>
      <c r="T24" t="s">
        <v>21</v>
      </c>
      <c r="U24" t="s">
        <v>89</v>
      </c>
      <c r="V24" t="s">
        <v>91</v>
      </c>
      <c r="W24" t="s">
        <v>42</v>
      </c>
      <c r="X24" t="s">
        <v>93</v>
      </c>
      <c r="Y24" t="s">
        <v>36</v>
      </c>
      <c r="Z24" t="s">
        <v>94</v>
      </c>
      <c r="AA24" t="s">
        <v>96</v>
      </c>
      <c r="AB24" t="s">
        <v>97</v>
      </c>
      <c r="AC24" t="s">
        <v>10</v>
      </c>
      <c r="AD24" t="s">
        <v>31</v>
      </c>
      <c r="AE24" t="s">
        <v>65</v>
      </c>
    </row>
    <row r="25" spans="1:48">
      <c r="A25" t="s">
        <v>70</v>
      </c>
      <c r="B25" t="s">
        <v>72</v>
      </c>
      <c r="C25" t="s">
        <v>74</v>
      </c>
      <c r="D25" t="s">
        <v>75</v>
      </c>
      <c r="E25" t="s">
        <v>6</v>
      </c>
      <c r="F25" t="s">
        <v>76</v>
      </c>
      <c r="G25" t="s">
        <v>77</v>
      </c>
      <c r="H25" t="s">
        <v>78</v>
      </c>
      <c r="I25" t="s">
        <v>79</v>
      </c>
      <c r="J25" t="s">
        <v>80</v>
      </c>
      <c r="K25" t="s">
        <v>20</v>
      </c>
      <c r="L25" t="s">
        <v>82</v>
      </c>
      <c r="M25" t="s">
        <v>12</v>
      </c>
      <c r="N25" t="s">
        <v>83</v>
      </c>
      <c r="O25" t="s">
        <v>84</v>
      </c>
      <c r="P25" t="s">
        <v>86</v>
      </c>
      <c r="Q25" t="s">
        <v>16</v>
      </c>
      <c r="R25" t="s">
        <v>87</v>
      </c>
      <c r="S25" t="s">
        <v>88</v>
      </c>
      <c r="T25" t="s">
        <v>21</v>
      </c>
      <c r="U25" t="s">
        <v>89</v>
      </c>
      <c r="V25" t="s">
        <v>91</v>
      </c>
      <c r="W25" t="s">
        <v>42</v>
      </c>
      <c r="X25" t="s">
        <v>93</v>
      </c>
      <c r="Y25" t="s">
        <v>36</v>
      </c>
      <c r="Z25" t="s">
        <v>94</v>
      </c>
      <c r="AA25" t="s">
        <v>96</v>
      </c>
      <c r="AB25" t="s">
        <v>97</v>
      </c>
      <c r="AC25" t="s">
        <v>10</v>
      </c>
      <c r="AD25" t="s">
        <v>31</v>
      </c>
      <c r="AE25" t="s">
        <v>65</v>
      </c>
      <c r="AF25" t="s">
        <v>98</v>
      </c>
    </row>
    <row r="28" spans="1:48">
      <c r="B28" t="s">
        <v>140</v>
      </c>
      <c r="C28" t="s">
        <v>141</v>
      </c>
      <c r="D28" t="s">
        <v>0</v>
      </c>
      <c r="E28" t="s">
        <v>142</v>
      </c>
      <c r="F28" t="s">
        <v>143</v>
      </c>
      <c r="G28" t="s">
        <v>122</v>
      </c>
      <c r="H28" t="s">
        <v>132</v>
      </c>
      <c r="I28" t="s">
        <v>26</v>
      </c>
      <c r="J28" t="s">
        <v>128</v>
      </c>
      <c r="K28" t="s">
        <v>144</v>
      </c>
      <c r="L28" t="s">
        <v>145</v>
      </c>
      <c r="M28" t="s">
        <v>146</v>
      </c>
      <c r="N28" t="s">
        <v>147</v>
      </c>
      <c r="O28" t="s">
        <v>148</v>
      </c>
      <c r="P28" t="s">
        <v>149</v>
      </c>
      <c r="Q28" t="s">
        <v>150</v>
      </c>
      <c r="R28" t="s">
        <v>151</v>
      </c>
      <c r="S28" t="s">
        <v>92</v>
      </c>
      <c r="T28" t="s">
        <v>152</v>
      </c>
      <c r="U28" t="s">
        <v>153</v>
      </c>
      <c r="V28" t="s">
        <v>154</v>
      </c>
      <c r="W28" t="s">
        <v>69</v>
      </c>
      <c r="X28" t="s">
        <v>155</v>
      </c>
      <c r="Y28" t="s">
        <v>157</v>
      </c>
      <c r="Z28" t="s">
        <v>3</v>
      </c>
      <c r="AA28" t="s">
        <v>158</v>
      </c>
      <c r="AB28" t="s">
        <v>159</v>
      </c>
      <c r="AC28" t="s">
        <v>160</v>
      </c>
      <c r="AD28" t="s">
        <v>161</v>
      </c>
      <c r="AE28" t="s">
        <v>33</v>
      </c>
      <c r="AF28" t="s">
        <v>17</v>
      </c>
      <c r="AG28" t="s">
        <v>162</v>
      </c>
      <c r="AH28" t="s">
        <v>163</v>
      </c>
      <c r="AI28" t="s">
        <v>165</v>
      </c>
      <c r="AJ28" t="s">
        <v>90</v>
      </c>
      <c r="AK28" t="s">
        <v>19</v>
      </c>
      <c r="AL28" t="s">
        <v>164</v>
      </c>
      <c r="AM28" t="s">
        <v>166</v>
      </c>
      <c r="AN28" t="s">
        <v>167</v>
      </c>
      <c r="AO28" t="s">
        <v>47</v>
      </c>
      <c r="AP28" t="s">
        <v>119</v>
      </c>
      <c r="AQ28" t="s">
        <v>168</v>
      </c>
      <c r="AR28" t="s">
        <v>25</v>
      </c>
      <c r="AS28" t="s">
        <v>169</v>
      </c>
      <c r="AT28" t="s">
        <v>170</v>
      </c>
      <c r="AU28" t="s">
        <v>172</v>
      </c>
      <c r="AV28" t="s">
        <v>173</v>
      </c>
    </row>
    <row r="31" spans="1:48">
      <c r="N31" s="1" t="s">
        <v>174</v>
      </c>
      <c r="O31" t="s">
        <v>175</v>
      </c>
    </row>
    <row r="32" spans="1:48">
      <c r="N32" t="s">
        <v>51</v>
      </c>
      <c r="O32" t="s">
        <v>28</v>
      </c>
    </row>
  </sheetData>
  <phoneticPr fontId="4"/>
  <pageMargins left="0.7" right="0.7" top="0.75" bottom="0.75" header="0.3" footer="0.3"/>
  <pageSetup paperSize="9" fitToWidth="1" fitToHeight="1" orientation="portrait" usePrinterDefaults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7" tint="0.4"/>
    <pageSetUpPr fitToPage="1"/>
  </sheetPr>
  <dimension ref="A1:C44"/>
  <sheetViews>
    <sheetView showGridLines="0" tabSelected="1" view="pageBreakPreview" zoomScaleSheetLayoutView="100" workbookViewId="0">
      <selection activeCell="B3" sqref="B3"/>
    </sheetView>
  </sheetViews>
  <sheetFormatPr defaultColWidth="9" defaultRowHeight="20"/>
  <cols>
    <col min="1" max="1" width="20.125" style="2" customWidth="1"/>
    <col min="2" max="2" width="19.375" style="2" customWidth="1"/>
    <col min="3" max="3" width="61.875" style="2" customWidth="1"/>
    <col min="4" max="16384" width="9" style="2"/>
  </cols>
  <sheetData>
    <row r="1" spans="1:3">
      <c r="A1" s="2" t="s">
        <v>99</v>
      </c>
    </row>
    <row r="3" spans="1:3">
      <c r="A3" s="2" t="s">
        <v>73</v>
      </c>
    </row>
    <row r="5" spans="1:3">
      <c r="C5" s="20" t="s">
        <v>193</v>
      </c>
    </row>
    <row r="7" spans="1:3">
      <c r="A7" s="2" t="s">
        <v>101</v>
      </c>
      <c r="C7" s="18"/>
    </row>
    <row r="8" spans="1:3" ht="17.100000000000001" customHeight="1">
      <c r="A8" s="3" t="s">
        <v>102</v>
      </c>
      <c r="B8" s="3" t="s">
        <v>56</v>
      </c>
      <c r="C8" s="3" t="s">
        <v>103</v>
      </c>
    </row>
    <row r="9" spans="1:3" ht="17.100000000000001" customHeight="1">
      <c r="A9" s="4"/>
      <c r="B9" s="13" t="s">
        <v>2</v>
      </c>
      <c r="C9" s="21"/>
    </row>
    <row r="10" spans="1:3">
      <c r="A10" s="5" t="s">
        <v>105</v>
      </c>
      <c r="B10" s="14"/>
      <c r="C10" s="22"/>
    </row>
    <row r="11" spans="1:3">
      <c r="A11" s="5" t="s">
        <v>106</v>
      </c>
      <c r="B11" s="14"/>
      <c r="C11" s="22"/>
    </row>
    <row r="12" spans="1:3">
      <c r="A12" s="5" t="s">
        <v>107</v>
      </c>
      <c r="B12" s="14"/>
      <c r="C12" s="22"/>
    </row>
    <row r="13" spans="1:3">
      <c r="A13" s="5" t="s">
        <v>85</v>
      </c>
      <c r="B13" s="14"/>
      <c r="C13" s="22"/>
    </row>
    <row r="14" spans="1:3">
      <c r="A14" s="5" t="s">
        <v>108</v>
      </c>
      <c r="B14" s="14"/>
      <c r="C14" s="22"/>
    </row>
    <row r="15" spans="1:3" ht="40">
      <c r="A15" s="5" t="s">
        <v>9</v>
      </c>
      <c r="B15" s="14"/>
      <c r="C15" s="22"/>
    </row>
    <row r="16" spans="1:3">
      <c r="A16" s="5" t="s">
        <v>109</v>
      </c>
      <c r="B16" s="14"/>
      <c r="C16" s="22"/>
    </row>
    <row r="17" spans="1:3">
      <c r="A17" s="5" t="s">
        <v>8</v>
      </c>
      <c r="B17" s="14"/>
      <c r="C17" s="22"/>
    </row>
    <row r="18" spans="1:3">
      <c r="A18" s="5" t="s">
        <v>110</v>
      </c>
      <c r="B18" s="14"/>
      <c r="C18" s="22"/>
    </row>
    <row r="19" spans="1:3">
      <c r="A19" s="5" t="s">
        <v>104</v>
      </c>
      <c r="B19" s="14"/>
      <c r="C19" s="22"/>
    </row>
    <row r="20" spans="1:3">
      <c r="A20" s="5" t="s">
        <v>112</v>
      </c>
      <c r="B20" s="14"/>
      <c r="C20" s="22"/>
    </row>
    <row r="21" spans="1:3">
      <c r="A21" s="5" t="s">
        <v>113</v>
      </c>
      <c r="B21" s="14"/>
      <c r="C21" s="22"/>
    </row>
    <row r="22" spans="1:3">
      <c r="A22" s="6" t="s">
        <v>39</v>
      </c>
      <c r="B22" s="14"/>
      <c r="C22" s="22"/>
    </row>
    <row r="23" spans="1:3">
      <c r="A23" s="6" t="s">
        <v>114</v>
      </c>
      <c r="B23" s="14"/>
      <c r="C23" s="22"/>
    </row>
    <row r="24" spans="1:3" ht="17.100000000000001" customHeight="1">
      <c r="A24" s="7" t="s">
        <v>38</v>
      </c>
      <c r="B24" s="15"/>
      <c r="C24" s="23"/>
    </row>
    <row r="25" spans="1:3" ht="17.100000000000001" customHeight="1">
      <c r="A25" s="3" t="s">
        <v>115</v>
      </c>
      <c r="B25" s="16">
        <f>SUM(B10:B24)</f>
        <v>0</v>
      </c>
      <c r="C25" s="24"/>
    </row>
    <row r="26" spans="1:3" ht="17.100000000000001" customHeight="1">
      <c r="A26" s="8" t="s">
        <v>116</v>
      </c>
      <c r="B26" s="16"/>
      <c r="C26" s="24"/>
    </row>
    <row r="27" spans="1:3" ht="17.100000000000001" customHeight="1">
      <c r="A27" s="3"/>
      <c r="B27" s="16"/>
      <c r="C27" s="24"/>
    </row>
    <row r="28" spans="1:3" ht="16.5" customHeight="1">
      <c r="A28" s="3" t="s">
        <v>44</v>
      </c>
      <c r="B28" s="16">
        <f>B25+B26</f>
        <v>0</v>
      </c>
      <c r="C28" s="25"/>
    </row>
    <row r="29" spans="1:3" ht="16.5" customHeight="1">
      <c r="A29" s="2" t="s">
        <v>118</v>
      </c>
      <c r="B29" s="17"/>
      <c r="C29" s="17"/>
    </row>
    <row r="30" spans="1:3" ht="17.100000000000001" customHeight="1">
      <c r="A30" s="9"/>
      <c r="B30" s="18"/>
    </row>
    <row r="31" spans="1:3" ht="17.100000000000001" customHeight="1">
      <c r="A31" s="9" t="s">
        <v>120</v>
      </c>
      <c r="B31" s="18"/>
      <c r="C31" s="18"/>
    </row>
    <row r="32" spans="1:3" ht="17.100000000000001" customHeight="1">
      <c r="A32" s="3" t="s">
        <v>102</v>
      </c>
      <c r="B32" s="19" t="s">
        <v>121</v>
      </c>
      <c r="C32" s="26"/>
    </row>
    <row r="33" spans="1:3" ht="17.100000000000001" customHeight="1">
      <c r="A33" s="10"/>
      <c r="B33" s="13" t="s">
        <v>5</v>
      </c>
      <c r="C33" s="27"/>
    </row>
    <row r="34" spans="1:3" ht="17.100000000000001" customHeight="1">
      <c r="A34" s="11" t="s">
        <v>95</v>
      </c>
      <c r="B34" s="15"/>
      <c r="C34" s="28"/>
    </row>
    <row r="35" spans="1:3">
      <c r="A35" s="3" t="s">
        <v>115</v>
      </c>
      <c r="B35" s="16">
        <f>SUM(B34)</f>
        <v>0</v>
      </c>
      <c r="C35" s="29"/>
    </row>
    <row r="38" spans="1:3">
      <c r="A38" s="2" t="s">
        <v>123</v>
      </c>
      <c r="B38" s="17"/>
      <c r="C38" s="17"/>
    </row>
    <row r="39" spans="1:3" ht="14.25" customHeight="1">
      <c r="A39" s="12" t="s">
        <v>124</v>
      </c>
      <c r="B39" s="12"/>
      <c r="C39" s="12"/>
    </row>
    <row r="40" spans="1:3">
      <c r="A40" s="12"/>
      <c r="B40" s="12"/>
      <c r="C40" s="12"/>
    </row>
    <row r="41" spans="1:3">
      <c r="A41" s="12"/>
      <c r="B41" s="12"/>
      <c r="C41" s="12"/>
    </row>
    <row r="42" spans="1:3">
      <c r="A42" s="2" t="s">
        <v>125</v>
      </c>
      <c r="B42" s="17"/>
      <c r="C42" s="17"/>
    </row>
    <row r="43" spans="1:3">
      <c r="B43" s="17"/>
      <c r="C43" s="17"/>
    </row>
    <row r="44" spans="1:3">
      <c r="B44" s="17"/>
      <c r="C44" s="17"/>
    </row>
  </sheetData>
  <mergeCells count="1">
    <mergeCell ref="A39:C41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79" fitToWidth="1" fitToHeight="1" orientation="portrait" usePrinterDefaults="1" blackAndWhite="1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5">
    <tabColor theme="7" tint="0.4"/>
    <pageSetUpPr fitToPage="1"/>
  </sheetPr>
  <dimension ref="A1:M18"/>
  <sheetViews>
    <sheetView showGridLines="0" view="pageBreakPreview" zoomScaleSheetLayoutView="100" workbookViewId="0">
      <selection activeCell="L13" sqref="L13"/>
    </sheetView>
  </sheetViews>
  <sheetFormatPr defaultColWidth="9" defaultRowHeight="18.75"/>
  <cols>
    <col min="1" max="1" width="2.5" style="30" customWidth="1"/>
    <col min="2" max="2" width="5.375" style="31" customWidth="1"/>
    <col min="3" max="3" width="46.375" style="31" customWidth="1"/>
    <col min="4" max="4" width="9.75" style="31" customWidth="1"/>
    <col min="5" max="5" width="11.25" style="31" customWidth="1"/>
    <col min="6" max="6" width="4.375" style="31" customWidth="1"/>
    <col min="7" max="7" width="9" style="31"/>
    <col min="8" max="8" width="3.375" style="31" customWidth="1"/>
    <col min="9" max="9" width="11" style="31" customWidth="1"/>
    <col min="10" max="10" width="2.5" style="31" customWidth="1"/>
    <col min="11" max="11" width="3.375" style="31" customWidth="1"/>
    <col min="12" max="12" width="12.375" style="31" customWidth="1"/>
    <col min="13" max="13" width="7.25" style="30" customWidth="1"/>
    <col min="14" max="14" width="17.125" style="30" customWidth="1"/>
    <col min="15" max="16384" width="9" style="30"/>
  </cols>
  <sheetData>
    <row r="1" spans="1:13">
      <c r="A1" s="32"/>
      <c r="B1" s="33" t="s">
        <v>54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2"/>
    </row>
    <row r="2" spans="1:13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2"/>
    </row>
    <row r="3" spans="1:13">
      <c r="A3" s="32"/>
      <c r="B3" s="33" t="s">
        <v>14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2"/>
    </row>
    <row r="4" spans="1:13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2"/>
    </row>
    <row r="5" spans="1:13">
      <c r="A5" s="32"/>
      <c r="B5" s="34" t="s">
        <v>23</v>
      </c>
      <c r="C5" s="41"/>
      <c r="D5" s="41"/>
      <c r="E5" s="41"/>
      <c r="F5" s="41"/>
      <c r="G5" s="41"/>
      <c r="H5" s="41"/>
      <c r="I5" s="41"/>
      <c r="J5" s="41"/>
      <c r="K5" s="41"/>
      <c r="L5" s="56"/>
      <c r="M5" s="32"/>
    </row>
    <row r="6" spans="1:13" ht="13.5" customHeight="1">
      <c r="A6" s="32"/>
      <c r="B6" s="35" t="s">
        <v>41</v>
      </c>
      <c r="C6" s="42"/>
      <c r="D6" s="48"/>
      <c r="E6" s="51"/>
      <c r="F6" s="51"/>
      <c r="G6" s="51"/>
      <c r="H6" s="51"/>
      <c r="I6" s="51"/>
      <c r="J6" s="51"/>
      <c r="K6" s="51"/>
      <c r="L6" s="57">
        <f>IFERROR(SUM(L9:L15),"")</f>
        <v>0</v>
      </c>
      <c r="M6" s="32" t="s">
        <v>32</v>
      </c>
    </row>
    <row r="7" spans="1:13">
      <c r="A7" s="32"/>
      <c r="B7" s="36"/>
      <c r="C7" s="43"/>
      <c r="D7" s="49"/>
      <c r="E7" s="33"/>
      <c r="F7" s="33"/>
      <c r="G7" s="33"/>
      <c r="H7" s="33"/>
      <c r="I7" s="33"/>
      <c r="J7" s="33"/>
      <c r="K7" s="33"/>
      <c r="L7" s="49"/>
      <c r="M7" s="32"/>
    </row>
    <row r="8" spans="1:13">
      <c r="A8" s="32"/>
      <c r="B8" s="37" t="s">
        <v>15</v>
      </c>
      <c r="C8" s="44"/>
      <c r="D8" s="49"/>
      <c r="E8" s="33"/>
      <c r="F8" s="33"/>
      <c r="G8" s="33"/>
      <c r="H8" s="33"/>
      <c r="I8" s="33" t="s">
        <v>18</v>
      </c>
      <c r="J8" s="33"/>
      <c r="K8" s="33"/>
      <c r="L8" s="49"/>
      <c r="M8" s="32"/>
    </row>
    <row r="9" spans="1:13">
      <c r="A9" s="32"/>
      <c r="B9" s="38" t="s">
        <v>53</v>
      </c>
      <c r="C9" s="45"/>
      <c r="D9" s="49"/>
      <c r="E9" s="52">
        <v>6200000</v>
      </c>
      <c r="F9" s="54" t="s">
        <v>48</v>
      </c>
      <c r="G9" s="52">
        <v>71000</v>
      </c>
      <c r="H9" s="33" t="s">
        <v>34</v>
      </c>
      <c r="I9" s="55"/>
      <c r="J9" s="33" t="s">
        <v>1</v>
      </c>
      <c r="K9" s="33" t="s">
        <v>24</v>
      </c>
      <c r="L9" s="58" t="str">
        <f>IF(I9="","0",E9+(G9*I9))</f>
        <v>0</v>
      </c>
      <c r="M9" s="32"/>
    </row>
    <row r="10" spans="1:13">
      <c r="A10" s="32"/>
      <c r="B10" s="38" t="s">
        <v>4</v>
      </c>
      <c r="C10" s="45"/>
      <c r="D10" s="49"/>
      <c r="E10" s="33"/>
      <c r="F10" s="33"/>
      <c r="G10" s="33"/>
      <c r="H10" s="33"/>
      <c r="I10" s="33"/>
      <c r="J10" s="33"/>
      <c r="K10" s="33"/>
      <c r="L10" s="49"/>
      <c r="M10" s="32"/>
    </row>
    <row r="11" spans="1:13">
      <c r="A11" s="32"/>
      <c r="B11" s="38" t="s">
        <v>52</v>
      </c>
      <c r="C11" s="45"/>
      <c r="D11" s="49"/>
      <c r="E11" s="52">
        <v>6200000</v>
      </c>
      <c r="F11" s="54" t="s">
        <v>48</v>
      </c>
      <c r="G11" s="52">
        <v>77000</v>
      </c>
      <c r="H11" s="33" t="s">
        <v>34</v>
      </c>
      <c r="I11" s="55"/>
      <c r="J11" s="33" t="s">
        <v>1</v>
      </c>
      <c r="K11" s="33" t="s">
        <v>24</v>
      </c>
      <c r="L11" s="58" t="str">
        <f>IF(I11="","0",E11+(G11*I11))</f>
        <v>0</v>
      </c>
      <c r="M11" s="32"/>
    </row>
    <row r="12" spans="1:13">
      <c r="A12" s="32"/>
      <c r="B12" s="38" t="s">
        <v>13</v>
      </c>
      <c r="C12" s="45"/>
      <c r="D12" s="49"/>
      <c r="E12" s="33"/>
      <c r="F12" s="33"/>
      <c r="G12" s="33"/>
      <c r="H12" s="33"/>
      <c r="I12" s="33"/>
      <c r="J12" s="33"/>
      <c r="K12" s="33"/>
      <c r="L12" s="49"/>
      <c r="M12" s="32"/>
    </row>
    <row r="13" spans="1:13">
      <c r="A13" s="32"/>
      <c r="B13" s="38" t="s">
        <v>49</v>
      </c>
      <c r="C13" s="45"/>
      <c r="D13" s="49"/>
      <c r="E13" s="52">
        <v>6200000</v>
      </c>
      <c r="F13" s="54" t="s">
        <v>48</v>
      </c>
      <c r="G13" s="52">
        <v>87000</v>
      </c>
      <c r="H13" s="33" t="s">
        <v>34</v>
      </c>
      <c r="I13" s="55"/>
      <c r="J13" s="33" t="s">
        <v>1</v>
      </c>
      <c r="K13" s="33" t="s">
        <v>24</v>
      </c>
      <c r="L13" s="58" t="str">
        <f>IF(I13="","0",E13+(G13*I13))</f>
        <v>0</v>
      </c>
      <c r="M13" s="32"/>
    </row>
    <row r="14" spans="1:13">
      <c r="A14" s="32"/>
      <c r="B14" s="38" t="s">
        <v>46</v>
      </c>
      <c r="C14" s="45"/>
      <c r="D14" s="49"/>
      <c r="E14" s="33"/>
      <c r="F14" s="33"/>
      <c r="G14" s="33" t="s">
        <v>45</v>
      </c>
      <c r="H14" s="33"/>
      <c r="I14" s="33"/>
      <c r="J14" s="33"/>
      <c r="K14" s="33"/>
      <c r="L14" s="49"/>
      <c r="M14" s="32"/>
    </row>
    <row r="15" spans="1:13">
      <c r="A15" s="32"/>
      <c r="B15" s="39" t="s">
        <v>37</v>
      </c>
      <c r="C15" s="46"/>
      <c r="D15" s="49"/>
      <c r="E15" s="52">
        <v>25000</v>
      </c>
      <c r="F15" s="33" t="s">
        <v>34</v>
      </c>
      <c r="G15" s="55"/>
      <c r="H15" s="33"/>
      <c r="I15" s="33"/>
      <c r="J15" s="33"/>
      <c r="K15" s="33" t="s">
        <v>24</v>
      </c>
      <c r="L15" s="58">
        <f>E15*G15</f>
        <v>0</v>
      </c>
      <c r="M15" s="32"/>
    </row>
    <row r="16" spans="1:13">
      <c r="A16" s="32"/>
      <c r="B16" s="38" t="s">
        <v>43</v>
      </c>
      <c r="C16" s="45"/>
      <c r="D16" s="49"/>
      <c r="E16" s="33"/>
      <c r="F16" s="33"/>
      <c r="G16" s="33"/>
      <c r="H16" s="33"/>
      <c r="I16" s="33"/>
      <c r="J16" s="33"/>
      <c r="K16" s="33"/>
      <c r="L16" s="49"/>
      <c r="M16" s="32"/>
    </row>
    <row r="17" spans="1:13">
      <c r="A17" s="32"/>
      <c r="B17" s="40"/>
      <c r="C17" s="47"/>
      <c r="D17" s="50"/>
      <c r="E17" s="53"/>
      <c r="F17" s="53"/>
      <c r="G17" s="53"/>
      <c r="H17" s="53"/>
      <c r="I17" s="53"/>
      <c r="J17" s="53"/>
      <c r="K17" s="53"/>
      <c r="L17" s="50"/>
      <c r="M17" s="32"/>
    </row>
    <row r="18" spans="1:13">
      <c r="A18" s="32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2"/>
    </row>
  </sheetData>
  <mergeCells count="13">
    <mergeCell ref="B5:L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</mergeCells>
  <phoneticPr fontId="4"/>
  <dataValidations count="4">
    <dataValidation type="decimal" allowBlank="1" showDropDown="0" showInputMessage="1" showErrorMessage="1" sqref="I9">
      <formula1>1</formula1>
      <formula2>129</formula2>
    </dataValidation>
    <dataValidation type="decimal" allowBlank="1" showDropDown="0" showInputMessage="1" showErrorMessage="1" sqref="I11">
      <formula1>130</formula1>
      <formula2>259</formula2>
    </dataValidation>
    <dataValidation type="decimal" allowBlank="1" showDropDown="0" showInputMessage="1" showErrorMessage="1" sqref="I13">
      <formula1>260</formula1>
      <formula2>366</formula2>
    </dataValidation>
    <dataValidation type="decimal" allowBlank="1" showDropDown="0" showInputMessage="1" showErrorMessage="1" sqref="G15">
      <formula1>1</formula1>
      <formula2>366</formula2>
    </dataValidation>
  </dataValidations>
  <pageMargins left="0.70866141732283472" right="0.70866141732283472" top="0.74803149606299213" bottom="0.74803149606299213" header="0.31496062992125984" footer="0.31496062992125984"/>
  <pageSetup paperSize="9" scale="93" fitToWidth="1" fitToHeight="0" orientation="landscape" usePrinterDefaults="1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0"/>
    <pageSetUpPr fitToPage="1"/>
  </sheetPr>
  <dimension ref="A1:C44"/>
  <sheetViews>
    <sheetView showGridLines="0" view="pageBreakPreview" zoomScaleSheetLayoutView="100" workbookViewId="0">
      <selection activeCell="A2" sqref="A2"/>
    </sheetView>
  </sheetViews>
  <sheetFormatPr defaultColWidth="9" defaultRowHeight="20"/>
  <cols>
    <col min="1" max="1" width="20.125" style="2" customWidth="1"/>
    <col min="2" max="2" width="19.375" style="2" customWidth="1"/>
    <col min="3" max="3" width="61.875" style="2" customWidth="1"/>
    <col min="4" max="16384" width="9" style="2"/>
  </cols>
  <sheetData>
    <row r="1" spans="1:3">
      <c r="A1" s="2" t="s">
        <v>99</v>
      </c>
    </row>
    <row r="3" spans="1:3">
      <c r="A3" s="2" t="s">
        <v>7</v>
      </c>
    </row>
    <row r="5" spans="1:3">
      <c r="C5" s="20" t="s">
        <v>192</v>
      </c>
    </row>
    <row r="7" spans="1:3">
      <c r="A7" s="2" t="s">
        <v>101</v>
      </c>
      <c r="C7" s="18"/>
    </row>
    <row r="8" spans="1:3" ht="17.100000000000001" customHeight="1">
      <c r="A8" s="3" t="s">
        <v>102</v>
      </c>
      <c r="B8" s="3" t="s">
        <v>56</v>
      </c>
      <c r="C8" s="3" t="s">
        <v>103</v>
      </c>
    </row>
    <row r="9" spans="1:3" ht="17.100000000000001" customHeight="1">
      <c r="A9" s="4"/>
      <c r="B9" s="13" t="s">
        <v>2</v>
      </c>
      <c r="C9" s="21"/>
    </row>
    <row r="10" spans="1:3">
      <c r="A10" s="5" t="s">
        <v>105</v>
      </c>
      <c r="B10" s="14">
        <v>60000000</v>
      </c>
      <c r="C10" s="22" t="s">
        <v>181</v>
      </c>
    </row>
    <row r="11" spans="1:3">
      <c r="A11" s="5" t="s">
        <v>106</v>
      </c>
      <c r="B11" s="14">
        <v>1000000</v>
      </c>
      <c r="C11" s="22" t="str">
        <v>○○○○○</v>
      </c>
    </row>
    <row r="12" spans="1:3">
      <c r="A12" s="5" t="s">
        <v>107</v>
      </c>
      <c r="B12" s="14">
        <v>5000000</v>
      </c>
      <c r="C12" s="22" t="str">
        <v>○○○○○</v>
      </c>
    </row>
    <row r="13" spans="1:3">
      <c r="A13" s="5" t="s">
        <v>85</v>
      </c>
      <c r="B13" s="14">
        <v>3000000</v>
      </c>
      <c r="C13" s="22" t="str">
        <v>○○○○○</v>
      </c>
    </row>
    <row r="14" spans="1:3">
      <c r="A14" s="5" t="s">
        <v>108</v>
      </c>
      <c r="B14" s="14">
        <v>100000</v>
      </c>
      <c r="C14" s="22" t="str">
        <v>○○○○○</v>
      </c>
    </row>
    <row r="15" spans="1:3" ht="40">
      <c r="A15" s="5" t="s">
        <v>9</v>
      </c>
      <c r="B15" s="14">
        <v>2000000</v>
      </c>
      <c r="C15" s="22" t="str">
        <v>○○○○○</v>
      </c>
    </row>
    <row r="16" spans="1:3">
      <c r="A16" s="5" t="s">
        <v>109</v>
      </c>
      <c r="B16" s="14">
        <v>500000</v>
      </c>
      <c r="C16" s="22" t="str">
        <v>○○○○○</v>
      </c>
    </row>
    <row r="17" spans="1:3">
      <c r="A17" s="5" t="s">
        <v>8</v>
      </c>
      <c r="B17" s="14">
        <v>13000000</v>
      </c>
      <c r="C17" s="22" t="str">
        <v>○○○○○</v>
      </c>
    </row>
    <row r="18" spans="1:3">
      <c r="A18" s="5" t="s">
        <v>110</v>
      </c>
      <c r="B18" s="14">
        <v>200000</v>
      </c>
      <c r="C18" s="22" t="str">
        <v>○○○○○</v>
      </c>
    </row>
    <row r="19" spans="1:3">
      <c r="A19" s="5" t="s">
        <v>104</v>
      </c>
      <c r="B19" s="14">
        <v>200000</v>
      </c>
      <c r="C19" s="22" t="str">
        <v>○○○○○</v>
      </c>
    </row>
    <row r="20" spans="1:3">
      <c r="A20" s="5" t="s">
        <v>112</v>
      </c>
      <c r="B20" s="14">
        <v>1000000</v>
      </c>
      <c r="C20" s="22" t="str">
        <v>○○○○○</v>
      </c>
    </row>
    <row r="21" spans="1:3">
      <c r="A21" s="5" t="s">
        <v>113</v>
      </c>
      <c r="B21" s="14">
        <v>1000000</v>
      </c>
      <c r="C21" s="22" t="str">
        <v>○○○○○</v>
      </c>
    </row>
    <row r="22" spans="1:3">
      <c r="A22" s="6" t="s">
        <v>39</v>
      </c>
      <c r="B22" s="14">
        <v>5000000</v>
      </c>
      <c r="C22" s="22" t="str">
        <v>○○○○○</v>
      </c>
    </row>
    <row r="23" spans="1:3">
      <c r="A23" s="6" t="s">
        <v>114</v>
      </c>
      <c r="B23" s="14">
        <v>1000000</v>
      </c>
      <c r="C23" s="22" t="str">
        <v>○○○○○</v>
      </c>
    </row>
    <row r="24" spans="1:3" ht="17.100000000000001" customHeight="1">
      <c r="A24" s="7" t="s">
        <v>38</v>
      </c>
      <c r="B24" s="15">
        <v>5000000</v>
      </c>
      <c r="C24" s="23" t="str">
        <v>○○○○○</v>
      </c>
    </row>
    <row r="25" spans="1:3" ht="17.100000000000001" customHeight="1">
      <c r="A25" s="3" t="s">
        <v>115</v>
      </c>
      <c r="B25" s="16">
        <f>SUM(B10:B24)</f>
        <v>98000000</v>
      </c>
      <c r="C25" s="24"/>
    </row>
    <row r="26" spans="1:3" ht="17.100000000000001" customHeight="1">
      <c r="A26" s="8" t="s">
        <v>116</v>
      </c>
      <c r="B26" s="16">
        <v>2000000</v>
      </c>
      <c r="C26" s="24" t="s">
        <v>182</v>
      </c>
    </row>
    <row r="27" spans="1:3" ht="17.100000000000001" customHeight="1">
      <c r="A27" s="3"/>
      <c r="B27" s="16"/>
      <c r="C27" s="24"/>
    </row>
    <row r="28" spans="1:3" ht="16.5" customHeight="1">
      <c r="A28" s="3" t="s">
        <v>44</v>
      </c>
      <c r="B28" s="16">
        <f>B25+B26</f>
        <v>100000000</v>
      </c>
      <c r="C28" s="25"/>
    </row>
    <row r="29" spans="1:3" ht="16.5" customHeight="1">
      <c r="A29" s="2" t="s">
        <v>118</v>
      </c>
      <c r="B29" s="17"/>
      <c r="C29" s="17"/>
    </row>
    <row r="30" spans="1:3" ht="17.100000000000001" customHeight="1">
      <c r="A30" s="9"/>
      <c r="B30" s="18"/>
    </row>
    <row r="31" spans="1:3" ht="17.100000000000001" customHeight="1">
      <c r="A31" s="9" t="s">
        <v>120</v>
      </c>
      <c r="B31" s="18"/>
      <c r="C31" s="18"/>
    </row>
    <row r="32" spans="1:3" ht="17.100000000000001" customHeight="1">
      <c r="A32" s="3" t="s">
        <v>102</v>
      </c>
      <c r="B32" s="19" t="s">
        <v>121</v>
      </c>
      <c r="C32" s="26"/>
    </row>
    <row r="33" spans="1:3" ht="17.100000000000001" customHeight="1">
      <c r="A33" s="10"/>
      <c r="B33" s="13" t="s">
        <v>5</v>
      </c>
      <c r="C33" s="27"/>
    </row>
    <row r="34" spans="1:3" ht="17.100000000000001" customHeight="1">
      <c r="A34" s="11" t="s">
        <v>95</v>
      </c>
      <c r="B34" s="15">
        <v>85000000</v>
      </c>
      <c r="C34" s="28" t="s">
        <v>183</v>
      </c>
    </row>
    <row r="35" spans="1:3">
      <c r="A35" s="3" t="s">
        <v>115</v>
      </c>
      <c r="B35" s="16">
        <f>SUM(B34)</f>
        <v>85000000</v>
      </c>
      <c r="C35" s="29"/>
    </row>
    <row r="38" spans="1:3">
      <c r="A38" s="2" t="s">
        <v>123</v>
      </c>
      <c r="B38" s="17"/>
      <c r="C38" s="17"/>
    </row>
    <row r="39" spans="1:3" ht="14.25" customHeight="1">
      <c r="A39" s="12" t="s">
        <v>124</v>
      </c>
      <c r="B39" s="12"/>
      <c r="C39" s="12"/>
    </row>
    <row r="40" spans="1:3">
      <c r="A40" s="12"/>
      <c r="B40" s="12"/>
      <c r="C40" s="12"/>
    </row>
    <row r="41" spans="1:3">
      <c r="A41" s="12"/>
      <c r="B41" s="12"/>
      <c r="C41" s="12"/>
    </row>
    <row r="42" spans="1:3">
      <c r="A42" s="2" t="s">
        <v>125</v>
      </c>
      <c r="B42" s="17"/>
      <c r="C42" s="17"/>
    </row>
    <row r="43" spans="1:3">
      <c r="B43" s="17"/>
      <c r="C43" s="17"/>
    </row>
    <row r="44" spans="1:3">
      <c r="B44" s="17"/>
      <c r="C44" s="17"/>
    </row>
  </sheetData>
  <mergeCells count="1">
    <mergeCell ref="A39:C41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79" fitToWidth="1" fitToHeight="1" orientation="portrait" usePrinterDefaults="1" blackAndWhite="1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">
    <tabColor theme="7" tint="0.4"/>
    <pageSetUpPr fitToPage="1"/>
  </sheetPr>
  <dimension ref="A1:Z10"/>
  <sheetViews>
    <sheetView showGridLines="0" view="pageBreakPreview" zoomScaleSheetLayoutView="100" workbookViewId="0">
      <selection activeCell="E4" sqref="E4"/>
    </sheetView>
  </sheetViews>
  <sheetFormatPr defaultColWidth="9" defaultRowHeight="18"/>
  <cols>
    <col min="1" max="1" width="2.5" style="30" customWidth="1"/>
    <col min="2" max="2" width="7" style="31" customWidth="1"/>
    <col min="3" max="3" width="17.25" style="59" customWidth="1"/>
    <col min="4" max="4" width="11" style="31" bestFit="1" customWidth="1"/>
    <col min="5" max="5" width="13" style="31" bestFit="1" customWidth="1"/>
    <col min="6" max="6" width="11" style="60" bestFit="1" customWidth="1"/>
    <col min="7" max="7" width="15.125" style="61" bestFit="1" customWidth="1"/>
    <col min="8" max="8" width="20.58203125" style="31" customWidth="1"/>
    <col min="9" max="10" width="20.58203125" style="30" customWidth="1"/>
    <col min="11" max="11" width="18.4140625" style="31" bestFit="1" customWidth="1"/>
    <col min="12" max="13" width="16.58203125" style="31" customWidth="1"/>
    <col min="14" max="14" width="11.4140625" style="62" bestFit="1" customWidth="1"/>
    <col min="15" max="17" width="11" style="63" bestFit="1" customWidth="1"/>
    <col min="18" max="18" width="11" style="30" bestFit="1" customWidth="1"/>
    <col min="19" max="19" width="13" style="30" bestFit="1" customWidth="1"/>
    <col min="20" max="22" width="10.33203125" style="63" bestFit="1" customWidth="1"/>
    <col min="23" max="23" width="9" style="63" bestFit="1" customWidth="0"/>
    <col min="24" max="24" width="9.375" style="63" bestFit="1" customWidth="1"/>
    <col min="25" max="25" width="15.125" style="63" hidden="1" bestFit="1" customWidth="1"/>
    <col min="26" max="26" width="13" style="63" bestFit="1" customWidth="1"/>
    <col min="27" max="27" width="9" style="30" bestFit="1" customWidth="0"/>
    <col min="28" max="16384" width="9" style="30"/>
  </cols>
  <sheetData>
    <row r="1" spans="1:26">
      <c r="A1" s="66"/>
      <c r="B1" s="69" t="s">
        <v>197</v>
      </c>
      <c r="C1" s="74"/>
      <c r="D1" s="81" t="s">
        <v>127</v>
      </c>
      <c r="E1" s="85" t="s">
        <v>69</v>
      </c>
      <c r="F1" s="87"/>
      <c r="G1" s="92"/>
      <c r="H1" s="69"/>
      <c r="I1" s="69"/>
      <c r="J1" s="69"/>
      <c r="K1" s="69"/>
      <c r="L1" s="69"/>
      <c r="M1" s="69"/>
      <c r="N1" s="103"/>
      <c r="O1" s="110"/>
    </row>
    <row r="2" spans="1:26">
      <c r="A2" s="66"/>
      <c r="B2" s="69"/>
      <c r="C2" s="74"/>
      <c r="D2" s="69"/>
      <c r="E2" s="69"/>
      <c r="F2" s="87"/>
      <c r="G2" s="92"/>
      <c r="H2" s="69"/>
      <c r="I2" s="69"/>
      <c r="J2" s="69"/>
      <c r="K2" s="69"/>
      <c r="L2" s="69"/>
      <c r="M2" s="69"/>
      <c r="N2" s="103"/>
      <c r="O2" s="110"/>
    </row>
    <row r="3" spans="1:26">
      <c r="A3" s="66"/>
      <c r="C3" s="74"/>
      <c r="D3" s="69"/>
      <c r="E3" s="69"/>
      <c r="F3" s="87"/>
      <c r="G3" s="92"/>
      <c r="H3" s="69"/>
      <c r="I3" s="69"/>
      <c r="J3" s="69"/>
      <c r="K3" s="69"/>
      <c r="L3" s="69"/>
      <c r="M3" s="69"/>
      <c r="N3" s="103"/>
      <c r="O3" s="110"/>
      <c r="R3" s="65" t="s">
        <v>180</v>
      </c>
    </row>
    <row r="4" spans="1:26" s="64" customFormat="1" ht="43.5" customHeight="1">
      <c r="A4" s="67"/>
      <c r="B4" s="70"/>
      <c r="C4" s="75" t="s">
        <v>194</v>
      </c>
      <c r="D4" s="81" t="s">
        <v>129</v>
      </c>
      <c r="E4" s="81" t="s">
        <v>130</v>
      </c>
      <c r="F4" s="88" t="s">
        <v>27</v>
      </c>
      <c r="G4" s="93" t="s">
        <v>126</v>
      </c>
      <c r="H4" s="81" t="s">
        <v>131</v>
      </c>
      <c r="I4" s="81" t="s">
        <v>67</v>
      </c>
      <c r="J4" s="81" t="s">
        <v>195</v>
      </c>
      <c r="K4" s="99" t="s">
        <v>133</v>
      </c>
      <c r="L4" s="101" t="s">
        <v>135</v>
      </c>
      <c r="M4" s="101" t="s">
        <v>176</v>
      </c>
      <c r="N4" s="104" t="s">
        <v>117</v>
      </c>
      <c r="O4" s="111" t="s">
        <v>156</v>
      </c>
      <c r="P4" s="114" t="s">
        <v>134</v>
      </c>
      <c r="Q4" s="111" t="s">
        <v>136</v>
      </c>
      <c r="R4" s="118" t="s">
        <v>178</v>
      </c>
      <c r="S4" s="118" t="s">
        <v>179</v>
      </c>
      <c r="T4" s="114" t="s">
        <v>32</v>
      </c>
      <c r="U4" s="114" t="s">
        <v>29</v>
      </c>
      <c r="V4" s="123" t="s">
        <v>100</v>
      </c>
      <c r="W4" s="111" t="s">
        <v>137</v>
      </c>
      <c r="X4" s="111" t="s">
        <v>138</v>
      </c>
      <c r="Y4" s="111" t="s">
        <v>177</v>
      </c>
      <c r="Z4" s="111" t="s">
        <v>11</v>
      </c>
    </row>
    <row r="5" spans="1:26" ht="9.75" customHeight="1">
      <c r="A5" s="66"/>
      <c r="C5" s="76"/>
      <c r="D5" s="81"/>
      <c r="E5" s="86"/>
      <c r="F5" s="88"/>
      <c r="G5" s="93"/>
      <c r="H5" s="81"/>
      <c r="I5" s="81"/>
      <c r="J5" s="81"/>
      <c r="K5" s="81"/>
      <c r="L5" s="81"/>
      <c r="M5" s="81"/>
      <c r="N5" s="105" t="s">
        <v>5</v>
      </c>
      <c r="O5" s="105" t="s">
        <v>5</v>
      </c>
      <c r="P5" s="105" t="s">
        <v>5</v>
      </c>
      <c r="Q5" s="105" t="s">
        <v>5</v>
      </c>
      <c r="R5" s="119" t="s">
        <v>139</v>
      </c>
      <c r="S5" s="119" t="s">
        <v>139</v>
      </c>
      <c r="T5" s="105" t="s">
        <v>5</v>
      </c>
      <c r="U5" s="105" t="s">
        <v>5</v>
      </c>
      <c r="V5" s="105" t="s">
        <v>5</v>
      </c>
      <c r="W5" s="105" t="s">
        <v>5</v>
      </c>
      <c r="X5" s="105" t="s">
        <v>5</v>
      </c>
      <c r="Y5" s="105"/>
      <c r="Z5" s="105"/>
    </row>
    <row r="6" spans="1:26" ht="13.5" customHeight="1">
      <c r="A6" s="66"/>
      <c r="C6" s="77"/>
      <c r="D6" s="82"/>
      <c r="E6" s="82"/>
      <c r="F6" s="89"/>
      <c r="G6" s="94"/>
      <c r="H6" s="82"/>
      <c r="I6" s="82"/>
      <c r="J6" s="82"/>
      <c r="K6" s="82"/>
      <c r="L6" s="102"/>
      <c r="M6" s="102"/>
      <c r="N6" s="106"/>
      <c r="O6" s="112"/>
      <c r="P6" s="115"/>
      <c r="Q6" s="115"/>
      <c r="R6" s="120"/>
      <c r="S6" s="120"/>
      <c r="T6" s="115"/>
      <c r="U6" s="115"/>
      <c r="V6" s="115"/>
      <c r="W6" s="115"/>
      <c r="X6" s="115"/>
      <c r="Y6" s="115"/>
      <c r="Z6" s="115"/>
    </row>
    <row r="7" spans="1:26" s="65" customFormat="1">
      <c r="A7" s="68" t="s">
        <v>186</v>
      </c>
      <c r="B7" s="71"/>
      <c r="C7" s="78">
        <v>46113</v>
      </c>
      <c r="D7" s="83">
        <v>1</v>
      </c>
      <c r="E7" s="83" t="s">
        <v>184</v>
      </c>
      <c r="F7" s="90" t="s">
        <v>185</v>
      </c>
      <c r="G7" s="95" t="str">
        <f t="array" ref="G7" ca="1">IFERROR(INDIRECT(F7),"")</f>
        <v>診療所の開設者</v>
      </c>
      <c r="H7" s="97" t="s">
        <v>111</v>
      </c>
      <c r="I7" s="97" t="s">
        <v>81</v>
      </c>
      <c r="J7" s="97" t="s">
        <v>196</v>
      </c>
      <c r="K7" s="97" t="s">
        <v>187</v>
      </c>
      <c r="L7" s="97" t="s">
        <v>188</v>
      </c>
      <c r="M7" s="97" t="s">
        <v>171</v>
      </c>
      <c r="N7" s="107">
        <f>'【記載例】 別紙１－１'!B28</f>
        <v>100000000</v>
      </c>
      <c r="O7" s="107">
        <f>'【記載例】 別紙１－１'!B35</f>
        <v>85000000</v>
      </c>
      <c r="P7" s="116">
        <f>N7-O7</f>
        <v>15000000</v>
      </c>
      <c r="Q7" s="116">
        <f>'【記載例】 別紙１－１'!B25</f>
        <v>98000000</v>
      </c>
      <c r="R7" s="121">
        <v>200.5</v>
      </c>
      <c r="S7" s="121">
        <v>36</v>
      </c>
      <c r="T7" s="116">
        <f>S7*25000+IF(AND(0&lt;R7,R7&lt;130),6200000+R7*71000,IF(AND(129&lt;R7,R7&lt;260),6200000+R7*77000,IF(AND(259&lt;R7,R7&lt;366),6200000+87000*R7,IF(R7=0,R7*0))))</f>
        <v>22538500</v>
      </c>
      <c r="U7" s="116">
        <f>MIN(Q7,T7)</f>
        <v>22538500</v>
      </c>
      <c r="V7" s="116">
        <f>ROUNDDOWN(MIN(P7,U7)*2/3,-3)</f>
        <v>10000000</v>
      </c>
      <c r="W7" s="116">
        <f>IFERROR(_xlfn.IFS(F7="_１_",4/9*MIN(P7,U7,V7),F7="_２_",2/3*MIN(2/3*MIN(P7,U7),V7)),"")</f>
        <v>6666666.666666666</v>
      </c>
      <c r="X7" s="116">
        <f>IFERROR(ROUNDDOWN(W7,-3),"")</f>
        <v>6666000</v>
      </c>
      <c r="Y7" s="124">
        <v>0</v>
      </c>
      <c r="Z7" s="116">
        <f>IF(X7="","",X7-Y7)</f>
        <v>6666000</v>
      </c>
    </row>
    <row r="8" spans="1:26" s="31" customFormat="1" ht="50" customHeight="1">
      <c r="A8" s="69"/>
      <c r="B8" s="72"/>
      <c r="C8" s="79"/>
      <c r="D8" s="84">
        <v>1</v>
      </c>
      <c r="E8" s="84" t="s">
        <v>184</v>
      </c>
      <c r="F8" s="91" t="s">
        <v>185</v>
      </c>
      <c r="G8" s="96" t="str">
        <f t="array" ref="G8" ca="1">IFERROR(INDIRECT(F8),"")</f>
        <v>診療所の開設者</v>
      </c>
      <c r="H8" s="98"/>
      <c r="I8" s="98"/>
      <c r="J8" s="98"/>
      <c r="K8" s="100"/>
      <c r="L8" s="100"/>
      <c r="M8" s="100"/>
      <c r="N8" s="108">
        <f>'別紙１－１'!B28</f>
        <v>0</v>
      </c>
      <c r="O8" s="108">
        <f>'別紙１－１'!B35</f>
        <v>0</v>
      </c>
      <c r="P8" s="117">
        <f>N8-O8</f>
        <v>0</v>
      </c>
      <c r="Q8" s="117">
        <f>'別紙１－１'!B25</f>
        <v>0</v>
      </c>
      <c r="R8" s="122"/>
      <c r="S8" s="122"/>
      <c r="T8" s="117">
        <f>S8*25000+IF(AND(0&lt;R8,R8&lt;130),6200000+R8*71000,IF(AND(129&lt;R8,R8&lt;260),6200000+R8*77000,IF(AND(259&lt;R8,R8&lt;366),6200000+87000*R8,IF(R8=0,R8*0))))</f>
        <v>0</v>
      </c>
      <c r="U8" s="117">
        <f>MIN(Q8,T8)</f>
        <v>0</v>
      </c>
      <c r="V8" s="117">
        <f>ROUNDDOWN(MIN(P8,U8)*2/3,-3)</f>
        <v>0</v>
      </c>
      <c r="W8" s="117">
        <f>IFERROR(_xlfn.IFS(F8="_１_",4/9*MIN(P8,U8,V8),F8="_２_",2/3*MIN(2/3*MIN(P8,U8),V8)),"")</f>
        <v>0</v>
      </c>
      <c r="X8" s="117">
        <f>IFERROR(ROUNDDOWN(W8,-3),"")</f>
        <v>0</v>
      </c>
      <c r="Y8" s="125">
        <v>0</v>
      </c>
      <c r="Z8" s="117">
        <f>IF(X8="","",X8-Y8)</f>
        <v>0</v>
      </c>
    </row>
    <row r="9" spans="1:26" s="64" customFormat="1">
      <c r="B9" s="73"/>
      <c r="C9" s="80"/>
      <c r="D9" s="73" t="s">
        <v>189</v>
      </c>
      <c r="E9" s="73" t="s">
        <v>189</v>
      </c>
      <c r="F9" s="73" t="s">
        <v>189</v>
      </c>
      <c r="G9" s="73" t="s">
        <v>189</v>
      </c>
      <c r="H9" s="73"/>
      <c r="I9" s="73"/>
      <c r="J9" s="73"/>
      <c r="K9" s="73"/>
      <c r="L9" s="73"/>
      <c r="M9" s="73"/>
      <c r="N9" s="109" t="s">
        <v>189</v>
      </c>
      <c r="O9" s="113" t="s">
        <v>189</v>
      </c>
      <c r="P9" s="113" t="s">
        <v>189</v>
      </c>
      <c r="Q9" s="113" t="s">
        <v>189</v>
      </c>
      <c r="T9" s="113" t="s">
        <v>189</v>
      </c>
      <c r="U9" s="113" t="s">
        <v>189</v>
      </c>
      <c r="V9" s="113" t="s">
        <v>189</v>
      </c>
      <c r="W9" s="113" t="s">
        <v>189</v>
      </c>
      <c r="X9" s="113" t="s">
        <v>189</v>
      </c>
      <c r="Y9" s="113"/>
      <c r="Z9" s="113" t="s">
        <v>189</v>
      </c>
    </row>
    <row r="10" spans="1:26" s="64" customFormat="1">
      <c r="B10" s="73"/>
      <c r="C10" s="80"/>
      <c r="D10" s="73" t="s">
        <v>190</v>
      </c>
      <c r="E10" s="73" t="s">
        <v>190</v>
      </c>
      <c r="F10" s="73" t="s">
        <v>190</v>
      </c>
      <c r="G10" s="73" t="s">
        <v>190</v>
      </c>
      <c r="H10" s="73"/>
      <c r="I10" s="73"/>
      <c r="J10" s="73"/>
      <c r="K10" s="73"/>
      <c r="L10" s="73"/>
      <c r="M10" s="73"/>
      <c r="N10" s="109" t="s">
        <v>191</v>
      </c>
      <c r="O10" s="109" t="s">
        <v>191</v>
      </c>
      <c r="P10" s="109" t="s">
        <v>191</v>
      </c>
      <c r="Q10" s="109" t="s">
        <v>191</v>
      </c>
      <c r="T10" s="109" t="s">
        <v>191</v>
      </c>
      <c r="U10" s="109" t="s">
        <v>191</v>
      </c>
      <c r="V10" s="109" t="s">
        <v>191</v>
      </c>
      <c r="W10" s="109" t="s">
        <v>191</v>
      </c>
      <c r="X10" s="109" t="s">
        <v>191</v>
      </c>
      <c r="Y10" s="113"/>
      <c r="Z10" s="109" t="s">
        <v>191</v>
      </c>
    </row>
  </sheetData>
  <mergeCells count="1">
    <mergeCell ref="A7:B7"/>
  </mergeCells>
  <phoneticPr fontId="4"/>
  <dataValidations count="2">
    <dataValidation type="list" allowBlank="1" showDropDown="0" showInputMessage="1" showErrorMessage="1" sqref="F11:F1048548 F7:F8">
      <formula1>"_１_,_２_"</formula1>
    </dataValidation>
    <dataValidation type="custom" allowBlank="1" showDropDown="0" showInputMessage="1" showErrorMessage="1" sqref="G11:G1048548 G7:G8">
      <formula1>INDIRECT(F7)</formula1>
    </dataValidation>
  </dataValidations>
  <pageMargins left="0.70866141732283472" right="0.70866141732283472" top="0.74803149606299213" bottom="0.74803149606299213" header="0.31496062992125984" footer="0.31496062992125984"/>
  <pageSetup paperSize="9" scale="37" fitToWidth="1" fitToHeight="0" orientation="landscape" usePrinterDefaults="1" blackAndWhite="1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DropDown="0" showInputMessage="1" showErrorMessage="1">
          <x14:formula1>
            <xm:f>Sheet4!$B$28:$AV$28</xm:f>
          </x14:formula1>
          <xm:sqref>E1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0">
    <tabColor theme="8" tint="0.4"/>
    <pageSetUpPr fitToPage="1"/>
  </sheetPr>
  <dimension ref="A1:M18"/>
  <sheetViews>
    <sheetView showGridLines="0" view="pageBreakPreview" zoomScaleSheetLayoutView="100" workbookViewId="0">
      <selection activeCell="L13" sqref="L13"/>
    </sheetView>
  </sheetViews>
  <sheetFormatPr defaultColWidth="9" defaultRowHeight="18.75"/>
  <cols>
    <col min="1" max="1" width="2.5" style="30" customWidth="1"/>
    <col min="2" max="2" width="5.375" style="31" customWidth="1"/>
    <col min="3" max="3" width="46.375" style="31" customWidth="1"/>
    <col min="4" max="4" width="9.75" style="31" customWidth="1"/>
    <col min="5" max="5" width="11.25" style="31" customWidth="1"/>
    <col min="6" max="6" width="4.375" style="31" customWidth="1"/>
    <col min="7" max="7" width="9" style="31"/>
    <col min="8" max="8" width="3.375" style="31" customWidth="1"/>
    <col min="9" max="9" width="11" style="31" customWidth="1"/>
    <col min="10" max="10" width="2.5" style="31" customWidth="1"/>
    <col min="11" max="11" width="3.375" style="31" customWidth="1"/>
    <col min="12" max="12" width="12.375" style="31" customWidth="1"/>
    <col min="13" max="13" width="7.25" style="30" customWidth="1"/>
    <col min="14" max="14" width="17.125" style="30" customWidth="1"/>
    <col min="15" max="16384" width="9" style="30"/>
  </cols>
  <sheetData>
    <row r="1" spans="1:13">
      <c r="A1" s="32"/>
      <c r="B1" s="33" t="s">
        <v>30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2"/>
    </row>
    <row r="2" spans="1:13">
      <c r="A2" s="32"/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2"/>
    </row>
    <row r="3" spans="1:13">
      <c r="A3" s="32"/>
      <c r="B3" s="33" t="s">
        <v>14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2"/>
    </row>
    <row r="4" spans="1:13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2"/>
    </row>
    <row r="5" spans="1:13">
      <c r="A5" s="32"/>
      <c r="B5" s="34" t="s">
        <v>23</v>
      </c>
      <c r="C5" s="41"/>
      <c r="D5" s="41"/>
      <c r="E5" s="41"/>
      <c r="F5" s="41"/>
      <c r="G5" s="41"/>
      <c r="H5" s="41"/>
      <c r="I5" s="41"/>
      <c r="J5" s="41"/>
      <c r="K5" s="41"/>
      <c r="L5" s="56"/>
      <c r="M5" s="32"/>
    </row>
    <row r="6" spans="1:13" ht="13.5" customHeight="1">
      <c r="A6" s="32"/>
      <c r="B6" s="35" t="s">
        <v>41</v>
      </c>
      <c r="C6" s="42"/>
      <c r="D6" s="48"/>
      <c r="E6" s="51"/>
      <c r="F6" s="51"/>
      <c r="G6" s="51"/>
      <c r="H6" s="51"/>
      <c r="I6" s="51"/>
      <c r="J6" s="51"/>
      <c r="K6" s="51"/>
      <c r="L6" s="128">
        <f>IFERROR(SUM(L9:L15),"")</f>
        <v>0</v>
      </c>
      <c r="M6" s="32" t="s">
        <v>32</v>
      </c>
    </row>
    <row r="7" spans="1:13">
      <c r="A7" s="32"/>
      <c r="B7" s="36"/>
      <c r="C7" s="43"/>
      <c r="D7" s="49"/>
      <c r="E7" s="33"/>
      <c r="F7" s="33"/>
      <c r="G7" s="33"/>
      <c r="H7" s="33"/>
      <c r="I7" s="33"/>
      <c r="J7" s="33"/>
      <c r="K7" s="33"/>
      <c r="L7" s="49"/>
      <c r="M7" s="32"/>
    </row>
    <row r="8" spans="1:13">
      <c r="A8" s="32"/>
      <c r="B8" s="126" t="s">
        <v>15</v>
      </c>
      <c r="C8" s="127"/>
      <c r="D8" s="49"/>
      <c r="E8" s="33"/>
      <c r="F8" s="33"/>
      <c r="G8" s="33"/>
      <c r="H8" s="33"/>
      <c r="I8" s="33" t="s">
        <v>18</v>
      </c>
      <c r="J8" s="33"/>
      <c r="K8" s="33"/>
      <c r="L8" s="49"/>
      <c r="M8" s="32"/>
    </row>
    <row r="9" spans="1:13">
      <c r="A9" s="32"/>
      <c r="B9" s="38" t="s">
        <v>53</v>
      </c>
      <c r="C9" s="45"/>
      <c r="D9" s="49"/>
      <c r="E9" s="52">
        <v>6200000</v>
      </c>
      <c r="F9" s="54" t="s">
        <v>48</v>
      </c>
      <c r="G9" s="52">
        <v>71000</v>
      </c>
      <c r="H9" s="33" t="s">
        <v>34</v>
      </c>
      <c r="I9" s="55"/>
      <c r="J9" s="33" t="s">
        <v>1</v>
      </c>
      <c r="K9" s="33" t="s">
        <v>24</v>
      </c>
      <c r="L9" s="58" t="str">
        <f>IF(I9="","0",E9+(G9*I9))</f>
        <v>0</v>
      </c>
      <c r="M9" s="32"/>
    </row>
    <row r="10" spans="1:13">
      <c r="A10" s="32"/>
      <c r="B10" s="38" t="s">
        <v>4</v>
      </c>
      <c r="C10" s="45"/>
      <c r="D10" s="49"/>
      <c r="E10" s="33"/>
      <c r="F10" s="33"/>
      <c r="G10" s="33"/>
      <c r="H10" s="33"/>
      <c r="I10" s="33"/>
      <c r="J10" s="33"/>
      <c r="K10" s="33"/>
      <c r="L10" s="49"/>
      <c r="M10" s="32"/>
    </row>
    <row r="11" spans="1:13">
      <c r="A11" s="32"/>
      <c r="B11" s="38" t="s">
        <v>52</v>
      </c>
      <c r="C11" s="45"/>
      <c r="D11" s="49"/>
      <c r="E11" s="52">
        <v>6200000</v>
      </c>
      <c r="F11" s="54" t="s">
        <v>48</v>
      </c>
      <c r="G11" s="52">
        <v>77000</v>
      </c>
      <c r="H11" s="33" t="s">
        <v>34</v>
      </c>
      <c r="I11" s="55"/>
      <c r="J11" s="33" t="s">
        <v>1</v>
      </c>
      <c r="K11" s="33" t="s">
        <v>24</v>
      </c>
      <c r="L11" s="58" t="str">
        <f>IF(I11="","0",E11+(G11*I11))</f>
        <v>0</v>
      </c>
      <c r="M11" s="32"/>
    </row>
    <row r="12" spans="1:13">
      <c r="A12" s="32"/>
      <c r="B12" s="38" t="s">
        <v>13</v>
      </c>
      <c r="C12" s="45"/>
      <c r="D12" s="49"/>
      <c r="E12" s="33"/>
      <c r="F12" s="33"/>
      <c r="G12" s="33"/>
      <c r="H12" s="33"/>
      <c r="I12" s="33"/>
      <c r="J12" s="33"/>
      <c r="K12" s="33"/>
      <c r="L12" s="49"/>
      <c r="M12" s="32"/>
    </row>
    <row r="13" spans="1:13">
      <c r="A13" s="32"/>
      <c r="B13" s="38" t="s">
        <v>49</v>
      </c>
      <c r="C13" s="45"/>
      <c r="D13" s="49"/>
      <c r="E13" s="52">
        <v>6200000</v>
      </c>
      <c r="F13" s="54" t="s">
        <v>48</v>
      </c>
      <c r="G13" s="52">
        <v>87000</v>
      </c>
      <c r="H13" s="33" t="s">
        <v>34</v>
      </c>
      <c r="I13" s="55"/>
      <c r="J13" s="33" t="s">
        <v>1</v>
      </c>
      <c r="K13" s="33" t="s">
        <v>24</v>
      </c>
      <c r="L13" s="58" t="str">
        <f>IF(I13="","0",E13+(G13*I13))</f>
        <v>0</v>
      </c>
      <c r="M13" s="32"/>
    </row>
    <row r="14" spans="1:13">
      <c r="A14" s="32"/>
      <c r="B14" s="38" t="s">
        <v>46</v>
      </c>
      <c r="C14" s="45"/>
      <c r="D14" s="49"/>
      <c r="E14" s="33"/>
      <c r="F14" s="33"/>
      <c r="G14" s="33" t="s">
        <v>45</v>
      </c>
      <c r="H14" s="33"/>
      <c r="I14" s="33"/>
      <c r="J14" s="33"/>
      <c r="K14" s="33"/>
      <c r="L14" s="49"/>
      <c r="M14" s="32"/>
    </row>
    <row r="15" spans="1:13">
      <c r="A15" s="32"/>
      <c r="B15" s="39" t="s">
        <v>37</v>
      </c>
      <c r="C15" s="46"/>
      <c r="D15" s="49"/>
      <c r="E15" s="52">
        <v>25000</v>
      </c>
      <c r="F15" s="33" t="s">
        <v>34</v>
      </c>
      <c r="G15" s="55"/>
      <c r="H15" s="33"/>
      <c r="I15" s="33"/>
      <c r="J15" s="33"/>
      <c r="K15" s="33" t="s">
        <v>24</v>
      </c>
      <c r="L15" s="129">
        <f>E15*G15</f>
        <v>0</v>
      </c>
      <c r="M15" s="32"/>
    </row>
    <row r="16" spans="1:13">
      <c r="A16" s="32"/>
      <c r="B16" s="38" t="s">
        <v>43</v>
      </c>
      <c r="C16" s="45"/>
      <c r="D16" s="49"/>
      <c r="E16" s="33"/>
      <c r="F16" s="33"/>
      <c r="G16" s="33"/>
      <c r="H16" s="33"/>
      <c r="I16" s="33"/>
      <c r="J16" s="33"/>
      <c r="K16" s="33"/>
      <c r="L16" s="49"/>
      <c r="M16" s="32"/>
    </row>
    <row r="17" spans="1:13">
      <c r="A17" s="32"/>
      <c r="B17" s="40"/>
      <c r="C17" s="47"/>
      <c r="D17" s="50"/>
      <c r="E17" s="53"/>
      <c r="F17" s="53"/>
      <c r="G17" s="53"/>
      <c r="H17" s="53"/>
      <c r="I17" s="53"/>
      <c r="J17" s="53"/>
      <c r="K17" s="53"/>
      <c r="L17" s="50"/>
      <c r="M17" s="32"/>
    </row>
    <row r="18" spans="1:13">
      <c r="A18" s="32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2"/>
    </row>
  </sheetData>
  <mergeCells count="13">
    <mergeCell ref="B5:L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</mergeCells>
  <phoneticPr fontId="4"/>
  <dataValidations count="4">
    <dataValidation type="decimal" allowBlank="1" showDropDown="0" showInputMessage="1" showErrorMessage="1" sqref="G15">
      <formula1>1</formula1>
      <formula2>366</formula2>
    </dataValidation>
    <dataValidation type="decimal" allowBlank="1" showDropDown="0" showInputMessage="1" showErrorMessage="1" sqref="I13">
      <formula1>260</formula1>
      <formula2>366</formula2>
    </dataValidation>
    <dataValidation type="decimal" allowBlank="1" showDropDown="0" showInputMessage="1" showErrorMessage="1" sqref="I11">
      <formula1>130</formula1>
      <formula2>259</formula2>
    </dataValidation>
    <dataValidation type="decimal" allowBlank="1" showDropDown="0" showInputMessage="1" showErrorMessage="1" sqref="I9">
      <formula1>1</formula1>
      <formula2>129</formula2>
    </dataValidation>
  </dataValidations>
  <pageMargins left="0.70866141732283472" right="0.70866141732283472" top="0.74803149606299213" bottom="0.74803149606299213" header="0.31496062992125984" footer="0.31496062992125984"/>
  <pageSetup paperSize="9" scale="93" fitToWidth="1" fitToHeight="0" orientation="landscape" usePrinterDefaults="1" blackAndWhite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Sheet4</vt:lpstr>
      <vt:lpstr>別紙１－１</vt:lpstr>
      <vt:lpstr>旧別紙１－２</vt:lpstr>
      <vt:lpstr>【記載例】 別紙１－１</vt:lpstr>
      <vt:lpstr>別紙１－２</vt:lpstr>
      <vt:lpstr>旧別紙１－２（２）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櫻場 友康(sakuraba-tomoyasu)</dc:creator>
  <cp:lastModifiedBy>池田　悠真</cp:lastModifiedBy>
  <cp:lastPrinted>2025-06-25T05:43:25Z</cp:lastPrinted>
  <dcterms:created xsi:type="dcterms:W3CDTF">2024-02-05T07:21:04Z</dcterms:created>
  <dcterms:modified xsi:type="dcterms:W3CDTF">2026-04-28T00:08:18Z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3.1.10.0</vt:lpwstr>
      <vt:lpwstr>3.1.7.0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2026-04-28T00:08:18Z</vt:filetime>
  </property>
</Properties>
</file>