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O35" i="9"/>
  <c r="BW35" i="9"/>
  <c r="BE35" i="9"/>
  <c r="CO34" i="9"/>
  <c r="BW34" i="9"/>
  <c r="C34" i="9"/>
  <c r="C35" i="9" s="1"/>
  <c r="C36" i="9" s="1"/>
  <c r="U34" i="9" l="1"/>
  <c r="U35" i="9" s="1"/>
  <c r="U36" i="9" s="1"/>
  <c r="U37" i="9" s="1"/>
  <c r="U38"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<sst xmlns="http://schemas.openxmlformats.org/spreadsheetml/2006/main" count="1041" uniqueCount="556">
  <si>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</si>
  <si>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</si>
  <si>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</si>
  <si>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</si>
  <si>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</si>
  <si>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</si>
  <si>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</si>
  <si>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</si>
  <si>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</si>
  <si>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</si>
  <si>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</si>
  <si>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</si>
  <si>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</si>
  <si>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</si>
  <si>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</si>
  <si>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</si>
  <si>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</si>
  <si>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</si>
  <si>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</si>
  <si>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</si>
  <si>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</si>
  <si>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</si>
  <si>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</si>
  <si>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</si>
  <si>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</si>
  <si>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</si>
  <si>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</si>
  <si>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</si>
  <si>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</si>
  <si>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</si>
  <si>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</si>
  <si>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</si>
  <si>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</si>
  <si>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</si>
  <si>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</si>
  <si>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</si>
  <si>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</si>
  <si>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</si>
  <si>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</si>
  <si>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</si>
  <si>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</si>
  <si>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</si>
  <si>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</si>
  <si>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</si>
  <si>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</si>
  <si>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</si>
  <si>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</si>
  <si>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</si>
  <si>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</si>
  <si>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</si>
  <si>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</si>
  <si>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</si>
  <si>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</si>
  <si>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</si>
  <si>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</si>
  <si>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</si>
  <si>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</si>
  <si>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</si>
  <si>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</si>
  <si>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</si>
  <si>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</si>
  <si>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</si>
  <si>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</si>
  <si>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</si>
  <si>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</si>
  <si>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</si>
  <si>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</si>
  <si>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</si>
  <si>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</si>
  <si>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</si>
  <si>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</si>
  <si>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</si>
  <si>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</si>
  <si>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</si>
  <si>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</si>
  <si>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</si>
  <si>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</si>
  <si>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</si>
  <si>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</si>
  <si>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</si>
  <si>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</si>
  <si>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</si>
  <si>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</si>
  <si>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</si>
  <si>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</si>
  <si>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</si>
  <si>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</si>
  <si>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</si>
  <si>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</si>
  <si>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</si>
  <si>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</si>
  <si>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</si>
  <si>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</si>
  <si>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</si>
  <si>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</si>
  <si>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</si>
  <si>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</si>
  <si>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</si>
  <si>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</si>
  <si>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</si>
  <si>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</si>
  <si>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</si>
  <si>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</si>
  <si>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</si>
  <si>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</si>
  <si>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</si>
  <si>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</si>
  <si>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</si>
  <si>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</si>
  <si>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</si>
  <si>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</si>
  <si>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</si>
  <si>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</si>
  <si>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</si>
  <si>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</si>
  <si>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</si>
  <si>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</si>
  <si>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</si>
  <si>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</si>
  <si>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</si>
  <si>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</si>
  <si>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</si>
  <si>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</si>
  <si>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</si>
  <si>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</si>
  <si>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</si>
  <si>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</si>
  <si>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</si>
  <si>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</si>
  <si>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</si>
  <si>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</si>
  <si>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</si>
  <si>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</si>
  <si>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</si>
  <si>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</si>
  <si>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</si>
  <si>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</si>
  <si>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</si>
  <si>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</si>
  <si>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</si>
  <si>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</si>
  <si>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</si>
  <si>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</si>
  <si>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</si>
  <si>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</si>
  <si>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</si>
  <si>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</si>
  <si>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</si>
  <si>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</si>
  <si>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</si>
  <si>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</si>
  <si>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</si>
  <si>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</si>
  <si>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</si>
  <si>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</si>
  <si>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</si>
  <si>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</si>
  <si>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</si>
  <si>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</si>
  <si>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</si>
  <si>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</si>
  <si>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</si>
  <si>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</si>
  <si>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</si>
  <si>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</si>
  <si>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</si>
  <si>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</si>
  <si>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</si>
  <si>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</si>
  <si>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</si>
  <si>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</si>
  <si>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</si>
  <si>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</si>
  <si>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</si>
  <si>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</si>
  <si>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</si>
  <si>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</si>
  <si>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</si>
  <si>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</si>
  <si>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</si>
  <si>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</si>
  <si>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</si>
  <si>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</si>
  <si>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</si>
  <si>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</si>
  <si>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</si>
  <si>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</si>
  <si>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</si>
  <si>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</si>
  <si>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</si>
  <si>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</si>
  <si>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</si>
  <si>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</si>
  <si>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</si>
  <si>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静岡県伊東市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</si>
  <si>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</si>
  <si>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</si>
  <si>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</si>
  <si>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</si>
  <si>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</si>
  <si>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</si>
  <si>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</si>
  <si>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</si>
  <si>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</si>
  <si>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</si>
  <si>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</si>
  <si>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</si>
  <si>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</si>
  <si>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</si>
  <si>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</si>
  <si>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</si>
  <si>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</si>
  <si>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</si>
  <si>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</si>
  <si>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</si>
  <si>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</si>
  <si>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</si>
  <si>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</si>
  <si>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</si>
  <si>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</si>
  <si>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</si>
  <si>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</si>
  <si>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</si>
  <si>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</si>
  <si>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</si>
  <si>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</si>
  <si>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</si>
  <si>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</si>
  <si>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</si>
  <si>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</si>
  <si>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</si>
  <si>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</si>
  <si>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</si>
  <si>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</si>
  <si>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</si>
  <si>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</si>
  <si>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</si>
  <si>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</si>
  <si>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</si>
  <si>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</si>
  <si>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</si>
  <si>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</si>
  <si>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</si>
  <si>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</si>
  <si>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</si>
  <si>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</si>
  <si>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</si>
  <si>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</si>
  <si>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</si>
  <si>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</si>
  <si>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</si>
  <si>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</si>
  <si>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</si>
  <si>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</si>
  <si>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</si>
  <si>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</si>
  <si>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</si>
  <si>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</si>
  <si>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</si>
  <si>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</si>
  <si>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</si>
  <si>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</si>
  <si>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</si>
  <si>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</si>
  <si>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</si>
  <si>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</si>
  <si>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</si>
  <si>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</si>
  <si>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</si>
  <si>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</si>
  <si>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</si>
  <si>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</si>
  <si>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</si>
  <si>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</si>
  <si>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</si>
  <si>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</si>
  <si>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</si>
  <si>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</si>
  <si>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</si>
  <si>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</si>
  <si>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</si>
  <si>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</si>
  <si>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</si>
  <si>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</si>
  <si>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</si>
  <si>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</si>
  <si>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</si>
  <si>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</si>
  <si>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</si>
  <si>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</si>
  <si>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</si>
  <si>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</si>
  <si>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</si>
  <si>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</si>
  <si>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</si>
  <si>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</si>
  <si>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</si>
  <si>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</si>
  <si>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</si>
  <si>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</si>
  <si>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</si>
  <si>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</si>
  <si>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</si>
  <si>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</si>
  <si>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</si>
  <si>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</si>
  <si>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</si>
  <si>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</si>
  <si>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</si>
  <si>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</si>
  <si>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</si>
  <si>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</si>
  <si>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</si>
  <si>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</si>
  <si>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</si>
  <si>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</si>
  <si>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</si>
  <si>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</si>
  <si>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</si>
  <si>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</si>
  <si>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</si>
  <si>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</si>
  <si>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</si>
  <si>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</si>
  <si>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</si>
  <si>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</si>
  <si>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</si>
  <si>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</si>
  <si>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</si>
  <si>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</si>
  <si>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</si>
  <si>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</si>
  <si>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</si>
  <si>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</si>
  <si>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</si>
  <si>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</si>
  <si>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</si>
  <si>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</si>
  <si>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</si>
  <si>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</si>
  <si>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</si>
  <si>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</si>
  <si>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</si>
  <si>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</si>
  <si>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</si>
  <si>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静岡県伊東市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</si>
  <si>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</si>
  <si>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</si>
  <si>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</si>
  <si>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</si>
  <si>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</si>
  <si>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</si>
  <si>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</si>
  <si>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</si>
  <si>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</si>
  <si>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</si>
  <si>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</si>
  <si>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</si>
  <si>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</si>
  <si>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</si>
  <si>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</si>
  <si>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</si>
  <si>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</si>
  <si>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</si>
  <si>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</si>
  <si>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</si>
  <si>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</si>
  <si>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</si>
  <si>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</si>
  <si>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</si>
  <si>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</si>
  <si>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</si>
  <si>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</si>
  <si>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</si>
  <si>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</si>
  <si>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</si>
  <si>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</si>
  <si>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</si>
  <si>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</si>
  <si>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</si>
  <si>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</si>
  <si>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</si>
  <si>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</si>
  <si>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</si>
  <si>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介護老人保健施設特別会計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</si>
  <si>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</si>
  <si>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</si>
  <si>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</si>
  <si>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</si>
  <si>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</si>
  <si>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</si>
  <si>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</si>
  <si>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</si>
  <si>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</si>
  <si>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</si>
  <si>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</si>
  <si>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</si>
  <si>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</si>
  <si>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</si>
  <si>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</si>
  <si>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</si>
  <si>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</si>
  <si>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</si>
  <si>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</si>
  <si>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</si>
  <si>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</si>
  <si>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</si>
  <si>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</si>
  <si>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</si>
  <si>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</si>
  <si>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</si>
  <si>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</si>
  <si>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</si>
  <si>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</si>
  <si>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</si>
  <si>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</si>
  <si>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</si>
  <si>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</si>
  <si>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</si>
  <si>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</si>
  <si>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</si>
  <si>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</si>
  <si>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</si>
  <si>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</si>
  <si>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</si>
  <si>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</si>
  <si>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</si>
  <si>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</si>
  <si>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</si>
  <si>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</si>
  <si>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</si>
  <si>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</si>
  <si>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</si>
  <si>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</si>
  <si>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</si>
  <si>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</si>
  <si>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</si>
  <si>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</si>
  <si>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</si>
  <si>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</si>
  <si>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</si>
  <si>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</si>
  <si>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</si>
  <si>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</si>
  <si>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</si>
  <si>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</si>
  <si>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</si>
  <si>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</si>
  <si>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</si>
  <si>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</si>
  <si>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</si>
  <si>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</si>
  <si>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</si>
  <si>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</si>
  <si>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</si>
  <si>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</si>
  <si>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</si>
  <si>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</si>
  <si>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</si>
  <si>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</si>
  <si>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</si>
  <si>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</si>
  <si>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</si>
  <si>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</si>
  <si>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</si>
  <si>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</si>
  <si>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</si>
  <si>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</si>
  <si>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</si>
  <si>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</si>
  <si>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</si>
  <si>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</si>
  <si>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</si>
  <si>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</si>
  <si>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</si>
  <si>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</si>
  <si>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</si>
  <si>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</si>
  <si>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</si>
  <si>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</si>
  <si>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</si>
  <si>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</si>
  <si>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</si>
  <si>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</si>
  <si>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</si>
  <si>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</si>
  <si>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</si>
  <si>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</si>
  <si>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</si>
  <si>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</si>
  <si>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</si>
  <si>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</si>
  <si>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</si>
  <si>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</si>
  <si>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</si>
  <si>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</si>
  <si>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</si>
  <si>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</si>
  <si>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</si>
  <si>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</si>
  <si>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</si>
  <si>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</si>
  <si>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</si>
  <si>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</si>
  <si>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</si>
  <si>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</si>
  <si>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</si>
  <si>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</si>
  <si>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</si>
  <si>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</si>
  <si>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</si>
  <si>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</si>
  <si>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</si>
  <si>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</si>
  <si>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</si>
  <si>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</si>
  <si>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</si>
  <si>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</si>
  <si>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</si>
  <si>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</si>
  <si>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</si>
  <si>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</si>
  <si>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</si>
  <si>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</si>
  <si>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競輪事業特別会計</t>
  </si>
  <si>
    <t>▲ 3.10</t>
  </si>
  <si>
    <t>▲ 2.90</t>
  </si>
  <si>
    <t>▲ 2.53</t>
  </si>
  <si>
    <t>▲ 1.95</t>
  </si>
  <si>
    <t>▲ 0.58</t>
  </si>
  <si>
    <t>水道事業会計</t>
  </si>
  <si>
    <t>病院事業会計</t>
  </si>
  <si>
    <t>一般会計</t>
  </si>
  <si>
    <t>国民健康保険事業特別会計</t>
  </si>
  <si>
    <t>下水道事業特別会計</t>
  </si>
  <si>
    <t>後期高齢者医療特別会計</t>
  </si>
  <si>
    <t>介護保険事業特別会計</t>
  </si>
  <si>
    <t>その他会計（赤字）</t>
  </si>
  <si>
    <t>その他会計（黒字）</t>
  </si>
  <si>
    <t>-</t>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</si>
  <si>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</si>
  <si>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</si>
  <si>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</si>
  <si>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</si>
  <si>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</si>
  <si>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</si>
  <si>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伊東マリンタウン株式会社</t>
    <rPh sb="0" eb="2">
      <t>イトウ</t>
    </rPh>
    <rPh sb="8" eb="12">
      <t>カブシキガイシャ</t>
    </rPh>
    <phoneticPr fontId="2"/>
  </si>
  <si>
    <t>公益財団法人伊東市振興公社</t>
    <rPh sb="0" eb="2">
      <t>コウエキ</t>
    </rPh>
    <rPh sb="2" eb="4">
      <t>ザイダン</t>
    </rPh>
    <rPh sb="4" eb="6">
      <t>ホウジン</t>
    </rPh>
    <rPh sb="6" eb="9">
      <t>イトウシ</t>
    </rPh>
    <rPh sb="9" eb="11">
      <t>シンコウ</t>
    </rPh>
    <rPh sb="11" eb="13">
      <t>コウシャ</t>
    </rPh>
    <phoneticPr fontId="2"/>
  </si>
  <si>
    <t>伊豆東海岸鉄道整備株式会社</t>
    <rPh sb="0" eb="2">
      <t>イズ</t>
    </rPh>
    <rPh sb="2" eb="3">
      <t>ヒガシ</t>
    </rPh>
    <rPh sb="3" eb="5">
      <t>カイガン</t>
    </rPh>
    <rPh sb="5" eb="7">
      <t>テツドウ</t>
    </rPh>
    <rPh sb="7" eb="9">
      <t>セイビ</t>
    </rPh>
    <rPh sb="9" eb="13">
      <t>カブシキガイシャ</t>
    </rPh>
    <phoneticPr fontId="2"/>
  </si>
  <si>
    <t>株式会社シーブイエー</t>
    <rPh sb="0" eb="4">
      <t>カブシキガイシャ</t>
    </rPh>
    <phoneticPr fontId="2"/>
  </si>
  <si>
    <t>エフエム伊東株式会社</t>
    <rPh sb="4" eb="6">
      <t>イトウ</t>
    </rPh>
    <rPh sb="6" eb="10">
      <t>カブシキガイシャ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</si>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</sst>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24289</c:v>
                </c:pt>
                <c:pt idx="1">
                  <c:v>24964</c:v>
                </c:pt>
                <c:pt idx="2">
                  <c:v>26147</c:v>
                </c:pt>
                <c:pt idx="3">
                  <c:v>25987</c:v>
                </c:pt>
                <c:pt idx="4">
                  <c:v>44230</c:v>
                </c:pt>
              </c:numCache>
            </c:numRef>
          </c:val>
          <c:smooth val="0"/>
        </c:ser>
        <c:dLbls>
          <c:showLegendKey val="0"/>
          <c:showVal val="0"/>
          <c:showCatName val="0"/>
          <c:showSerName val="0"/>
          <c:showPercent val="0"/>
          <c:showBubbleSize val="0"/>
        </c:dLbls>
        <c:marker val="1"/>
        <c:smooth val="0"/>
        <c:axId val="99148160"/>
        <c:axId val="99150080"/>
      </c:lineChart>
      <c:catAx>
        <c:axId val="99148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0080"/>
        <c:crosses val="autoZero"/>
        <c:auto val="1"/>
        <c:lblAlgn val="ctr"/>
        <c:lblOffset val="100"/>
        <c:tickLblSkip val="1"/>
        <c:tickMarkSkip val="1"/>
        <c:noMultiLvlLbl val="0"/>
      </c:catAx>
      <c:valAx>
        <c:axId val="991500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4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3.37</c:v>
                </c:pt>
                <c:pt idx="1">
                  <c:v>2.95</c:v>
                </c:pt>
                <c:pt idx="2">
                  <c:v>3.47</c:v>
                </c:pt>
                <c:pt idx="3">
                  <c:v>4.8</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5.77</c:v>
                </c:pt>
                <c:pt idx="1">
                  <c:v>8.52</c:v>
                </c:pt>
                <c:pt idx="2">
                  <c:v>11.76</c:v>
                </c:pt>
                <c:pt idx="3">
                  <c:v>13.81</c:v>
                </c:pt>
                <c:pt idx="4">
                  <c:v>17.350000000000001</c:v>
                </c:pt>
              </c:numCache>
            </c:numRef>
          </c:val>
        </c:ser>
        <c:dLbls>
          <c:showLegendKey val="0"/>
          <c:showVal val="0"/>
          <c:showCatName val="0"/>
          <c:showSerName val="0"/>
          <c:showPercent val="0"/>
          <c:showBubbleSize val="0"/>
        </c:dLbls>
        <c:gapWidth val="250"/>
        <c:overlap val="100"/>
        <c:axId val="108800640"/>
        <c:axId val="10880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2.0699999999999998</c:v>
                </c:pt>
                <c:pt idx="1">
                  <c:v>2.62</c:v>
                </c:pt>
                <c:pt idx="2">
                  <c:v>3.84</c:v>
                </c:pt>
                <c:pt idx="3">
                  <c:v>3.23</c:v>
                </c:pt>
                <c:pt idx="4">
                  <c:v>3.55</c:v>
                </c:pt>
              </c:numCache>
            </c:numRef>
          </c:val>
          <c:smooth val="0"/>
        </c:ser>
        <c:dLbls>
          <c:showLegendKey val="0"/>
          <c:showVal val="0"/>
          <c:showCatName val="0"/>
          <c:showSerName val="0"/>
          <c:showPercent val="0"/>
          <c:showBubbleSize val="0"/>
        </c:dLbls>
        <c:marker val="1"/>
        <c:smooth val="0"/>
        <c:axId val="108800640"/>
        <c:axId val="108802816"/>
      </c:lineChart>
      <c:catAx>
        <c:axId val="1088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02816"/>
        <c:crosses val="autoZero"/>
        <c:auto val="1"/>
        <c:lblAlgn val="ctr"/>
        <c:lblOffset val="100"/>
        <c:tickLblSkip val="1"/>
        <c:tickMarkSkip val="1"/>
        <c:noMultiLvlLbl val="0"/>
      </c:catAx>
      <c:valAx>
        <c:axId val="10880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0.14000000000000001</c:v>
                </c:pt>
                <c:pt idx="4">
                  <c:v>#N/A</c:v>
                </c:pt>
                <c:pt idx="5">
                  <c:v>0.11</c:v>
                </c:pt>
                <c:pt idx="6">
                  <c:v>#N/A</c:v>
                </c:pt>
                <c:pt idx="7">
                  <c:v>0.11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0.13</c:v>
                </c:pt>
                <c:pt idx="4">
                  <c:v>#N/A</c:v>
                </c:pt>
                <c:pt idx="5">
                  <c:v>0.03</c:v>
                </c:pt>
                <c:pt idx="6">
                  <c:v>#N/A</c:v>
                </c:pt>
                <c:pt idx="7">
                  <c:v>0.11</c:v>
                </c:pt>
                <c:pt idx="8">
                  <c:v>#N/A</c:v>
                </c:pt>
                <c:pt idx="9">
                  <c:v>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3.78</c:v>
                </c:pt>
                <c:pt idx="2">
                  <c:v>#N/A</c:v>
                </c:pt>
                <c:pt idx="3">
                  <c:v>2.5099999999999998</c:v>
                </c:pt>
                <c:pt idx="4">
                  <c:v>#N/A</c:v>
                </c:pt>
                <c:pt idx="5">
                  <c:v>4.47</c:v>
                </c:pt>
                <c:pt idx="6">
                  <c:v>#N/A</c:v>
                </c:pt>
                <c:pt idx="7">
                  <c:v>3.99</c:v>
                </c:pt>
                <c:pt idx="8">
                  <c:v>#N/A</c:v>
                </c:pt>
                <c:pt idx="9">
                  <c:v>2.94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3.37</c:v>
                </c:pt>
                <c:pt idx="2">
                  <c:v>#N/A</c:v>
                </c:pt>
                <c:pt idx="3">
                  <c:v>2.95</c:v>
                </c:pt>
                <c:pt idx="4">
                  <c:v>#N/A</c:v>
                </c:pt>
                <c:pt idx="5">
                  <c:v>3.47</c:v>
                </c:pt>
                <c:pt idx="6">
                  <c:v>#N/A</c:v>
                </c:pt>
                <c:pt idx="7">
                  <c:v>4.8</c:v>
                </c:pt>
                <c:pt idx="8">
                  <c:v>#N/A</c:v>
                </c:pt>
                <c:pt idx="9">
                  <c:v>4.59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c:v>
                </c:pt>
                <c:pt idx="2">
                  <c:v>#N/A</c:v>
                </c:pt>
                <c:pt idx="3">
                  <c:v>5.98</c:v>
                </c:pt>
                <c:pt idx="4">
                  <c:v>#N/A</c:v>
                </c:pt>
                <c:pt idx="5">
                  <c:v>6.65</c:v>
                </c:pt>
                <c:pt idx="6">
                  <c:v>#N/A</c:v>
                </c:pt>
                <c:pt idx="7">
                  <c:v>6.95</c:v>
                </c:pt>
                <c:pt idx="8">
                  <c:v>#N/A</c:v>
                </c:pt>
                <c:pt idx="9">
                  <c:v>6.27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8.99</c:v>
                </c:pt>
                <c:pt idx="2">
                  <c:v>#N/A</c:v>
                </c:pt>
                <c:pt idx="3">
                  <c:v>8.77</c:v>
                </c:pt>
                <c:pt idx="4">
                  <c:v>#N/A</c:v>
                </c:pt>
                <c:pt idx="5">
                  <c:v>8.26</c:v>
                </c:pt>
                <c:pt idx="6">
                  <c:v>#N/A</c:v>
                </c:pt>
                <c:pt idx="7">
                  <c:v>8.76</c:v>
                </c:pt>
                <c:pt idx="8">
                  <c:v>#N/A</c:v>
                </c:pt>
                <c:pt idx="9">
                  <c:v>9.9499999999999993</c:v>
                </c:pt>
              </c:numCache>
            </c:numRef>
          </c:val>
        </c:ser>
        <c:ser>
          <c:idx val="9"/>
          <c:order val="9"/>
          <c:tx>
            <c:strRef>
              <c:f>データシート!$A$36</c:f>
              <c:strCache>
                <c:ptCount val="1"/>
                <c:pt idx="0">
                  <c:v>競輪事業特別会計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3.1</c:v>
                </c:pt>
                <c:pt idx="1">
                  <c:v>#N/A</c:v>
                </c:pt>
                <c:pt idx="2">
                  <c:v>2.9</c:v>
                </c:pt>
                <c:pt idx="3">
                  <c:v>#N/A</c:v>
                </c:pt>
                <c:pt idx="4">
                  <c:v>2.5299999999999998</c:v>
                </c:pt>
                <c:pt idx="5">
                  <c:v>#N/A</c:v>
                </c:pt>
                <c:pt idx="6">
                  <c:v>1.95</c:v>
                </c:pt>
                <c:pt idx="7">
                  <c:v>#N/A</c:v>
                </c:pt>
                <c:pt idx="8">
                  <c:v>0.57999999999999996</c:v>
                </c:pt>
                <c:pt idx="9">
                  <c:v>#N/A</c:v>
                </c:pt>
              </c:numCache>
            </c:numRef>
          </c:val>
        </c:ser>
        <c:dLbls>
          <c:showLegendKey val="0"/>
          <c:showVal val="0"/>
          <c:showCatName val="0"/>
          <c:showSerName val="0"/>
          <c:showPercent val="0"/>
          <c:showBubbleSize val="0"/>
        </c:dLbls>
        <c:gapWidth val="150"/>
        <c:overlap val="100"/>
        <c:axId val="109024384"/>
        <c:axId val="109025920"/>
      </c:barChart>
      <c:catAx>
        <c:axId val="1090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25920"/>
        <c:crosses val="autoZero"/>
        <c:auto val="1"/>
        <c:lblAlgn val="ctr"/>
        <c:lblOffset val="100"/>
        <c:tickLblSkip val="1"/>
        <c:tickMarkSkip val="1"/>
        <c:noMultiLvlLbl val="0"/>
      </c:catAx>
      <c:valAx>
        <c:axId val="10902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2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2236</c:v>
                </c:pt>
                <c:pt idx="5">
                  <c:v>2229</c:v>
                </c:pt>
                <c:pt idx="8">
                  <c:v>2261</c:v>
                </c:pt>
                <c:pt idx="11">
                  <c:v>2179</c:v>
                </c:pt>
                <c:pt idx="14">
                  <c:v>2201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45</c:v>
                </c:pt>
                <c:pt idx="3">
                  <c:v>85</c:v>
                </c:pt>
                <c:pt idx="6">
                  <c:v>41</c:v>
                </c:pt>
                <c:pt idx="9">
                  <c:v>22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650</c:v>
                </c:pt>
                <c:pt idx="3">
                  <c:v>630</c:v>
                </c:pt>
                <c:pt idx="6">
                  <c:v>597</c:v>
                </c:pt>
                <c:pt idx="9">
                  <c:v>538</c:v>
                </c:pt>
                <c:pt idx="12">
                  <c:v>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2792</c:v>
                </c:pt>
                <c:pt idx="3">
                  <c:v>2872</c:v>
                </c:pt>
                <c:pt idx="6">
                  <c:v>2921</c:v>
                </c:pt>
                <c:pt idx="9">
                  <c:v>2900</c:v>
                </c:pt>
                <c:pt idx="12">
                  <c:v>2796</c:v>
                </c:pt>
              </c:numCache>
            </c:numRef>
          </c:val>
        </c:ser>
        <c:dLbls>
          <c:showLegendKey val="0"/>
          <c:showVal val="0"/>
          <c:showCatName val="0"/>
          <c:showSerName val="0"/>
          <c:showPercent val="0"/>
          <c:showBubbleSize val="0"/>
        </c:dLbls>
        <c:gapWidth val="100"/>
        <c:overlap val="100"/>
        <c:axId val="109277568"/>
        <c:axId val="10927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1251</c:v>
                </c:pt>
                <c:pt idx="2">
                  <c:v>#N/A</c:v>
                </c:pt>
                <c:pt idx="3">
                  <c:v>#N/A</c:v>
                </c:pt>
                <c:pt idx="4">
                  <c:v>1358</c:v>
                </c:pt>
                <c:pt idx="5">
                  <c:v>#N/A</c:v>
                </c:pt>
                <c:pt idx="6">
                  <c:v>#N/A</c:v>
                </c:pt>
                <c:pt idx="7">
                  <c:v>1298</c:v>
                </c:pt>
                <c:pt idx="8">
                  <c:v>#N/A</c:v>
                </c:pt>
                <c:pt idx="9">
                  <c:v>#N/A</c:v>
                </c:pt>
                <c:pt idx="10">
                  <c:v>1281</c:v>
                </c:pt>
                <c:pt idx="11">
                  <c:v>#N/A</c:v>
                </c:pt>
                <c:pt idx="12">
                  <c:v>#N/A</c:v>
                </c:pt>
                <c:pt idx="13">
                  <c:v>1214</c:v>
                </c:pt>
                <c:pt idx="14">
                  <c:v>#N/A</c:v>
                </c:pt>
              </c:numCache>
            </c:numRef>
          </c:val>
          <c:smooth val="0"/>
        </c:ser>
        <c:dLbls>
          <c:showLegendKey val="0"/>
          <c:showVal val="0"/>
          <c:showCatName val="0"/>
          <c:showSerName val="0"/>
          <c:showPercent val="0"/>
          <c:showBubbleSize val="0"/>
        </c:dLbls>
        <c:marker val="1"/>
        <c:smooth val="0"/>
        <c:axId val="109277568"/>
        <c:axId val="109279488"/>
      </c:lineChart>
      <c:catAx>
        <c:axId val="1092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79488"/>
        <c:crosses val="autoZero"/>
        <c:auto val="1"/>
        <c:lblAlgn val="ctr"/>
        <c:lblOffset val="100"/>
        <c:tickLblSkip val="1"/>
        <c:tickMarkSkip val="1"/>
        <c:noMultiLvlLbl val="0"/>
      </c:catAx>
      <c:valAx>
        <c:axId val="1092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18756</c:v>
                </c:pt>
                <c:pt idx="5">
                  <c:v>19347</c:v>
                </c:pt>
                <c:pt idx="8">
                  <c:v>20255</c:v>
                </c:pt>
                <c:pt idx="11">
                  <c:v>21409</c:v>
                </c:pt>
                <c:pt idx="14">
                  <c:v>23058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9865</c:v>
                </c:pt>
                <c:pt idx="5">
                  <c:v>9631</c:v>
                </c:pt>
                <c:pt idx="8">
                  <c:v>9372</c:v>
                </c:pt>
                <c:pt idx="11">
                  <c:v>9019</c:v>
                </c:pt>
                <c:pt idx="14">
                  <c:v>9404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4124</c:v>
                </c:pt>
                <c:pt idx="5">
                  <c:v>4793</c:v>
                </c:pt>
                <c:pt idx="8">
                  <c:v>5240</c:v>
                </c:pt>
                <c:pt idx="11">
                  <c:v>4489</c:v>
                </c:pt>
                <c:pt idx="14">
                  <c:v>5530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5929</c:v>
                </c:pt>
                <c:pt idx="3">
                  <c:v>5723</c:v>
                </c:pt>
                <c:pt idx="6">
                  <c:v>5553</c:v>
                </c:pt>
                <c:pt idx="9">
                  <c:v>5827</c:v>
                </c:pt>
                <c:pt idx="12">
                  <c:v>5865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11133</c:v>
                </c:pt>
                <c:pt idx="3">
                  <c:v>11220</c:v>
                </c:pt>
                <c:pt idx="6">
                  <c:v>11400</c:v>
                </c:pt>
                <c:pt idx="9">
                  <c:v>12091</c:v>
                </c:pt>
                <c:pt idx="12">
                  <c:v>11371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24089</c:v>
                </c:pt>
                <c:pt idx="3">
                  <c:v>23749</c:v>
                </c:pt>
                <c:pt idx="6">
                  <c:v>23334</c:v>
                </c:pt>
                <c:pt idx="9">
                  <c:v>23124</c:v>
                </c:pt>
                <c:pt idx="12">
                  <c:v>23881</c:v>
                </c:pt>
              </c:numCache>
            </c:numRef>
          </c:val>
        </c:ser>
        <c:dLbls>
          <c:showLegendKey val="0"/>
          <c:showVal val="0"/>
          <c:showCatName val="0"/>
          <c:showSerName val="0"/>
          <c:showPercent val="0"/>
          <c:showBubbleSize val="0"/>
        </c:dLbls>
        <c:gapWidth val="100"/>
        <c:overlap val="100"/>
        <c:axId val="96264576"/>
        <c:axId val="9626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8407</c:v>
                </c:pt>
                <c:pt idx="2">
                  <c:v>#N/A</c:v>
                </c:pt>
                <c:pt idx="3">
                  <c:v>#N/A</c:v>
                </c:pt>
                <c:pt idx="4">
                  <c:v>6922</c:v>
                </c:pt>
                <c:pt idx="5">
                  <c:v>#N/A</c:v>
                </c:pt>
                <c:pt idx="6">
                  <c:v>#N/A</c:v>
                </c:pt>
                <c:pt idx="7">
                  <c:v>5419</c:v>
                </c:pt>
                <c:pt idx="8">
                  <c:v>#N/A</c:v>
                </c:pt>
                <c:pt idx="9">
                  <c:v>#N/A</c:v>
                </c:pt>
                <c:pt idx="10">
                  <c:v>6126</c:v>
                </c:pt>
                <c:pt idx="11">
                  <c:v>#N/A</c:v>
                </c:pt>
                <c:pt idx="12">
                  <c:v>#N/A</c:v>
                </c:pt>
                <c:pt idx="13">
                  <c:v>3126</c:v>
                </c:pt>
                <c:pt idx="14">
                  <c:v>#N/A</c:v>
                </c:pt>
              </c:numCache>
            </c:numRef>
          </c:val>
          <c:smooth val="0"/>
        </c:ser>
        <c:dLbls>
          <c:showLegendKey val="0"/>
          <c:showVal val="0"/>
          <c:showCatName val="0"/>
          <c:showSerName val="0"/>
          <c:showPercent val="0"/>
          <c:showBubbleSize val="0"/>
        </c:dLbls>
        <c:marker val="1"/>
        <c:smooth val="0"/>
        <c:axId val="96264576"/>
        <c:axId val="96266496"/>
      </c:lineChart>
      <c:catAx>
        <c:axId val="962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66496"/>
        <c:crosses val="autoZero"/>
        <c:auto val="1"/>
        <c:lblAlgn val="ctr"/>
        <c:lblOffset val="100"/>
        <c:tickLblSkip val="1"/>
        <c:tickMarkSkip val="1"/>
        <c:noMultiLvlLbl val="0"/>
      </c:catAx>
      <c:valAx>
        <c:axId val="9626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72,664
72,224
124.13
26,363,529
25,590,532
696,315
15,163,314
23,881,196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当市の財政力指数は</a:t>
          </a:r>
          <a:r>
            <a:rPr kumimoji="1" lang="en-US" altLang="ja-JP" sz="1300">
              <a:latin typeface="ＭＳ Ｐゴシック"/>
            </a:rPr>
            <a:t>0.77</a:t>
          </a:r>
          <a:r>
            <a:rPr kumimoji="1" lang="ja-JP" altLang="en-US" sz="1300">
              <a:latin typeface="ＭＳ Ｐゴシック"/>
            </a:rPr>
            <a:t>と全国平均</a:t>
          </a:r>
          <a:r>
            <a:rPr kumimoji="1" lang="en-US" altLang="ja-JP" sz="1300">
              <a:latin typeface="ＭＳ Ｐゴシック"/>
            </a:rPr>
            <a:t>0.49</a:t>
          </a:r>
          <a:r>
            <a:rPr kumimoji="1" lang="ja-JP" altLang="en-US" sz="1300">
              <a:latin typeface="ＭＳ Ｐゴシック"/>
            </a:rPr>
            <a:t>を上回っているものの、地価の下落に歯止めがかからず、市税の約</a:t>
          </a:r>
          <a:r>
            <a:rPr kumimoji="1" lang="en-US" altLang="ja-JP" sz="1300">
              <a:latin typeface="ＭＳ Ｐゴシック"/>
            </a:rPr>
            <a:t>5</a:t>
          </a:r>
          <a:r>
            <a:rPr kumimoji="1" lang="ja-JP" altLang="en-US" sz="1300">
              <a:latin typeface="ＭＳ Ｐゴシック"/>
            </a:rPr>
            <a:t>割を占める固定資産税の減収が続いており、平成</a:t>
          </a:r>
          <a:r>
            <a:rPr kumimoji="1" lang="en-US" altLang="ja-JP" sz="1300">
              <a:latin typeface="ＭＳ Ｐゴシック"/>
            </a:rPr>
            <a:t>14</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を下回ってから下降傾向にある。税収確保に向け、コンビニ収納、インターネット公売、きめ細やかな納税相談等を実施するとともに、サマーレビュー等の実施による事務事業の見直しも継続し、歳出の削減にも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107950</xdr:rowOff>
    </xdr:to>
    <xdr:cxnSp macro="">
      <xdr:nvCxnSpPr>
        <xdr:cNvPr id="71" name="直線コネクタ 70"/>
        <xdr:cNvCxnSpPr/>
      </xdr:nvCxnSpPr>
      <xdr:spPr>
        <a:xfrm>
          <a:off x="3225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47625</xdr:rowOff>
    </xdr:to>
    <xdr:cxnSp macro="">
      <xdr:nvCxnSpPr>
        <xdr:cNvPr id="74" name="直線コネクタ 73"/>
        <xdr:cNvCxnSpPr/>
      </xdr:nvCxnSpPr>
      <xdr:spPr>
        <a:xfrm>
          <a:off x="2336800" y="65024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37</xdr:row>
      <xdr:rowOff>158750</xdr:rowOff>
    </xdr:to>
    <xdr:cxnSp macro="">
      <xdr:nvCxnSpPr>
        <xdr:cNvPr id="77" name="直線コネクタ 76"/>
        <xdr:cNvCxnSpPr/>
      </xdr:nvCxnSpPr>
      <xdr:spPr>
        <a:xfrm>
          <a:off x="1447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5" name="円/楕円 94"/>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6" name="テキスト ボックス 95"/>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観光を主幹産業とする当市は、観光交流人口を含めた</a:t>
          </a:r>
          <a:r>
            <a:rPr kumimoji="1" lang="en-US" altLang="ja-JP" sz="1300">
              <a:latin typeface="ＭＳ Ｐゴシック"/>
            </a:rPr>
            <a:t>10</a:t>
          </a:r>
          <a:r>
            <a:rPr kumimoji="1" lang="ja-JP" altLang="en-US" sz="1300">
              <a:latin typeface="ＭＳ Ｐゴシック"/>
            </a:rPr>
            <a:t>万人規模の行政サービスを求められていることから、清掃、消防、救急、下水道等における人件費も含めた経常経費の割合が高く、加えて、急速な高齢化による介護保険事業や後期高齢者医療事業への繰出金の増嵩も経常収支比率を上昇させる要因となっている。そのため、公共経営改革大綱に基づく定員の適正化や各種手当の見直しによる人件費の抑制や、サマーレビューによる経常経費の削減を図るとともに、市税を始めとする自主財源を積極的に確保し、財政運営の健全化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91229</xdr:rowOff>
    </xdr:to>
    <xdr:cxnSp macro="">
      <xdr:nvCxnSpPr>
        <xdr:cNvPr id="131" name="直線コネクタ 130"/>
        <xdr:cNvCxnSpPr/>
      </xdr:nvCxnSpPr>
      <xdr:spPr>
        <a:xfrm>
          <a:off x="4114800" y="1052957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28363</xdr:rowOff>
    </xdr:to>
    <xdr:cxnSp macro="">
      <xdr:nvCxnSpPr>
        <xdr:cNvPr id="134" name="直線コネクタ 133"/>
        <xdr:cNvCxnSpPr/>
      </xdr:nvCxnSpPr>
      <xdr:spPr>
        <a:xfrm flipV="1">
          <a:off x="3225800" y="105295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28363</xdr:rowOff>
    </xdr:to>
    <xdr:cxnSp macro="">
      <xdr:nvCxnSpPr>
        <xdr:cNvPr id="137" name="直線コネクタ 136"/>
        <xdr:cNvCxnSpPr/>
      </xdr:nvCxnSpPr>
      <xdr:spPr>
        <a:xfrm>
          <a:off x="2336800" y="106140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212</xdr:rowOff>
    </xdr:to>
    <xdr:cxnSp macro="">
      <xdr:nvCxnSpPr>
        <xdr:cNvPr id="140" name="直線コネクタ 139"/>
        <xdr:cNvCxnSpPr/>
      </xdr:nvCxnSpPr>
      <xdr:spPr>
        <a:xfrm flipV="1">
          <a:off x="1447800" y="106140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40429</xdr:rowOff>
    </xdr:from>
    <xdr:to>
      <xdr:col>7</xdr:col>
      <xdr:colOff>203200</xdr:colOff>
      <xdr:row>61</xdr:row>
      <xdr:rowOff>142029</xdr:rowOff>
    </xdr:to>
    <xdr:sp macro="" textlink="">
      <xdr:nvSpPr>
        <xdr:cNvPr id="150" name="円/楕円 149"/>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56956</xdr:rowOff>
    </xdr:from>
    <xdr:ext cx="762000" cy="259045"/>
    <xdr:sp macro="" textlink="">
      <xdr:nvSpPr>
        <xdr:cNvPr id="151"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2" name="円/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4" name="円/楕円 153"/>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5" name="テキスト ボックス 154"/>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6" name="円/楕円 155"/>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7" name="テキスト ボックス 156"/>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120862</xdr:rowOff>
    </xdr:from>
    <xdr:to>
      <xdr:col>2</xdr:col>
      <xdr:colOff>127000</xdr:colOff>
      <xdr:row>62</xdr:row>
      <xdr:rowOff>51012</xdr:rowOff>
    </xdr:to>
    <xdr:sp macro="" textlink="">
      <xdr:nvSpPr>
        <xdr:cNvPr id="158" name="円/楕円 157"/>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61189</xdr:rowOff>
    </xdr:from>
    <xdr:ext cx="762000" cy="259045"/>
    <xdr:sp macro="" textlink="">
      <xdr:nvSpPr>
        <xdr:cNvPr id="159" name="テキスト ボックス 158"/>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では、主に清掃、保育園、幼稚園等を直営で実施していることから、全国平均、類似団体平均と比較して高くなっていたが、定員適正化やサマーレビューの実施による行財政改革の効果もあり、若干ではあるが全国平均を下回る結果となった。しかしながら、いまだ県内平均を上回っており、今後も継続して行財政改革の推進を図っていくとともに、全ての業務において常に事業内容の精査を図り、民間委託が可能な業務については、コスト比較を行いながら、指定管理者制度を含めた業務委託を積極的に推進し、人件費の縮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54842</xdr:rowOff>
    </xdr:from>
    <xdr:to>
      <xdr:col>7</xdr:col>
      <xdr:colOff>152400</xdr:colOff>
      <xdr:row>81</xdr:row>
      <xdr:rowOff>55738</xdr:rowOff>
    </xdr:to>
    <xdr:cxnSp macro="">
      <xdr:nvCxnSpPr>
        <xdr:cNvPr id="195" name="直線コネクタ 194"/>
        <xdr:cNvCxnSpPr/>
      </xdr:nvCxnSpPr>
      <xdr:spPr>
        <a:xfrm>
          <a:off x="4114800" y="1394229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40515</xdr:rowOff>
    </xdr:from>
    <xdr:ext cx="762000" cy="259045"/>
    <xdr:sp macro="" textlink="">
      <xdr:nvSpPr>
        <xdr:cNvPr id="196" name="人件費・物件費等の状況平均値テキスト"/>
        <xdr:cNvSpPr txBox="1"/>
      </xdr:nvSpPr>
      <xdr:spPr>
        <a:xfrm>
          <a:off x="5041900" y="13927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54842</xdr:rowOff>
    </xdr:from>
    <xdr:to>
      <xdr:col>6</xdr:col>
      <xdr:colOff>0</xdr:colOff>
      <xdr:row>81</xdr:row>
      <xdr:rowOff>64300</xdr:rowOff>
    </xdr:to>
    <xdr:cxnSp macro="">
      <xdr:nvCxnSpPr>
        <xdr:cNvPr id="198" name="直線コネクタ 197"/>
        <xdr:cNvCxnSpPr/>
      </xdr:nvCxnSpPr>
      <xdr:spPr>
        <a:xfrm flipV="1">
          <a:off x="3225800" y="13942292"/>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64300</xdr:rowOff>
    </xdr:from>
    <xdr:to>
      <xdr:col>4</xdr:col>
      <xdr:colOff>482600</xdr:colOff>
      <xdr:row>81</xdr:row>
      <xdr:rowOff>65963</xdr:rowOff>
    </xdr:to>
    <xdr:cxnSp macro="">
      <xdr:nvCxnSpPr>
        <xdr:cNvPr id="201" name="直線コネクタ 200"/>
        <xdr:cNvCxnSpPr/>
      </xdr:nvCxnSpPr>
      <xdr:spPr>
        <a:xfrm flipV="1">
          <a:off x="2336800" y="13951750"/>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65894</xdr:rowOff>
    </xdr:from>
    <xdr:to>
      <xdr:col>3</xdr:col>
      <xdr:colOff>279400</xdr:colOff>
      <xdr:row>81</xdr:row>
      <xdr:rowOff>65963</xdr:rowOff>
    </xdr:to>
    <xdr:cxnSp macro="">
      <xdr:nvCxnSpPr>
        <xdr:cNvPr id="204" name="直線コネクタ 203"/>
        <xdr:cNvCxnSpPr/>
      </xdr:nvCxnSpPr>
      <xdr:spPr>
        <a:xfrm>
          <a:off x="1447800" y="1395334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4938</xdr:rowOff>
    </xdr:from>
    <xdr:to>
      <xdr:col>7</xdr:col>
      <xdr:colOff>203200</xdr:colOff>
      <xdr:row>81</xdr:row>
      <xdr:rowOff>106538</xdr:rowOff>
    </xdr:to>
    <xdr:sp macro="" textlink="">
      <xdr:nvSpPr>
        <xdr:cNvPr id="214" name="円/楕円 213"/>
        <xdr:cNvSpPr/>
      </xdr:nvSpPr>
      <xdr:spPr>
        <a:xfrm>
          <a:off x="4902200" y="13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97665</xdr:rowOff>
    </xdr:from>
    <xdr:ext cx="762000" cy="259045"/>
    <xdr:sp macro="" textlink="">
      <xdr:nvSpPr>
        <xdr:cNvPr id="215" name="人件費・物件費等の状況該当値テキスト"/>
        <xdr:cNvSpPr txBox="1"/>
      </xdr:nvSpPr>
      <xdr:spPr>
        <a:xfrm>
          <a:off x="5041900" y="138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4042</xdr:rowOff>
    </xdr:from>
    <xdr:to>
      <xdr:col>6</xdr:col>
      <xdr:colOff>50800</xdr:colOff>
      <xdr:row>81</xdr:row>
      <xdr:rowOff>105642</xdr:rowOff>
    </xdr:to>
    <xdr:sp macro="" textlink="">
      <xdr:nvSpPr>
        <xdr:cNvPr id="216" name="円/楕円 215"/>
        <xdr:cNvSpPr/>
      </xdr:nvSpPr>
      <xdr:spPr>
        <a:xfrm>
          <a:off x="4064000" y="13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115819</xdr:rowOff>
    </xdr:from>
    <xdr:ext cx="736600" cy="259045"/>
    <xdr:sp macro="" textlink="">
      <xdr:nvSpPr>
        <xdr:cNvPr id="217" name="テキスト ボックス 216"/>
        <xdr:cNvSpPr txBox="1"/>
      </xdr:nvSpPr>
      <xdr:spPr>
        <a:xfrm>
          <a:off x="3733800" y="136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13500</xdr:rowOff>
    </xdr:from>
    <xdr:to>
      <xdr:col>4</xdr:col>
      <xdr:colOff>533400</xdr:colOff>
      <xdr:row>81</xdr:row>
      <xdr:rowOff>115100</xdr:rowOff>
    </xdr:to>
    <xdr:sp macro="" textlink="">
      <xdr:nvSpPr>
        <xdr:cNvPr id="218" name="円/楕円 217"/>
        <xdr:cNvSpPr/>
      </xdr:nvSpPr>
      <xdr:spPr>
        <a:xfrm>
          <a:off x="3175000" y="139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99877</xdr:rowOff>
    </xdr:from>
    <xdr:ext cx="762000" cy="259045"/>
    <xdr:sp macro="" textlink="">
      <xdr:nvSpPr>
        <xdr:cNvPr id="219" name="テキスト ボックス 218"/>
        <xdr:cNvSpPr txBox="1"/>
      </xdr:nvSpPr>
      <xdr:spPr>
        <a:xfrm>
          <a:off x="2844800" y="139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15163</xdr:rowOff>
    </xdr:from>
    <xdr:to>
      <xdr:col>3</xdr:col>
      <xdr:colOff>330200</xdr:colOff>
      <xdr:row>81</xdr:row>
      <xdr:rowOff>116763</xdr:rowOff>
    </xdr:to>
    <xdr:sp macro="" textlink="">
      <xdr:nvSpPr>
        <xdr:cNvPr id="220" name="円/楕円 219"/>
        <xdr:cNvSpPr/>
      </xdr:nvSpPr>
      <xdr:spPr>
        <a:xfrm>
          <a:off x="2286000" y="139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101540</xdr:rowOff>
    </xdr:from>
    <xdr:ext cx="762000" cy="259045"/>
    <xdr:sp macro="" textlink="">
      <xdr:nvSpPr>
        <xdr:cNvPr id="221" name="テキスト ボックス 220"/>
        <xdr:cNvSpPr txBox="1"/>
      </xdr:nvSpPr>
      <xdr:spPr>
        <a:xfrm>
          <a:off x="1955800" y="1398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15094</xdr:rowOff>
    </xdr:from>
    <xdr:to>
      <xdr:col>2</xdr:col>
      <xdr:colOff>127000</xdr:colOff>
      <xdr:row>81</xdr:row>
      <xdr:rowOff>116694</xdr:rowOff>
    </xdr:to>
    <xdr:sp macro="" textlink="">
      <xdr:nvSpPr>
        <xdr:cNvPr id="222" name="円/楕円 221"/>
        <xdr:cNvSpPr/>
      </xdr:nvSpPr>
      <xdr:spPr>
        <a:xfrm>
          <a:off x="1397000" y="139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101471</xdr:rowOff>
    </xdr:from>
    <xdr:ext cx="762000" cy="259045"/>
    <xdr:sp macro="" textlink="">
      <xdr:nvSpPr>
        <xdr:cNvPr id="223" name="テキスト ボックス 222"/>
        <xdr:cNvSpPr txBox="1"/>
      </xdr:nvSpPr>
      <xdr:spPr>
        <a:xfrm>
          <a:off x="1066800" y="1398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国家公務員の給与改定特例法が期限を迎え、数値は</a:t>
          </a:r>
          <a:r>
            <a:rPr kumimoji="1" lang="en-US" altLang="ja-JP" sz="1300">
              <a:latin typeface="ＭＳ Ｐゴシック"/>
            </a:rPr>
            <a:t>22</a:t>
          </a:r>
          <a:r>
            <a:rPr kumimoji="1" lang="ja-JP" altLang="en-US" sz="1300">
              <a:latin typeface="ＭＳ Ｐゴシック"/>
            </a:rPr>
            <a:t>年度と同程度まで減少しているものの、依然として全国平均、類似団体平均を大きく上回っているため、引き続き給与体系等について見直しを図るとともに、技能労務職の給与見直しについて検討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88</xdr:row>
      <xdr:rowOff>36195</xdr:rowOff>
    </xdr:to>
    <xdr:cxnSp macro="">
      <xdr:nvCxnSpPr>
        <xdr:cNvPr id="253" name="直線コネクタ 252"/>
        <xdr:cNvCxnSpPr/>
      </xdr:nvCxnSpPr>
      <xdr:spPr>
        <a:xfrm flipV="1">
          <a:off x="16179800" y="14647227"/>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30163</xdr:rowOff>
    </xdr:from>
    <xdr:to>
      <xdr:col>23</xdr:col>
      <xdr:colOff>406400</xdr:colOff>
      <xdr:row>88</xdr:row>
      <xdr:rowOff>36195</xdr:rowOff>
    </xdr:to>
    <xdr:cxnSp macro="">
      <xdr:nvCxnSpPr>
        <xdr:cNvPr id="256" name="直線コネクタ 255"/>
        <xdr:cNvCxnSpPr/>
      </xdr:nvCxnSpPr>
      <xdr:spPr>
        <a:xfrm>
          <a:off x="15290800" y="1511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88</xdr:row>
      <xdr:rowOff>30163</xdr:rowOff>
    </xdr:to>
    <xdr:cxnSp macro="">
      <xdr:nvCxnSpPr>
        <xdr:cNvPr id="259" name="直線コネクタ 258"/>
        <xdr:cNvCxnSpPr/>
      </xdr:nvCxnSpPr>
      <xdr:spPr>
        <a:xfrm>
          <a:off x="14401800" y="14641195"/>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85</xdr:row>
      <xdr:rowOff>92075</xdr:rowOff>
    </xdr:to>
    <xdr:cxnSp macro="">
      <xdr:nvCxnSpPr>
        <xdr:cNvPr id="262" name="直線コネクタ 261"/>
        <xdr:cNvCxnSpPr/>
      </xdr:nvCxnSpPr>
      <xdr:spPr>
        <a:xfrm flipV="1">
          <a:off x="13512800" y="146411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3" name="フローチャート : 判断 262"/>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4" name="テキスト ボックス 263"/>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5" name="フローチャート : 判断 264"/>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66" name="テキスト ボックス 265"/>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23177</xdr:rowOff>
    </xdr:from>
    <xdr:to>
      <xdr:col>24</xdr:col>
      <xdr:colOff>609600</xdr:colOff>
      <xdr:row>85</xdr:row>
      <xdr:rowOff>124777</xdr:rowOff>
    </xdr:to>
    <xdr:sp macro="" textlink="">
      <xdr:nvSpPr>
        <xdr:cNvPr id="272" name="円/楕円 271"/>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166704</xdr:rowOff>
    </xdr:from>
    <xdr:ext cx="762000" cy="259045"/>
    <xdr:sp macro="" textlink="">
      <xdr:nvSpPr>
        <xdr:cNvPr id="273" name="給与水準   （国との比較）該当値テキスト"/>
        <xdr:cNvSpPr txBox="1"/>
      </xdr:nvSpPr>
      <xdr:spPr>
        <a:xfrm>
          <a:off x="17106900" y="1456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156845</xdr:rowOff>
    </xdr:from>
    <xdr:to>
      <xdr:col>23</xdr:col>
      <xdr:colOff>457200</xdr:colOff>
      <xdr:row>88</xdr:row>
      <xdr:rowOff>86995</xdr:rowOff>
    </xdr:to>
    <xdr:sp macro="" textlink="">
      <xdr:nvSpPr>
        <xdr:cNvPr id="274" name="円/楕円 273"/>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71772</xdr:rowOff>
    </xdr:from>
    <xdr:ext cx="736600" cy="259045"/>
    <xdr:sp macro="" textlink="">
      <xdr:nvSpPr>
        <xdr:cNvPr id="275" name="テキスト ボックス 274"/>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150813</xdr:rowOff>
    </xdr:from>
    <xdr:to>
      <xdr:col>22</xdr:col>
      <xdr:colOff>254000</xdr:colOff>
      <xdr:row>88</xdr:row>
      <xdr:rowOff>80963</xdr:rowOff>
    </xdr:to>
    <xdr:sp macro="" textlink="">
      <xdr:nvSpPr>
        <xdr:cNvPr id="276" name="円/楕円 275"/>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65740</xdr:rowOff>
    </xdr:from>
    <xdr:ext cx="762000" cy="259045"/>
    <xdr:sp macro="" textlink="">
      <xdr:nvSpPr>
        <xdr:cNvPr id="277" name="テキスト ボックス 276"/>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8" name="円/楕円 277"/>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103522</xdr:rowOff>
    </xdr:from>
    <xdr:ext cx="762000" cy="259045"/>
    <xdr:sp macro="" textlink="">
      <xdr:nvSpPr>
        <xdr:cNvPr id="279" name="テキスト ボックス 278"/>
        <xdr:cNvSpPr txBox="1"/>
      </xdr:nvSpPr>
      <xdr:spPr>
        <a:xfrm>
          <a:off x="14020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80" name="円/楕円 279"/>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127652</xdr:rowOff>
    </xdr:from>
    <xdr:ext cx="762000" cy="259045"/>
    <xdr:sp macro="" textlink="">
      <xdr:nvSpPr>
        <xdr:cNvPr id="281" name="テキスト ボックス 280"/>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観光を主幹産業とする当市においては、観光交流人口を含めた</a:t>
          </a:r>
          <a:r>
            <a:rPr kumimoji="1" lang="en-US" altLang="ja-JP" sz="1300">
              <a:latin typeface="ＭＳ Ｐゴシック"/>
            </a:rPr>
            <a:t>10</a:t>
          </a:r>
          <a:r>
            <a:rPr kumimoji="1" lang="ja-JP" altLang="en-US" sz="1300">
              <a:latin typeface="ＭＳ Ｐゴシック"/>
            </a:rPr>
            <a:t>万人規模の行政需要への対応が必要であることに加え、清掃、保育園、幼稚園等の業務を直営で実施しているため、定員適正化を推進しているものの、全国平均及び類似団体平均を大きく上回っている。今後も公共経営改革大綱に基づく職員定数計画（</a:t>
          </a:r>
          <a:r>
            <a:rPr kumimoji="1" lang="en-US" altLang="ja-JP" sz="1300">
              <a:latin typeface="ＭＳ Ｐゴシック"/>
            </a:rPr>
            <a:t>28</a:t>
          </a:r>
          <a:r>
            <a:rPr kumimoji="1" lang="ja-JP" altLang="en-US" sz="1300">
              <a:latin typeface="ＭＳ Ｐゴシック"/>
            </a:rPr>
            <a:t>年度当初</a:t>
          </a:r>
          <a:r>
            <a:rPr kumimoji="1" lang="en-US" altLang="ja-JP" sz="1300">
              <a:latin typeface="ＭＳ Ｐゴシック"/>
            </a:rPr>
            <a:t>709</a:t>
          </a:r>
          <a:r>
            <a:rPr kumimoji="1" lang="ja-JP" altLang="en-US" sz="1300">
              <a:latin typeface="ＭＳ Ｐゴシック"/>
            </a:rPr>
            <a:t>人以下）の達成に向けて業務の見直しを図るとともに、職種変更制度等も効果的に活用し、更なる減員に努めていく。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165342</xdr:rowOff>
    </xdr:from>
    <xdr:to>
      <xdr:col>24</xdr:col>
      <xdr:colOff>558800</xdr:colOff>
      <xdr:row>61</xdr:row>
      <xdr:rowOff>169938</xdr:rowOff>
    </xdr:to>
    <xdr:cxnSp macro="">
      <xdr:nvCxnSpPr>
        <xdr:cNvPr id="318" name="直線コネクタ 317"/>
        <xdr:cNvCxnSpPr/>
      </xdr:nvCxnSpPr>
      <xdr:spPr>
        <a:xfrm flipV="1">
          <a:off x="16179800" y="1062379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61</xdr:row>
      <xdr:rowOff>169938</xdr:rowOff>
    </xdr:to>
    <xdr:cxnSp macro="">
      <xdr:nvCxnSpPr>
        <xdr:cNvPr id="321" name="直線コネクタ 320"/>
        <xdr:cNvCxnSpPr/>
      </xdr:nvCxnSpPr>
      <xdr:spPr>
        <a:xfrm>
          <a:off x="15290800" y="1061574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157299</xdr:rowOff>
    </xdr:from>
    <xdr:to>
      <xdr:col>22</xdr:col>
      <xdr:colOff>203200</xdr:colOff>
      <xdr:row>61</xdr:row>
      <xdr:rowOff>164193</xdr:rowOff>
    </xdr:to>
    <xdr:cxnSp macro="">
      <xdr:nvCxnSpPr>
        <xdr:cNvPr id="324" name="直線コネクタ 323"/>
        <xdr:cNvCxnSpPr/>
      </xdr:nvCxnSpPr>
      <xdr:spPr>
        <a:xfrm flipV="1">
          <a:off x="14401800" y="106157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164193</xdr:rowOff>
    </xdr:from>
    <xdr:to>
      <xdr:col>21</xdr:col>
      <xdr:colOff>0</xdr:colOff>
      <xdr:row>61</xdr:row>
      <xdr:rowOff>168789</xdr:rowOff>
    </xdr:to>
    <xdr:cxnSp macro="">
      <xdr:nvCxnSpPr>
        <xdr:cNvPr id="327" name="直線コネクタ 326"/>
        <xdr:cNvCxnSpPr/>
      </xdr:nvCxnSpPr>
      <xdr:spPr>
        <a:xfrm flipV="1">
          <a:off x="13512800" y="106226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28" name="フローチャート : 判断 327"/>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29" name="テキスト ボックス 328"/>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0" name="フローチャート : 判断 329"/>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1" name="テキスト ボックス 330"/>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114542</xdr:rowOff>
    </xdr:from>
    <xdr:to>
      <xdr:col>24</xdr:col>
      <xdr:colOff>609600</xdr:colOff>
      <xdr:row>62</xdr:row>
      <xdr:rowOff>44692</xdr:rowOff>
    </xdr:to>
    <xdr:sp macro="" textlink="">
      <xdr:nvSpPr>
        <xdr:cNvPr id="337" name="円/楕円 336"/>
        <xdr:cNvSpPr/>
      </xdr:nvSpPr>
      <xdr:spPr>
        <a:xfrm>
          <a:off x="169672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86619</xdr:rowOff>
    </xdr:from>
    <xdr:ext cx="762000" cy="259045"/>
    <xdr:sp macro="" textlink="">
      <xdr:nvSpPr>
        <xdr:cNvPr id="338" name="定員管理の状況該当値テキスト"/>
        <xdr:cNvSpPr txBox="1"/>
      </xdr:nvSpPr>
      <xdr:spPr>
        <a:xfrm>
          <a:off x="17106900" y="1054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119138</xdr:rowOff>
    </xdr:from>
    <xdr:to>
      <xdr:col>23</xdr:col>
      <xdr:colOff>457200</xdr:colOff>
      <xdr:row>62</xdr:row>
      <xdr:rowOff>49288</xdr:rowOff>
    </xdr:to>
    <xdr:sp macro="" textlink="">
      <xdr:nvSpPr>
        <xdr:cNvPr id="339" name="円/楕円 338"/>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34065</xdr:rowOff>
    </xdr:from>
    <xdr:ext cx="736600" cy="259045"/>
    <xdr:sp macro="" textlink="">
      <xdr:nvSpPr>
        <xdr:cNvPr id="340" name="テキスト ボックス 339"/>
        <xdr:cNvSpPr txBox="1"/>
      </xdr:nvSpPr>
      <xdr:spPr>
        <a:xfrm>
          <a:off x="15798800" y="1066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1" name="円/楕円 340"/>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21426</xdr:rowOff>
    </xdr:from>
    <xdr:ext cx="762000" cy="259045"/>
    <xdr:sp macro="" textlink="">
      <xdr:nvSpPr>
        <xdr:cNvPr id="342" name="テキスト ボックス 341"/>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113393</xdr:rowOff>
    </xdr:from>
    <xdr:to>
      <xdr:col>21</xdr:col>
      <xdr:colOff>50800</xdr:colOff>
      <xdr:row>62</xdr:row>
      <xdr:rowOff>43543</xdr:rowOff>
    </xdr:to>
    <xdr:sp macro="" textlink="">
      <xdr:nvSpPr>
        <xdr:cNvPr id="343" name="円/楕円 342"/>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28320</xdr:rowOff>
    </xdr:from>
    <xdr:ext cx="762000" cy="259045"/>
    <xdr:sp macro="" textlink="">
      <xdr:nvSpPr>
        <xdr:cNvPr id="344" name="テキスト ボックス 343"/>
        <xdr:cNvSpPr txBox="1"/>
      </xdr:nvSpPr>
      <xdr:spPr>
        <a:xfrm>
          <a:off x="14020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45" name="円/楕円 344"/>
        <xdr:cNvSpPr/>
      </xdr:nvSpPr>
      <xdr:spPr>
        <a:xfrm>
          <a:off x="134620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46" name="テキスト ボックス 34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公債費負担額が減額となったことと、標準財政規模が増額となったことから、前年度より</a:t>
          </a:r>
          <a:r>
            <a:rPr kumimoji="1" lang="en-US" altLang="ja-JP" sz="1300">
              <a:latin typeface="ＭＳ Ｐゴシック"/>
            </a:rPr>
            <a:t>0.4</a:t>
          </a:r>
          <a:r>
            <a:rPr kumimoji="1" lang="ja-JP" altLang="en-US" sz="1300">
              <a:latin typeface="ＭＳ Ｐゴシック"/>
            </a:rPr>
            <a:t>改善されているが、今後、環境美化センター更新改良整備事業や学校給食センター建設事業等を実施したことにより、その財源とした地方債の元利償還金が増加すると見込まれるため、経常経費の削減と市税等自主財源の確保により一層努めるとともに、地方債の発行額を抑制し、財政健全化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108903</xdr:rowOff>
    </xdr:to>
    <xdr:cxnSp macro="">
      <xdr:nvCxnSpPr>
        <xdr:cNvPr id="376" name="直線コネクタ 375"/>
        <xdr:cNvCxnSpPr/>
      </xdr:nvCxnSpPr>
      <xdr:spPr>
        <a:xfrm flipV="1">
          <a:off x="16179800" y="69427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108903</xdr:rowOff>
    </xdr:to>
    <xdr:cxnSp macro="">
      <xdr:nvCxnSpPr>
        <xdr:cNvPr id="379" name="直線コネクタ 378"/>
        <xdr:cNvCxnSpPr/>
      </xdr:nvCxnSpPr>
      <xdr:spPr>
        <a:xfrm>
          <a:off x="15290800" y="6966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108903</xdr:rowOff>
    </xdr:to>
    <xdr:cxnSp macro="">
      <xdr:nvCxnSpPr>
        <xdr:cNvPr id="382" name="直線コネクタ 381"/>
        <xdr:cNvCxnSpPr/>
      </xdr:nvCxnSpPr>
      <xdr:spPr>
        <a:xfrm>
          <a:off x="14401800" y="69548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96838</xdr:rowOff>
    </xdr:to>
    <xdr:cxnSp macro="">
      <xdr:nvCxnSpPr>
        <xdr:cNvPr id="385" name="直線コネクタ 384"/>
        <xdr:cNvCxnSpPr/>
      </xdr:nvCxnSpPr>
      <xdr:spPr>
        <a:xfrm>
          <a:off x="13512800" y="69307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6" name="フローチャート : 判断 385"/>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87" name="テキスト ボックス 386"/>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88" name="フローチャート : 判断 387"/>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89" name="テキスト ボックス 388"/>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5" name="円/楕円 394"/>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50499</xdr:rowOff>
    </xdr:from>
    <xdr:ext cx="762000" cy="259045"/>
    <xdr:sp macro="" textlink="">
      <xdr:nvSpPr>
        <xdr:cNvPr id="396" name="公債費負担の状況該当値テキスト"/>
        <xdr:cNvSpPr txBox="1"/>
      </xdr:nvSpPr>
      <xdr:spPr>
        <a:xfrm>
          <a:off x="171069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7" name="円/楕円 396"/>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169880</xdr:rowOff>
    </xdr:from>
    <xdr:ext cx="736600" cy="259045"/>
    <xdr:sp macro="" textlink="">
      <xdr:nvSpPr>
        <xdr:cNvPr id="398" name="テキスト ボックス 397"/>
        <xdr:cNvSpPr txBox="1"/>
      </xdr:nvSpPr>
      <xdr:spPr>
        <a:xfrm>
          <a:off x="15798800" y="66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399" name="円/楕円 398"/>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400" name="テキスト ボックス 399"/>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1" name="円/楕円 400"/>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402" name="テキスト ボックス 401"/>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403" name="円/楕円 402"/>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4" name="テキスト ボックス 403"/>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充当可能基金残高が約</a:t>
          </a:r>
          <a:r>
            <a:rPr kumimoji="1" lang="en-US" altLang="ja-JP" sz="1300">
              <a:latin typeface="ＭＳ Ｐゴシック"/>
            </a:rPr>
            <a:t>10</a:t>
          </a:r>
          <a:r>
            <a:rPr kumimoji="1" lang="ja-JP" altLang="en-US" sz="1300">
              <a:latin typeface="ＭＳ Ｐゴシック"/>
            </a:rPr>
            <a:t>億円ほど増加したこと等により、</a:t>
          </a:r>
          <a:r>
            <a:rPr kumimoji="1" lang="ja-JP" altLang="en-US" sz="1300" b="0" i="0" u="none" strike="noStrike" kern="0" cap="none" spc="0" normalizeH="0" baseline="0" noProof="0">
              <a:ln>
                <a:noFill/>
              </a:ln>
              <a:solidFill>
                <a:prstClr val="black"/>
              </a:solidFill>
              <a:effectLst/>
              <a:uLnTx/>
              <a:uFillTx/>
              <a:latin typeface="ＭＳ Ｐゴシック"/>
              <a:ea typeface="+mn-ea"/>
            </a:rPr>
            <a:t>前年度と比較して</a:t>
          </a:r>
          <a:r>
            <a:rPr kumimoji="1" lang="en-US" altLang="ja-JP" sz="1300">
              <a:latin typeface="ＭＳ Ｐゴシック"/>
            </a:rPr>
            <a:t>22.5</a:t>
          </a:r>
          <a:r>
            <a:rPr kumimoji="1" lang="ja-JP" altLang="en-US" sz="1300">
              <a:latin typeface="ＭＳ Ｐゴシック"/>
            </a:rPr>
            <a:t>改善されているが、今後、学校給食センター建設等大規模事業の実施に伴う地方債の借入が予定されているため、全ての会計において現在の負担と将来の負担のバランスを念頭に置き、基金残高の維持と地方債残高の圧縮を図りながら、財政の健全化に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138748</xdr:rowOff>
    </xdr:from>
    <xdr:to>
      <xdr:col>24</xdr:col>
      <xdr:colOff>558800</xdr:colOff>
      <xdr:row>16</xdr:row>
      <xdr:rowOff>103029</xdr:rowOff>
    </xdr:to>
    <xdr:cxnSp macro="">
      <xdr:nvCxnSpPr>
        <xdr:cNvPr id="434" name="直線コネクタ 433"/>
        <xdr:cNvCxnSpPr/>
      </xdr:nvCxnSpPr>
      <xdr:spPr>
        <a:xfrm flipV="1">
          <a:off x="16179800" y="2710498"/>
          <a:ext cx="8382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68643</xdr:rowOff>
    </xdr:from>
    <xdr:to>
      <xdr:col>23</xdr:col>
      <xdr:colOff>406400</xdr:colOff>
      <xdr:row>16</xdr:row>
      <xdr:rowOff>103029</xdr:rowOff>
    </xdr:to>
    <xdr:cxnSp macro="">
      <xdr:nvCxnSpPr>
        <xdr:cNvPr id="437" name="直線コネクタ 436"/>
        <xdr:cNvCxnSpPr/>
      </xdr:nvCxnSpPr>
      <xdr:spPr>
        <a:xfrm>
          <a:off x="15290800" y="2811843"/>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68643</xdr:rowOff>
    </xdr:from>
    <xdr:to>
      <xdr:col>22</xdr:col>
      <xdr:colOff>203200</xdr:colOff>
      <xdr:row>16</xdr:row>
      <xdr:rowOff>137414</xdr:rowOff>
    </xdr:to>
    <xdr:cxnSp macro="">
      <xdr:nvCxnSpPr>
        <xdr:cNvPr id="440" name="直線コネクタ 439"/>
        <xdr:cNvCxnSpPr/>
      </xdr:nvCxnSpPr>
      <xdr:spPr>
        <a:xfrm flipV="1">
          <a:off x="14401800" y="2811843"/>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137414</xdr:rowOff>
    </xdr:from>
    <xdr:to>
      <xdr:col>21</xdr:col>
      <xdr:colOff>0</xdr:colOff>
      <xdr:row>17</xdr:row>
      <xdr:rowOff>44386</xdr:rowOff>
    </xdr:to>
    <xdr:cxnSp macro="">
      <xdr:nvCxnSpPr>
        <xdr:cNvPr id="443" name="直線コネクタ 442"/>
        <xdr:cNvCxnSpPr/>
      </xdr:nvCxnSpPr>
      <xdr:spPr>
        <a:xfrm flipV="1">
          <a:off x="13512800" y="2880614"/>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5" name="テキスト ボックス 444"/>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47" name="テキスト ボックス 446"/>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87948</xdr:rowOff>
    </xdr:from>
    <xdr:to>
      <xdr:col>24</xdr:col>
      <xdr:colOff>609600</xdr:colOff>
      <xdr:row>16</xdr:row>
      <xdr:rowOff>18098</xdr:rowOff>
    </xdr:to>
    <xdr:sp macro="" textlink="">
      <xdr:nvSpPr>
        <xdr:cNvPr id="453" name="円/楕円 452"/>
        <xdr:cNvSpPr/>
      </xdr:nvSpPr>
      <xdr:spPr>
        <a:xfrm>
          <a:off x="169672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104475</xdr:rowOff>
    </xdr:from>
    <xdr:ext cx="762000" cy="259045"/>
    <xdr:sp macro="" textlink="">
      <xdr:nvSpPr>
        <xdr:cNvPr id="454" name="将来負担の状況該当値テキスト"/>
        <xdr:cNvSpPr txBox="1"/>
      </xdr:nvSpPr>
      <xdr:spPr>
        <a:xfrm>
          <a:off x="17106900" y="250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52229</xdr:rowOff>
    </xdr:from>
    <xdr:to>
      <xdr:col>23</xdr:col>
      <xdr:colOff>457200</xdr:colOff>
      <xdr:row>16</xdr:row>
      <xdr:rowOff>153829</xdr:rowOff>
    </xdr:to>
    <xdr:sp macro="" textlink="">
      <xdr:nvSpPr>
        <xdr:cNvPr id="455" name="円/楕円 454"/>
        <xdr:cNvSpPr/>
      </xdr:nvSpPr>
      <xdr:spPr>
        <a:xfrm>
          <a:off x="16129000" y="2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164006</xdr:rowOff>
    </xdr:from>
    <xdr:ext cx="736600" cy="259045"/>
    <xdr:sp macro="" textlink="">
      <xdr:nvSpPr>
        <xdr:cNvPr id="456" name="テキスト ボックス 455"/>
        <xdr:cNvSpPr txBox="1"/>
      </xdr:nvSpPr>
      <xdr:spPr>
        <a:xfrm>
          <a:off x="15798800" y="256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17843</xdr:rowOff>
    </xdr:from>
    <xdr:to>
      <xdr:col>22</xdr:col>
      <xdr:colOff>254000</xdr:colOff>
      <xdr:row>16</xdr:row>
      <xdr:rowOff>119443</xdr:rowOff>
    </xdr:to>
    <xdr:sp macro="" textlink="">
      <xdr:nvSpPr>
        <xdr:cNvPr id="457" name="円/楕円 456"/>
        <xdr:cNvSpPr/>
      </xdr:nvSpPr>
      <xdr:spPr>
        <a:xfrm>
          <a:off x="15240000" y="27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129620</xdr:rowOff>
    </xdr:from>
    <xdr:ext cx="762000" cy="259045"/>
    <xdr:sp macro="" textlink="">
      <xdr:nvSpPr>
        <xdr:cNvPr id="458" name="テキスト ボックス 457"/>
        <xdr:cNvSpPr txBox="1"/>
      </xdr:nvSpPr>
      <xdr:spPr>
        <a:xfrm>
          <a:off x="14909800" y="25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86614</xdr:rowOff>
    </xdr:from>
    <xdr:to>
      <xdr:col>21</xdr:col>
      <xdr:colOff>50800</xdr:colOff>
      <xdr:row>17</xdr:row>
      <xdr:rowOff>16764</xdr:rowOff>
    </xdr:to>
    <xdr:sp macro="" textlink="">
      <xdr:nvSpPr>
        <xdr:cNvPr id="459" name="円/楕円 458"/>
        <xdr:cNvSpPr/>
      </xdr:nvSpPr>
      <xdr:spPr>
        <a:xfrm>
          <a:off x="14351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26941</xdr:rowOff>
    </xdr:from>
    <xdr:ext cx="762000" cy="259045"/>
    <xdr:sp macro="" textlink="">
      <xdr:nvSpPr>
        <xdr:cNvPr id="460" name="テキスト ボックス 459"/>
        <xdr:cNvSpPr txBox="1"/>
      </xdr:nvSpPr>
      <xdr:spPr>
        <a:xfrm>
          <a:off x="14020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165036</xdr:rowOff>
    </xdr:from>
    <xdr:to>
      <xdr:col>19</xdr:col>
      <xdr:colOff>533400</xdr:colOff>
      <xdr:row>17</xdr:row>
      <xdr:rowOff>95186</xdr:rowOff>
    </xdr:to>
    <xdr:sp macro="" textlink="">
      <xdr:nvSpPr>
        <xdr:cNvPr id="461" name="円/楕円 460"/>
        <xdr:cNvSpPr/>
      </xdr:nvSpPr>
      <xdr:spPr>
        <a:xfrm>
          <a:off x="13462000" y="2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105363</xdr:rowOff>
    </xdr:from>
    <xdr:ext cx="762000" cy="259045"/>
    <xdr:sp macro="" textlink="">
      <xdr:nvSpPr>
        <xdr:cNvPr id="462" name="テキスト ボックス 461"/>
        <xdr:cNvSpPr txBox="1"/>
      </xdr:nvSpPr>
      <xdr:spPr>
        <a:xfrm>
          <a:off x="13131800" y="26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72,664
72,224
124.13
26,363,529
25,590,532
696,315
15,163,314
23,881,196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年度に実施した住居手当や通勤手当の見直し等により数値は改善傾向にあるものの、職員数が</a:t>
          </a:r>
          <a:r>
            <a:rPr kumimoji="1" lang="en-US" altLang="ja-JP" sz="1300">
              <a:latin typeface="ＭＳ Ｐゴシック"/>
            </a:rPr>
            <a:t>5</a:t>
          </a:r>
          <a:r>
            <a:rPr kumimoji="1" lang="ja-JP" altLang="en-US" sz="1300">
              <a:latin typeface="ＭＳ Ｐゴシック"/>
            </a:rPr>
            <a:t>人増となったことにより、前年度に比べ</a:t>
          </a:r>
          <a:r>
            <a:rPr kumimoji="1" lang="en-US" altLang="ja-JP" sz="1300">
              <a:latin typeface="ＭＳ Ｐゴシック"/>
            </a:rPr>
            <a:t>0.3</a:t>
          </a:r>
          <a:r>
            <a:rPr kumimoji="1" lang="ja-JP" altLang="en-US" sz="1300">
              <a:latin typeface="ＭＳ Ｐゴシック"/>
            </a:rPr>
            <a:t>増加し、全国平均、類似団体平均を大きく上回っている。今後は公共経営改革大綱に基づく定員管理と、業務見直しによる民間委託の推進により、職員の減員を図るとともに、各種手当の更なる見直しを進め、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85090</xdr:rowOff>
    </xdr:to>
    <xdr:cxnSp macro="">
      <xdr:nvCxnSpPr>
        <xdr:cNvPr id="65" name="直線コネクタ 64"/>
        <xdr:cNvCxnSpPr/>
      </xdr:nvCxnSpPr>
      <xdr:spPr>
        <a:xfrm>
          <a:off x="3987800" y="6748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41</xdr:row>
      <xdr:rowOff>1270</xdr:rowOff>
    </xdr:to>
    <xdr:cxnSp macro="">
      <xdr:nvCxnSpPr>
        <xdr:cNvPr id="68" name="直線コネクタ 67"/>
        <xdr:cNvCxnSpPr/>
      </xdr:nvCxnSpPr>
      <xdr:spPr>
        <a:xfrm flipV="1">
          <a:off x="3098800" y="67487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41</xdr:row>
      <xdr:rowOff>1270</xdr:rowOff>
    </xdr:to>
    <xdr:cxnSp macro="">
      <xdr:nvCxnSpPr>
        <xdr:cNvPr id="71" name="直線コネクタ 70"/>
        <xdr:cNvCxnSpPr/>
      </xdr:nvCxnSpPr>
      <xdr:spPr>
        <a:xfrm>
          <a:off x="2209800" y="6946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40</xdr:row>
      <xdr:rowOff>165100</xdr:rowOff>
    </xdr:to>
    <xdr:cxnSp macro="">
      <xdr:nvCxnSpPr>
        <xdr:cNvPr id="74" name="直線コネクタ 73"/>
        <xdr:cNvCxnSpPr/>
      </xdr:nvCxnSpPr>
      <xdr:spPr>
        <a:xfrm flipV="1">
          <a:off x="1320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4" name="円/楕円 83"/>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5"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6" name="円/楕円 85"/>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7" name="テキスト ボックス 86"/>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121920</xdr:rowOff>
    </xdr:from>
    <xdr:to>
      <xdr:col>4</xdr:col>
      <xdr:colOff>396875</xdr:colOff>
      <xdr:row>41</xdr:row>
      <xdr:rowOff>52070</xdr:rowOff>
    </xdr:to>
    <xdr:sp macro="" textlink="">
      <xdr:nvSpPr>
        <xdr:cNvPr id="88" name="円/楕円 87"/>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36847</xdr:rowOff>
    </xdr:from>
    <xdr:ext cx="762000" cy="259045"/>
    <xdr:sp macro="" textlink="">
      <xdr:nvSpPr>
        <xdr:cNvPr id="89" name="テキスト ボックス 88"/>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38100</xdr:rowOff>
    </xdr:from>
    <xdr:to>
      <xdr:col>3</xdr:col>
      <xdr:colOff>193675</xdr:colOff>
      <xdr:row>40</xdr:row>
      <xdr:rowOff>139700</xdr:rowOff>
    </xdr:to>
    <xdr:sp macro="" textlink="">
      <xdr:nvSpPr>
        <xdr:cNvPr id="90" name="円/楕円 89"/>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91" name="テキスト ボックス 90"/>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2" name="円/楕円 91"/>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3" name="テキスト ボックス 92"/>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比較して大きく下回っているのは、清掃、保育園、幼稚園等を直営で実施しているためであり、今後は、民間による実施が効率的・効果的と考えられる業務について、指定管理者制度の導入も含めた民間委託を推進し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14</xdr:row>
      <xdr:rowOff>157480</xdr:rowOff>
    </xdr:to>
    <xdr:cxnSp macro="">
      <xdr:nvCxnSpPr>
        <xdr:cNvPr id="126" name="直線コネクタ 125"/>
        <xdr:cNvCxnSpPr/>
      </xdr:nvCxnSpPr>
      <xdr:spPr>
        <a:xfrm flipV="1">
          <a:off x="15671800" y="255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24130</xdr:rowOff>
    </xdr:to>
    <xdr:cxnSp macro="">
      <xdr:nvCxnSpPr>
        <xdr:cNvPr id="129" name="直線コネクタ 128"/>
        <xdr:cNvCxnSpPr/>
      </xdr:nvCxnSpPr>
      <xdr:spPr>
        <a:xfrm flipV="1">
          <a:off x="14782800" y="255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77470</xdr:rowOff>
    </xdr:to>
    <xdr:cxnSp macro="">
      <xdr:nvCxnSpPr>
        <xdr:cNvPr id="132" name="直線コネクタ 131"/>
        <xdr:cNvCxnSpPr/>
      </xdr:nvCxnSpPr>
      <xdr:spPr>
        <a:xfrm flipV="1">
          <a:off x="13893800" y="259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77470</xdr:rowOff>
    </xdr:to>
    <xdr:cxnSp macro="">
      <xdr:nvCxnSpPr>
        <xdr:cNvPr id="135" name="直線コネクタ 134"/>
        <xdr:cNvCxnSpPr/>
      </xdr:nvCxnSpPr>
      <xdr:spPr>
        <a:xfrm>
          <a:off x="13004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5" name="円/楕円 144"/>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6"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7" name="円/楕円 146"/>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8" name="テキスト ボックス 147"/>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9" name="円/楕円 148"/>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50" name="テキスト ボックス 149"/>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1" name="円/楕円 150"/>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2" name="テキスト ボックス 151"/>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3" name="円/楕円 152"/>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4" name="テキスト ボックス 153"/>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地域経済が未だ低迷している中で、就労困難者が減らないことなどから、依然として生活保護率が高い水準で推移しており、前年度より</a:t>
          </a:r>
          <a:r>
            <a:rPr kumimoji="1" lang="en-US" altLang="ja-JP" sz="1300">
              <a:latin typeface="ＭＳ Ｐゴシック"/>
            </a:rPr>
            <a:t>0.5</a:t>
          </a:r>
          <a:r>
            <a:rPr kumimoji="1" lang="ja-JP" altLang="en-US" sz="1300">
              <a:latin typeface="ＭＳ Ｐゴシック"/>
            </a:rPr>
            <a:t>増加している。今後は、生活困窮者への支援を中心とした就労支援の強化と、資格審査等の適正化に努め、上昇傾向の改善を図っていく。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56134</xdr:rowOff>
    </xdr:from>
    <xdr:to>
      <xdr:col>7</xdr:col>
      <xdr:colOff>15875</xdr:colOff>
      <xdr:row>55</xdr:row>
      <xdr:rowOff>101854</xdr:rowOff>
    </xdr:to>
    <xdr:cxnSp macro="">
      <xdr:nvCxnSpPr>
        <xdr:cNvPr id="185" name="直線コネクタ 184"/>
        <xdr:cNvCxnSpPr/>
      </xdr:nvCxnSpPr>
      <xdr:spPr>
        <a:xfrm>
          <a:off x="3987800" y="9485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163576</xdr:rowOff>
    </xdr:from>
    <xdr:to>
      <xdr:col>5</xdr:col>
      <xdr:colOff>549275</xdr:colOff>
      <xdr:row>55</xdr:row>
      <xdr:rowOff>56134</xdr:rowOff>
    </xdr:to>
    <xdr:cxnSp macro="">
      <xdr:nvCxnSpPr>
        <xdr:cNvPr id="188" name="直線コネクタ 187"/>
        <xdr:cNvCxnSpPr/>
      </xdr:nvCxnSpPr>
      <xdr:spPr>
        <a:xfrm>
          <a:off x="3098800" y="9421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163576</xdr:rowOff>
    </xdr:from>
    <xdr:to>
      <xdr:col>4</xdr:col>
      <xdr:colOff>346075</xdr:colOff>
      <xdr:row>55</xdr:row>
      <xdr:rowOff>28702</xdr:rowOff>
    </xdr:to>
    <xdr:cxnSp macro="">
      <xdr:nvCxnSpPr>
        <xdr:cNvPr id="191" name="直線コネクタ 190"/>
        <xdr:cNvCxnSpPr/>
      </xdr:nvCxnSpPr>
      <xdr:spPr>
        <a:xfrm flipV="1">
          <a:off x="2209800" y="9421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108712</xdr:rowOff>
    </xdr:from>
    <xdr:to>
      <xdr:col>3</xdr:col>
      <xdr:colOff>142875</xdr:colOff>
      <xdr:row>55</xdr:row>
      <xdr:rowOff>28702</xdr:rowOff>
    </xdr:to>
    <xdr:cxnSp macro="">
      <xdr:nvCxnSpPr>
        <xdr:cNvPr id="194" name="直線コネクタ 193"/>
        <xdr:cNvCxnSpPr/>
      </xdr:nvCxnSpPr>
      <xdr:spPr>
        <a:xfrm>
          <a:off x="1320800" y="9367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51054</xdr:rowOff>
    </xdr:from>
    <xdr:to>
      <xdr:col>7</xdr:col>
      <xdr:colOff>66675</xdr:colOff>
      <xdr:row>55</xdr:row>
      <xdr:rowOff>152654</xdr:rowOff>
    </xdr:to>
    <xdr:sp macro="" textlink="">
      <xdr:nvSpPr>
        <xdr:cNvPr id="204" name="円/楕円 203"/>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67581</xdr:rowOff>
    </xdr:from>
    <xdr:ext cx="762000" cy="259045"/>
    <xdr:sp macro="" textlink="">
      <xdr:nvSpPr>
        <xdr:cNvPr id="205"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5334</xdr:rowOff>
    </xdr:from>
    <xdr:to>
      <xdr:col>5</xdr:col>
      <xdr:colOff>600075</xdr:colOff>
      <xdr:row>55</xdr:row>
      <xdr:rowOff>106934</xdr:rowOff>
    </xdr:to>
    <xdr:sp macro="" textlink="">
      <xdr:nvSpPr>
        <xdr:cNvPr id="206" name="円/楕円 205"/>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117111</xdr:rowOff>
    </xdr:from>
    <xdr:ext cx="736600" cy="259045"/>
    <xdr:sp macro="" textlink="">
      <xdr:nvSpPr>
        <xdr:cNvPr id="207" name="テキスト ボックス 206"/>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112776</xdr:rowOff>
    </xdr:from>
    <xdr:to>
      <xdr:col>4</xdr:col>
      <xdr:colOff>396875</xdr:colOff>
      <xdr:row>55</xdr:row>
      <xdr:rowOff>42926</xdr:rowOff>
    </xdr:to>
    <xdr:sp macro="" textlink="">
      <xdr:nvSpPr>
        <xdr:cNvPr id="208" name="円/楕円 207"/>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53103</xdr:rowOff>
    </xdr:from>
    <xdr:ext cx="762000" cy="259045"/>
    <xdr:sp macro="" textlink="">
      <xdr:nvSpPr>
        <xdr:cNvPr id="209" name="テキスト ボックス 208"/>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149352</xdr:rowOff>
    </xdr:from>
    <xdr:to>
      <xdr:col>3</xdr:col>
      <xdr:colOff>193675</xdr:colOff>
      <xdr:row>55</xdr:row>
      <xdr:rowOff>79502</xdr:rowOff>
    </xdr:to>
    <xdr:sp macro="" textlink="">
      <xdr:nvSpPr>
        <xdr:cNvPr id="210" name="円/楕円 209"/>
        <xdr:cNvSpPr/>
      </xdr:nvSpPr>
      <xdr:spPr>
        <a:xfrm>
          <a:off x="2159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89679</xdr:rowOff>
    </xdr:from>
    <xdr:ext cx="762000" cy="259045"/>
    <xdr:sp macro="" textlink="">
      <xdr:nvSpPr>
        <xdr:cNvPr id="211" name="テキスト ボックス 210"/>
        <xdr:cNvSpPr txBox="1"/>
      </xdr:nvSpPr>
      <xdr:spPr>
        <a:xfrm>
          <a:off x="1828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57912</xdr:rowOff>
    </xdr:from>
    <xdr:to>
      <xdr:col>1</xdr:col>
      <xdr:colOff>676275</xdr:colOff>
      <xdr:row>54</xdr:row>
      <xdr:rowOff>159512</xdr:rowOff>
    </xdr:to>
    <xdr:sp macro="" textlink="">
      <xdr:nvSpPr>
        <xdr:cNvPr id="212" name="円/楕円 211"/>
        <xdr:cNvSpPr/>
      </xdr:nvSpPr>
      <xdr:spPr>
        <a:xfrm>
          <a:off x="1270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169689</xdr:rowOff>
    </xdr:from>
    <xdr:ext cx="762000" cy="259045"/>
    <xdr:sp macro="" textlink="">
      <xdr:nvSpPr>
        <xdr:cNvPr id="213" name="テキスト ボックス 212"/>
        <xdr:cNvSpPr txBox="1"/>
      </xdr:nvSpPr>
      <xdr:spPr>
        <a:xfrm>
          <a:off x="939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全国平均、類似団体平均を上回っているのは、国民健康保険事業や介護保険事業、後期高齢者医療の各特別会計への繰出金が増嵩していることが主な要因である。保険給付費の適正化や予防事業の充実を図り、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111760</xdr:rowOff>
    </xdr:to>
    <xdr:cxnSp macro="">
      <xdr:nvCxnSpPr>
        <xdr:cNvPr id="246" name="直線コネクタ 245"/>
        <xdr:cNvCxnSpPr/>
      </xdr:nvCxnSpPr>
      <xdr:spPr>
        <a:xfrm>
          <a:off x="15671800" y="1001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73660</xdr:rowOff>
    </xdr:to>
    <xdr:cxnSp macro="">
      <xdr:nvCxnSpPr>
        <xdr:cNvPr id="249" name="直線コネクタ 248"/>
        <xdr:cNvCxnSpPr/>
      </xdr:nvCxnSpPr>
      <xdr:spPr>
        <a:xfrm>
          <a:off x="14782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58420</xdr:rowOff>
    </xdr:to>
    <xdr:cxnSp macro="">
      <xdr:nvCxnSpPr>
        <xdr:cNvPr id="252" name="直線コネクタ 251"/>
        <xdr:cNvCxnSpPr/>
      </xdr:nvCxnSpPr>
      <xdr:spPr>
        <a:xfrm>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5080</xdr:rowOff>
    </xdr:to>
    <xdr:cxnSp macro="">
      <xdr:nvCxnSpPr>
        <xdr:cNvPr id="255" name="直線コネクタ 254"/>
        <xdr:cNvCxnSpPr/>
      </xdr:nvCxnSpPr>
      <xdr:spPr>
        <a:xfrm flipV="1">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5" name="円/楕円 264"/>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6"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7" name="円/楕円 266"/>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8" name="テキスト ボックス 267"/>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9" name="円/楕円 268"/>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0" name="テキスト ボックス 269"/>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1" name="円/楕円 270"/>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2" name="テキスト ボックス 271"/>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3" name="円/楕円 272"/>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4" name="テキスト ボックス 273"/>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補助対象事業を精査し、継続事業に係る補助金等の支出を抑制しているため、全国平均、類似団体平均を大きく下回っている。今後は、適正な補助費のあり方について検討を進めるとともに、補助金等の支出に当たっては、対象団体等の活動内容や補助金の効果について更なる検証を実施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97282</xdr:rowOff>
    </xdr:from>
    <xdr:to>
      <xdr:col>24</xdr:col>
      <xdr:colOff>31750</xdr:colOff>
      <xdr:row>33</xdr:row>
      <xdr:rowOff>97282</xdr:rowOff>
    </xdr:to>
    <xdr:cxnSp macro="">
      <xdr:nvCxnSpPr>
        <xdr:cNvPr id="304" name="直線コネクタ 303"/>
        <xdr:cNvCxnSpPr/>
      </xdr:nvCxnSpPr>
      <xdr:spPr>
        <a:xfrm>
          <a:off x="15671800" y="5755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97282</xdr:rowOff>
    </xdr:from>
    <xdr:to>
      <xdr:col>22</xdr:col>
      <xdr:colOff>565150</xdr:colOff>
      <xdr:row>33</xdr:row>
      <xdr:rowOff>97282</xdr:rowOff>
    </xdr:to>
    <xdr:cxnSp macro="">
      <xdr:nvCxnSpPr>
        <xdr:cNvPr id="307" name="直線コネクタ 306"/>
        <xdr:cNvCxnSpPr/>
      </xdr:nvCxnSpPr>
      <xdr:spPr>
        <a:xfrm>
          <a:off x="14782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97282</xdr:rowOff>
    </xdr:from>
    <xdr:to>
      <xdr:col>21</xdr:col>
      <xdr:colOff>361950</xdr:colOff>
      <xdr:row>33</xdr:row>
      <xdr:rowOff>97282</xdr:rowOff>
    </xdr:to>
    <xdr:cxnSp macro="">
      <xdr:nvCxnSpPr>
        <xdr:cNvPr id="310" name="直線コネクタ 309"/>
        <xdr:cNvCxnSpPr/>
      </xdr:nvCxnSpPr>
      <xdr:spPr>
        <a:xfrm>
          <a:off x="13893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97282</xdr:rowOff>
    </xdr:from>
    <xdr:to>
      <xdr:col>20</xdr:col>
      <xdr:colOff>158750</xdr:colOff>
      <xdr:row>33</xdr:row>
      <xdr:rowOff>106426</xdr:rowOff>
    </xdr:to>
    <xdr:cxnSp macro="">
      <xdr:nvCxnSpPr>
        <xdr:cNvPr id="313" name="直線コネクタ 312"/>
        <xdr:cNvCxnSpPr/>
      </xdr:nvCxnSpPr>
      <xdr:spPr>
        <a:xfrm flipV="1">
          <a:off x="13004800" y="5755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46482</xdr:rowOff>
    </xdr:from>
    <xdr:to>
      <xdr:col>24</xdr:col>
      <xdr:colOff>82550</xdr:colOff>
      <xdr:row>33</xdr:row>
      <xdr:rowOff>148082</xdr:rowOff>
    </xdr:to>
    <xdr:sp macro="" textlink="">
      <xdr:nvSpPr>
        <xdr:cNvPr id="323" name="円/楕円 322"/>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126509</xdr:rowOff>
    </xdr:from>
    <xdr:ext cx="762000" cy="259045"/>
    <xdr:sp macro="" textlink="">
      <xdr:nvSpPr>
        <xdr:cNvPr id="324" name="補助費等該当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46482</xdr:rowOff>
    </xdr:from>
    <xdr:to>
      <xdr:col>22</xdr:col>
      <xdr:colOff>615950</xdr:colOff>
      <xdr:row>33</xdr:row>
      <xdr:rowOff>148082</xdr:rowOff>
    </xdr:to>
    <xdr:sp macro="" textlink="">
      <xdr:nvSpPr>
        <xdr:cNvPr id="325" name="円/楕円 324"/>
        <xdr:cNvSpPr/>
      </xdr:nvSpPr>
      <xdr:spPr>
        <a:xfrm>
          <a:off x="15621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158259</xdr:rowOff>
    </xdr:from>
    <xdr:ext cx="736600" cy="259045"/>
    <xdr:sp macro="" textlink="">
      <xdr:nvSpPr>
        <xdr:cNvPr id="326" name="テキスト ボックス 325"/>
        <xdr:cNvSpPr txBox="1"/>
      </xdr:nvSpPr>
      <xdr:spPr>
        <a:xfrm>
          <a:off x="15290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46482</xdr:rowOff>
    </xdr:from>
    <xdr:to>
      <xdr:col>21</xdr:col>
      <xdr:colOff>412750</xdr:colOff>
      <xdr:row>33</xdr:row>
      <xdr:rowOff>148082</xdr:rowOff>
    </xdr:to>
    <xdr:sp macro="" textlink="">
      <xdr:nvSpPr>
        <xdr:cNvPr id="327" name="円/楕円 326"/>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158259</xdr:rowOff>
    </xdr:from>
    <xdr:ext cx="762000" cy="259045"/>
    <xdr:sp macro="" textlink="">
      <xdr:nvSpPr>
        <xdr:cNvPr id="328" name="テキスト ボックス 327"/>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46482</xdr:rowOff>
    </xdr:from>
    <xdr:to>
      <xdr:col>20</xdr:col>
      <xdr:colOff>209550</xdr:colOff>
      <xdr:row>33</xdr:row>
      <xdr:rowOff>148082</xdr:rowOff>
    </xdr:to>
    <xdr:sp macro="" textlink="">
      <xdr:nvSpPr>
        <xdr:cNvPr id="329" name="円/楕円 328"/>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158259</xdr:rowOff>
    </xdr:from>
    <xdr:ext cx="762000" cy="259045"/>
    <xdr:sp macro="" textlink="">
      <xdr:nvSpPr>
        <xdr:cNvPr id="330" name="テキスト ボックス 329"/>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55626</xdr:rowOff>
    </xdr:from>
    <xdr:to>
      <xdr:col>19</xdr:col>
      <xdr:colOff>6350</xdr:colOff>
      <xdr:row>33</xdr:row>
      <xdr:rowOff>157226</xdr:rowOff>
    </xdr:to>
    <xdr:sp macro="" textlink="">
      <xdr:nvSpPr>
        <xdr:cNvPr id="331" name="円/楕円 330"/>
        <xdr:cNvSpPr/>
      </xdr:nvSpPr>
      <xdr:spPr>
        <a:xfrm>
          <a:off x="12954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167403</xdr:rowOff>
    </xdr:from>
    <xdr:ext cx="762000" cy="259045"/>
    <xdr:sp macro="" textlink="">
      <xdr:nvSpPr>
        <xdr:cNvPr id="332" name="テキスト ボックス 331"/>
        <xdr:cNvSpPr txBox="1"/>
      </xdr:nvSpPr>
      <xdr:spPr>
        <a:xfrm>
          <a:off x="12623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で推移しており、全国平均を下回っているものの、数年後には、近年実施した大規模建設事業に係る地方債の償還が開始されるため、悪化することが懸念される。今後も事務事業の見直しや人件費の抑制に努めるとともに、市税等自主財源の確保を図りながら、地方債の発行についても抑制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40132</xdr:rowOff>
    </xdr:to>
    <xdr:cxnSp macro="">
      <xdr:nvCxnSpPr>
        <xdr:cNvPr id="362" name="直線コネクタ 361"/>
        <xdr:cNvCxnSpPr/>
      </xdr:nvCxnSpPr>
      <xdr:spPr>
        <a:xfrm flipV="1">
          <a:off x="3987800" y="13381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40132</xdr:rowOff>
    </xdr:to>
    <xdr:cxnSp macro="">
      <xdr:nvCxnSpPr>
        <xdr:cNvPr id="365" name="直線コネクタ 364"/>
        <xdr:cNvCxnSpPr/>
      </xdr:nvCxnSpPr>
      <xdr:spPr>
        <a:xfrm>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35561</xdr:rowOff>
    </xdr:to>
    <xdr:cxnSp macro="">
      <xdr:nvCxnSpPr>
        <xdr:cNvPr id="368" name="直線コネクタ 367"/>
        <xdr:cNvCxnSpPr/>
      </xdr:nvCxnSpPr>
      <xdr:spPr>
        <a:xfrm>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40132</xdr:rowOff>
    </xdr:to>
    <xdr:cxnSp macro="">
      <xdr:nvCxnSpPr>
        <xdr:cNvPr id="371" name="直線コネクタ 370"/>
        <xdr:cNvCxnSpPr/>
      </xdr:nvCxnSpPr>
      <xdr:spPr>
        <a:xfrm flipV="1">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3" name="テキスト ボックス 37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1" name="円/楕円 38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2"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3" name="円/楕円 382"/>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4" name="テキスト ボックス 38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5" name="円/楕円 384"/>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86" name="テキスト ボックス 38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7" name="円/楕円 38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8" name="テキスト ボックス 38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9" name="円/楕円 388"/>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0" name="テキスト ボックス 389"/>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厳しい財政状況が続く中、サマーレビュー等による経常経費の削減に努めた結果、全国平均を</a:t>
          </a:r>
          <a:r>
            <a:rPr kumimoji="1" lang="en-US" altLang="ja-JP" sz="1300">
              <a:latin typeface="ＭＳ Ｐゴシック"/>
            </a:rPr>
            <a:t>5.1</a:t>
          </a:r>
          <a:r>
            <a:rPr kumimoji="1" lang="ja-JP" altLang="en-US" sz="1300">
              <a:latin typeface="ＭＳ Ｐゴシック"/>
            </a:rPr>
            <a:t>下回っているものの、人件費の比率は高いままであり、少子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76</xdr:row>
      <xdr:rowOff>107950</xdr:rowOff>
    </xdr:to>
    <xdr:cxnSp macro="">
      <xdr:nvCxnSpPr>
        <xdr:cNvPr id="423" name="直線コネクタ 422"/>
        <xdr:cNvCxnSpPr/>
      </xdr:nvCxnSpPr>
      <xdr:spPr>
        <a:xfrm>
          <a:off x="15671800" y="13092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77</xdr:row>
      <xdr:rowOff>16511</xdr:rowOff>
    </xdr:to>
    <xdr:cxnSp macro="">
      <xdr:nvCxnSpPr>
        <xdr:cNvPr id="426" name="直線コネクタ 425"/>
        <xdr:cNvCxnSpPr/>
      </xdr:nvCxnSpPr>
      <xdr:spPr>
        <a:xfrm flipV="1">
          <a:off x="14782800" y="130924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16511</xdr:rowOff>
    </xdr:to>
    <xdr:cxnSp macro="">
      <xdr:nvCxnSpPr>
        <xdr:cNvPr id="429" name="直線コネクタ 428"/>
        <xdr:cNvCxnSpPr/>
      </xdr:nvCxnSpPr>
      <xdr:spPr>
        <a:xfrm>
          <a:off x="13893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157480</xdr:rowOff>
    </xdr:to>
    <xdr:cxnSp macro="">
      <xdr:nvCxnSpPr>
        <xdr:cNvPr id="432" name="直線コネクタ 431"/>
        <xdr:cNvCxnSpPr/>
      </xdr:nvCxnSpPr>
      <xdr:spPr>
        <a:xfrm flipV="1">
          <a:off x="13004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2" name="円/楕円 441"/>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3"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4" name="円/楕円 443"/>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45" name="テキスト ボックス 444"/>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6" name="円/楕円 445"/>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7" name="テキスト ボックス 446"/>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8" name="円/楕円 447"/>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9" name="テキスト ボックス 448"/>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159271</xdr:rowOff>
    </xdr:from>
    <xdr:to>
      <xdr:col>4</xdr:col>
      <xdr:colOff>1117600</xdr:colOff>
      <xdr:row>17</xdr:row>
      <xdr:rowOff>2946</xdr:rowOff>
    </xdr:to>
    <xdr:cxnSp macro="">
      <xdr:nvCxnSpPr>
        <xdr:cNvPr id="50" name="直線コネクタ 49"/>
        <xdr:cNvCxnSpPr/>
      </xdr:nvCxnSpPr>
      <xdr:spPr bwMode="auto">
        <a:xfrm flipV="1">
          <a:off x="5003800" y="2950096"/>
          <a:ext cx="6477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152089</xdr:rowOff>
    </xdr:from>
    <xdr:to>
      <xdr:col>4</xdr:col>
      <xdr:colOff>469900</xdr:colOff>
      <xdr:row>17</xdr:row>
      <xdr:rowOff>2946</xdr:rowOff>
    </xdr:to>
    <xdr:cxnSp macro="">
      <xdr:nvCxnSpPr>
        <xdr:cNvPr id="53" name="直線コネクタ 52"/>
        <xdr:cNvCxnSpPr/>
      </xdr:nvCxnSpPr>
      <xdr:spPr bwMode="auto">
        <a:xfrm>
          <a:off x="4305300" y="2942914"/>
          <a:ext cx="698500" cy="2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152089</xdr:rowOff>
    </xdr:from>
    <xdr:to>
      <xdr:col>3</xdr:col>
      <xdr:colOff>904875</xdr:colOff>
      <xdr:row>16</xdr:row>
      <xdr:rowOff>153041</xdr:rowOff>
    </xdr:to>
    <xdr:cxnSp macro="">
      <xdr:nvCxnSpPr>
        <xdr:cNvPr id="56" name="直線コネクタ 55"/>
        <xdr:cNvCxnSpPr/>
      </xdr:nvCxnSpPr>
      <xdr:spPr bwMode="auto">
        <a:xfrm flipV="1">
          <a:off x="3606800" y="2942914"/>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102445</xdr:rowOff>
    </xdr:from>
    <xdr:to>
      <xdr:col>3</xdr:col>
      <xdr:colOff>206375</xdr:colOff>
      <xdr:row>16</xdr:row>
      <xdr:rowOff>153041</xdr:rowOff>
    </xdr:to>
    <xdr:cxnSp macro="">
      <xdr:nvCxnSpPr>
        <xdr:cNvPr id="59" name="直線コネクタ 58"/>
        <xdr:cNvCxnSpPr/>
      </xdr:nvCxnSpPr>
      <xdr:spPr bwMode="auto">
        <a:xfrm>
          <a:off x="2908300" y="2893270"/>
          <a:ext cx="698500" cy="5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108471</xdr:rowOff>
    </xdr:from>
    <xdr:to>
      <xdr:col>5</xdr:col>
      <xdr:colOff>34925</xdr:colOff>
      <xdr:row>17</xdr:row>
      <xdr:rowOff>38621</xdr:rowOff>
    </xdr:to>
    <xdr:sp macro="" textlink="">
      <xdr:nvSpPr>
        <xdr:cNvPr id="69" name="円/楕円 68"/>
        <xdr:cNvSpPr/>
      </xdr:nvSpPr>
      <xdr:spPr bwMode="auto">
        <a:xfrm>
          <a:off x="56007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80548</xdr:rowOff>
    </xdr:from>
    <xdr:ext cx="762000" cy="259045"/>
    <xdr:sp macro="" textlink="">
      <xdr:nvSpPr>
        <xdr:cNvPr id="70" name="人口1人当たり決算額の推移該当値テキスト130"/>
        <xdr:cNvSpPr txBox="1"/>
      </xdr:nvSpPr>
      <xdr:spPr>
        <a:xfrm>
          <a:off x="5740400" y="28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123596</xdr:rowOff>
    </xdr:from>
    <xdr:to>
      <xdr:col>4</xdr:col>
      <xdr:colOff>520700</xdr:colOff>
      <xdr:row>17</xdr:row>
      <xdr:rowOff>53746</xdr:rowOff>
    </xdr:to>
    <xdr:sp macro="" textlink="">
      <xdr:nvSpPr>
        <xdr:cNvPr id="71" name="円/楕円 70"/>
        <xdr:cNvSpPr/>
      </xdr:nvSpPr>
      <xdr:spPr bwMode="auto">
        <a:xfrm>
          <a:off x="4953000" y="291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38523</xdr:rowOff>
    </xdr:from>
    <xdr:ext cx="736600" cy="259045"/>
    <xdr:sp macro="" textlink="">
      <xdr:nvSpPr>
        <xdr:cNvPr id="72" name="テキスト ボックス 71"/>
        <xdr:cNvSpPr txBox="1"/>
      </xdr:nvSpPr>
      <xdr:spPr>
        <a:xfrm>
          <a:off x="4622800" y="300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101289</xdr:rowOff>
    </xdr:from>
    <xdr:to>
      <xdr:col>3</xdr:col>
      <xdr:colOff>955675</xdr:colOff>
      <xdr:row>17</xdr:row>
      <xdr:rowOff>31439</xdr:rowOff>
    </xdr:to>
    <xdr:sp macro="" textlink="">
      <xdr:nvSpPr>
        <xdr:cNvPr id="73" name="円/楕円 72"/>
        <xdr:cNvSpPr/>
      </xdr:nvSpPr>
      <xdr:spPr bwMode="auto">
        <a:xfrm>
          <a:off x="4254500" y="289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16216</xdr:rowOff>
    </xdr:from>
    <xdr:ext cx="762000" cy="259045"/>
    <xdr:sp macro="" textlink="">
      <xdr:nvSpPr>
        <xdr:cNvPr id="74" name="テキスト ボックス 73"/>
        <xdr:cNvSpPr txBox="1"/>
      </xdr:nvSpPr>
      <xdr:spPr>
        <a:xfrm>
          <a:off x="3924300" y="297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102241</xdr:rowOff>
    </xdr:from>
    <xdr:to>
      <xdr:col>3</xdr:col>
      <xdr:colOff>257175</xdr:colOff>
      <xdr:row>17</xdr:row>
      <xdr:rowOff>32391</xdr:rowOff>
    </xdr:to>
    <xdr:sp macro="" textlink="">
      <xdr:nvSpPr>
        <xdr:cNvPr id="75" name="円/楕円 74"/>
        <xdr:cNvSpPr/>
      </xdr:nvSpPr>
      <xdr:spPr bwMode="auto">
        <a:xfrm>
          <a:off x="3556000" y="289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42568</xdr:rowOff>
    </xdr:from>
    <xdr:ext cx="762000" cy="259045"/>
    <xdr:sp macro="" textlink="">
      <xdr:nvSpPr>
        <xdr:cNvPr id="76" name="テキスト ボックス 75"/>
        <xdr:cNvSpPr txBox="1"/>
      </xdr:nvSpPr>
      <xdr:spPr>
        <a:xfrm>
          <a:off x="3225800" y="26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51645</xdr:rowOff>
    </xdr:from>
    <xdr:to>
      <xdr:col>2</xdr:col>
      <xdr:colOff>692150</xdr:colOff>
      <xdr:row>16</xdr:row>
      <xdr:rowOff>153245</xdr:rowOff>
    </xdr:to>
    <xdr:sp macro="" textlink="">
      <xdr:nvSpPr>
        <xdr:cNvPr id="77" name="円/楕円 76"/>
        <xdr:cNvSpPr/>
      </xdr:nvSpPr>
      <xdr:spPr bwMode="auto">
        <a:xfrm>
          <a:off x="2857500" y="284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163422</xdr:rowOff>
    </xdr:from>
    <xdr:ext cx="762000" cy="259045"/>
    <xdr:sp macro="" textlink="">
      <xdr:nvSpPr>
        <xdr:cNvPr id="78" name="テキスト ボックス 77"/>
        <xdr:cNvSpPr txBox="1"/>
      </xdr:nvSpPr>
      <xdr:spPr>
        <a:xfrm>
          <a:off x="2527300" y="261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124782</xdr:rowOff>
    </xdr:from>
    <xdr:to>
      <xdr:col>4</xdr:col>
      <xdr:colOff>1117600</xdr:colOff>
      <xdr:row>36</xdr:row>
      <xdr:rowOff>144831</xdr:rowOff>
    </xdr:to>
    <xdr:cxnSp macro="">
      <xdr:nvCxnSpPr>
        <xdr:cNvPr id="110" name="直線コネクタ 109"/>
        <xdr:cNvCxnSpPr/>
      </xdr:nvCxnSpPr>
      <xdr:spPr bwMode="auto">
        <a:xfrm>
          <a:off x="5003800" y="7078032"/>
          <a:ext cx="647700" cy="20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122108</xdr:rowOff>
    </xdr:from>
    <xdr:to>
      <xdr:col>4</xdr:col>
      <xdr:colOff>469900</xdr:colOff>
      <xdr:row>36</xdr:row>
      <xdr:rowOff>124782</xdr:rowOff>
    </xdr:to>
    <xdr:cxnSp macro="">
      <xdr:nvCxnSpPr>
        <xdr:cNvPr id="113" name="直線コネクタ 112"/>
        <xdr:cNvCxnSpPr/>
      </xdr:nvCxnSpPr>
      <xdr:spPr bwMode="auto">
        <a:xfrm>
          <a:off x="4305300" y="7075358"/>
          <a:ext cx="698500" cy="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105489</xdr:rowOff>
    </xdr:from>
    <xdr:to>
      <xdr:col>3</xdr:col>
      <xdr:colOff>904875</xdr:colOff>
      <xdr:row>36</xdr:row>
      <xdr:rowOff>122108</xdr:rowOff>
    </xdr:to>
    <xdr:cxnSp macro="">
      <xdr:nvCxnSpPr>
        <xdr:cNvPr id="116" name="直線コネクタ 115"/>
        <xdr:cNvCxnSpPr/>
      </xdr:nvCxnSpPr>
      <xdr:spPr bwMode="auto">
        <a:xfrm>
          <a:off x="3606800" y="7058739"/>
          <a:ext cx="698500" cy="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105489</xdr:rowOff>
    </xdr:from>
    <xdr:to>
      <xdr:col>3</xdr:col>
      <xdr:colOff>206375</xdr:colOff>
      <xdr:row>36</xdr:row>
      <xdr:rowOff>141356</xdr:rowOff>
    </xdr:to>
    <xdr:cxnSp macro="">
      <xdr:nvCxnSpPr>
        <xdr:cNvPr id="119" name="直線コネクタ 118"/>
        <xdr:cNvCxnSpPr/>
      </xdr:nvCxnSpPr>
      <xdr:spPr bwMode="auto">
        <a:xfrm flipV="1">
          <a:off x="2908300" y="7058739"/>
          <a:ext cx="698500" cy="3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94031</xdr:rowOff>
    </xdr:from>
    <xdr:to>
      <xdr:col>5</xdr:col>
      <xdr:colOff>34925</xdr:colOff>
      <xdr:row>37</xdr:row>
      <xdr:rowOff>24181</xdr:rowOff>
    </xdr:to>
    <xdr:sp macro="" textlink="">
      <xdr:nvSpPr>
        <xdr:cNvPr id="129" name="円/楕円 128"/>
        <xdr:cNvSpPr/>
      </xdr:nvSpPr>
      <xdr:spPr bwMode="auto">
        <a:xfrm>
          <a:off x="56007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66108</xdr:rowOff>
    </xdr:from>
    <xdr:ext cx="762000" cy="259045"/>
    <xdr:sp macro="" textlink="">
      <xdr:nvSpPr>
        <xdr:cNvPr id="130" name="人口1人当たり決算額の推移該当値テキスト445"/>
        <xdr:cNvSpPr txBox="1"/>
      </xdr:nvSpPr>
      <xdr:spPr>
        <a:xfrm>
          <a:off x="5740400" y="70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73982</xdr:rowOff>
    </xdr:from>
    <xdr:to>
      <xdr:col>4</xdr:col>
      <xdr:colOff>520700</xdr:colOff>
      <xdr:row>37</xdr:row>
      <xdr:rowOff>4132</xdr:rowOff>
    </xdr:to>
    <xdr:sp macro="" textlink="">
      <xdr:nvSpPr>
        <xdr:cNvPr id="131" name="円/楕円 130"/>
        <xdr:cNvSpPr/>
      </xdr:nvSpPr>
      <xdr:spPr bwMode="auto">
        <a:xfrm>
          <a:off x="4953000" y="702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160359</xdr:rowOff>
    </xdr:from>
    <xdr:ext cx="736600" cy="259045"/>
    <xdr:sp macro="" textlink="">
      <xdr:nvSpPr>
        <xdr:cNvPr id="132" name="テキスト ボックス 131"/>
        <xdr:cNvSpPr txBox="1"/>
      </xdr:nvSpPr>
      <xdr:spPr>
        <a:xfrm>
          <a:off x="4622800" y="711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71308</xdr:rowOff>
    </xdr:from>
    <xdr:to>
      <xdr:col>3</xdr:col>
      <xdr:colOff>955675</xdr:colOff>
      <xdr:row>37</xdr:row>
      <xdr:rowOff>1458</xdr:rowOff>
    </xdr:to>
    <xdr:sp macro="" textlink="">
      <xdr:nvSpPr>
        <xdr:cNvPr id="133" name="円/楕円 132"/>
        <xdr:cNvSpPr/>
      </xdr:nvSpPr>
      <xdr:spPr bwMode="auto">
        <a:xfrm>
          <a:off x="4254500" y="702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157685</xdr:rowOff>
    </xdr:from>
    <xdr:ext cx="762000" cy="259045"/>
    <xdr:sp macro="" textlink="">
      <xdr:nvSpPr>
        <xdr:cNvPr id="134" name="テキスト ボックス 133"/>
        <xdr:cNvSpPr txBox="1"/>
      </xdr:nvSpPr>
      <xdr:spPr>
        <a:xfrm>
          <a:off x="3924300" y="711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54689</xdr:rowOff>
    </xdr:from>
    <xdr:to>
      <xdr:col>3</xdr:col>
      <xdr:colOff>257175</xdr:colOff>
      <xdr:row>36</xdr:row>
      <xdr:rowOff>156289</xdr:rowOff>
    </xdr:to>
    <xdr:sp macro="" textlink="">
      <xdr:nvSpPr>
        <xdr:cNvPr id="135" name="円/楕円 134"/>
        <xdr:cNvSpPr/>
      </xdr:nvSpPr>
      <xdr:spPr bwMode="auto">
        <a:xfrm>
          <a:off x="3556000" y="700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166466</xdr:rowOff>
    </xdr:from>
    <xdr:ext cx="762000" cy="259045"/>
    <xdr:sp macro="" textlink="">
      <xdr:nvSpPr>
        <xdr:cNvPr id="136" name="テキスト ボックス 135"/>
        <xdr:cNvSpPr txBox="1"/>
      </xdr:nvSpPr>
      <xdr:spPr>
        <a:xfrm>
          <a:off x="3225800" y="677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90556</xdr:rowOff>
    </xdr:from>
    <xdr:to>
      <xdr:col>2</xdr:col>
      <xdr:colOff>692150</xdr:colOff>
      <xdr:row>37</xdr:row>
      <xdr:rowOff>20706</xdr:rowOff>
    </xdr:to>
    <xdr:sp macro="" textlink="">
      <xdr:nvSpPr>
        <xdr:cNvPr id="137" name="円/楕円 136"/>
        <xdr:cNvSpPr/>
      </xdr:nvSpPr>
      <xdr:spPr bwMode="auto">
        <a:xfrm>
          <a:off x="2857500" y="70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202333</xdr:rowOff>
    </xdr:from>
    <xdr:ext cx="762000" cy="259045"/>
    <xdr:sp macro="" textlink="">
      <xdr:nvSpPr>
        <xdr:cNvPr id="138" name="テキスト ボックス 137"/>
        <xdr:cNvSpPr txBox="1"/>
      </xdr:nvSpPr>
      <xdr:spPr>
        <a:xfrm>
          <a:off x="2527300" y="68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市内経済の回復の兆しが未だ見えず、市税収入の減少が続いているが、事務事業の見直しや定員適正化等を継続して実施していることにより、前年度と比較して数値が減少しているものの、実質収支比率は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％以上を維持している。また、財政調整基金残高は標準財政規模の</a:t>
          </a:r>
          <a:r>
            <a:rPr kumimoji="1" lang="en-US" altLang="ja-JP" sz="1400">
              <a:latin typeface="ＭＳ ゴシック" pitchFamily="49" charset="-128"/>
              <a:ea typeface="ＭＳ ゴシック" pitchFamily="49" charset="-128"/>
            </a:rPr>
            <a:t>17.35</a:t>
          </a:r>
          <a:r>
            <a:rPr kumimoji="1" lang="ja-JP" altLang="en-US" sz="1400">
              <a:latin typeface="ＭＳ ゴシック" pitchFamily="49" charset="-128"/>
              <a:ea typeface="ＭＳ ゴシック" pitchFamily="49" charset="-128"/>
            </a:rPr>
            <a:t>％まで確保されており、今後も引き続き行財政改革の推進を図りながら、財政運営の健全性確保に努めていく。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連結実質赤字比率については、競輪事業特別会計の赤字額を、一般会計、水道事業会計、病院事業会計の黒字額で補っている状況であるが、競輪事業における各種経営改善策の効果もあり、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切るところまでその赤字額はさらに圧縮されている。しかしながら新病院の建設等により、今後病院事業会計においては厳しい経営状況となることが見込まれるため、早期の赤字解消と健全経営の維持に向けて、今後も競輪事業の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過去に借り入れた高金利の地方債の償還が進んだことにより元利償還金の額が減少し、控除される算入公債費等の額が増加したため、実質公債費比率は前年度より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改善されている。しかしながら、今後、環境美化センター更新改良事業に係る元利償還金や新病院建設に係る病院事業会計の元利償還金に対する繰出金の大幅な増加が見込まれることから、地方債発行額の抑制を図り、財政の弾力性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建設事業に係る地方債の借入等により地方債残高が増加したため、将来負担額は増額となったものの、財政調整基金や減債基金の残高が増えたことで充当可能基金が大幅に増額となったこと、また基準財政需要額算入見込額も増額となったため、将来負担比率は前年度と比較して大きく減少している。今後も充当可能基金等の確保に努めるとともに、全会計において現在の負担と将来の負担のバランスを念頭に置いた経営に努めながら、健全財政の維持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26363529</v>
      </c>
      <c r="BO4" s="379"/>
      <c r="BP4" s="379"/>
      <c r="BQ4" s="379"/>
      <c r="BR4" s="379"/>
      <c r="BS4" s="379"/>
      <c r="BT4" s="379"/>
      <c r="BU4" s="380"/>
      <c r="BV4" s="378">
        <v>26563705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4.8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25590532</v>
      </c>
      <c r="BO5" s="384"/>
      <c r="BP5" s="384"/>
      <c r="BQ5" s="384"/>
      <c r="BR5" s="384"/>
      <c r="BS5" s="384"/>
      <c r="BT5" s="384"/>
      <c r="BU5" s="385"/>
      <c r="BV5" s="383">
        <v>25756569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83.9</v>
      </c>
      <c r="CU5" s="354"/>
      <c r="CV5" s="354"/>
      <c r="CW5" s="354"/>
      <c r="CX5" s="354"/>
      <c r="CY5" s="354"/>
      <c r="CZ5" s="354"/>
      <c r="DA5" s="355"/>
      <c r="DB5" s="353">
        <v>83.4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772997</v>
      </c>
      <c r="BO6" s="384"/>
      <c r="BP6" s="384"/>
      <c r="BQ6" s="384"/>
      <c r="BR6" s="384"/>
      <c r="BS6" s="384"/>
      <c r="BT6" s="384"/>
      <c r="BU6" s="385"/>
      <c r="BV6" s="383">
        <v>807136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94.3</v>
      </c>
      <c r="CU6" s="528"/>
      <c r="CV6" s="528"/>
      <c r="CW6" s="528"/>
      <c r="CX6" s="528"/>
      <c r="CY6" s="528"/>
      <c r="CZ6" s="528"/>
      <c r="DA6" s="529"/>
      <c r="DB6" s="527">
        <v>92.9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76682</v>
      </c>
      <c r="BO7" s="384"/>
      <c r="BP7" s="384"/>
      <c r="BQ7" s="384"/>
      <c r="BR7" s="384"/>
      <c r="BS7" s="384"/>
      <c r="BT7" s="384"/>
      <c r="BU7" s="385"/>
      <c r="BV7" s="383">
        <v>87577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15163314</v>
      </c>
      <c r="CU7" s="384"/>
      <c r="CV7" s="384"/>
      <c r="CW7" s="384"/>
      <c r="CX7" s="384"/>
      <c r="CY7" s="384"/>
      <c r="CZ7" s="384"/>
      <c r="DA7" s="385"/>
      <c r="DB7" s="383">
        <v>14990231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696315</v>
      </c>
      <c r="BO8" s="384"/>
      <c r="BP8" s="384"/>
      <c r="BQ8" s="384"/>
      <c r="BR8" s="384"/>
      <c r="BS8" s="384"/>
      <c r="BT8" s="384"/>
      <c r="BU8" s="385"/>
      <c r="BV8" s="383">
        <v>719559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0.77</v>
      </c>
      <c r="CU8" s="491"/>
      <c r="CV8" s="491"/>
      <c r="CW8" s="491"/>
      <c r="CX8" s="491"/>
      <c r="CY8" s="491"/>
      <c r="CZ8" s="491"/>
      <c r="DA8" s="492"/>
      <c r="DB8" s="490">
        <v>0.78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71437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-23244</v>
      </c>
      <c r="BO9" s="384"/>
      <c r="BP9" s="384"/>
      <c r="BQ9" s="384"/>
      <c r="BR9" s="384"/>
      <c r="BS9" s="384"/>
      <c r="BT9" s="384"/>
      <c r="BU9" s="385"/>
      <c r="BV9" s="383">
        <v>194183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72441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562036</v>
      </c>
      <c r="BO10" s="384"/>
      <c r="BP10" s="384"/>
      <c r="BQ10" s="384"/>
      <c r="BR10" s="384"/>
      <c r="BS10" s="384"/>
      <c r="BT10" s="384"/>
      <c r="BU10" s="385"/>
      <c r="BV10" s="383">
        <v>290744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72664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72224</v>
      </c>
      <c r="S13" s="483"/>
      <c r="T13" s="483"/>
      <c r="U13" s="483"/>
      <c r="V13" s="484"/>
      <c r="W13" s="470" t="s">
        <v>123</v>
      </c>
      <c r="X13" s="396"/>
      <c r="Y13" s="396"/>
      <c r="Z13" s="396"/>
      <c r="AA13" s="396"/>
      <c r="AB13" s="397"/>
      <c r="AC13" s="359">
        <v>810</v>
      </c>
      <c r="AD13" s="360"/>
      <c r="AE13" s="360"/>
      <c r="AF13" s="360"/>
      <c r="AG13" s="361"/>
      <c r="AH13" s="359">
        <v>891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538792</v>
      </c>
      <c r="BO13" s="384"/>
      <c r="BP13" s="384"/>
      <c r="BQ13" s="384"/>
      <c r="BR13" s="384"/>
      <c r="BS13" s="384"/>
      <c r="BT13" s="384"/>
      <c r="BU13" s="385"/>
      <c r="BV13" s="383">
        <v>484927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72816</v>
      </c>
      <c r="S14" s="483"/>
      <c r="T14" s="483"/>
      <c r="U14" s="483"/>
      <c r="V14" s="484"/>
      <c r="W14" s="485"/>
      <c r="X14" s="399"/>
      <c r="Y14" s="399"/>
      <c r="Z14" s="399"/>
      <c r="AA14" s="399"/>
      <c r="AB14" s="400"/>
      <c r="AC14" s="475">
        <v>2.6</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23</v>
      </c>
      <c r="CU14" s="454"/>
      <c r="CV14" s="454"/>
      <c r="CW14" s="454"/>
      <c r="CX14" s="454"/>
      <c r="CY14" s="454"/>
      <c r="CZ14" s="454"/>
      <c r="DA14" s="455"/>
      <c r="DB14" s="486">
        <v>45.5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72388</v>
      </c>
      <c r="S15" s="483"/>
      <c r="T15" s="483"/>
      <c r="U15" s="483"/>
      <c r="V15" s="484"/>
      <c r="W15" s="470" t="s">
        <v>130</v>
      </c>
      <c r="X15" s="396"/>
      <c r="Y15" s="396"/>
      <c r="Z15" s="396"/>
      <c r="AA15" s="396"/>
      <c r="AB15" s="397"/>
      <c r="AC15" s="359">
        <v>4312</v>
      </c>
      <c r="AD15" s="360"/>
      <c r="AE15" s="360"/>
      <c r="AF15" s="360"/>
      <c r="AG15" s="361"/>
      <c r="AH15" s="359">
        <v>5604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8407641</v>
      </c>
      <c r="BO15" s="379"/>
      <c r="BP15" s="379"/>
      <c r="BQ15" s="379"/>
      <c r="BR15" s="379"/>
      <c r="BS15" s="379"/>
      <c r="BT15" s="379"/>
      <c r="BU15" s="380"/>
      <c r="BV15" s="378">
        <v>8363215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13.8</v>
      </c>
      <c r="AD16" s="476"/>
      <c r="AE16" s="476"/>
      <c r="AF16" s="476"/>
      <c r="AG16" s="477"/>
      <c r="AH16" s="475">
        <v>16.399999999999999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10892602</v>
      </c>
      <c r="BO16" s="384"/>
      <c r="BP16" s="384"/>
      <c r="BQ16" s="384"/>
      <c r="BR16" s="384"/>
      <c r="BS16" s="384"/>
      <c r="BT16" s="384"/>
      <c r="BU16" s="385"/>
      <c r="BV16" s="383">
        <v>10938276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26207</v>
      </c>
      <c r="AD17" s="360"/>
      <c r="AE17" s="360"/>
      <c r="AF17" s="360"/>
      <c r="AG17" s="361"/>
      <c r="AH17" s="359">
        <v>27354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10947083</v>
      </c>
      <c r="BO17" s="384"/>
      <c r="BP17" s="384"/>
      <c r="BQ17" s="384"/>
      <c r="BR17" s="384"/>
      <c r="BS17" s="384"/>
      <c r="BT17" s="384"/>
      <c r="BU17" s="385"/>
      <c r="BV17" s="383">
        <v>10834960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124.13</v>
      </c>
      <c r="M18" s="446"/>
      <c r="N18" s="446"/>
      <c r="O18" s="446"/>
      <c r="P18" s="446"/>
      <c r="Q18" s="446"/>
      <c r="R18" s="447"/>
      <c r="S18" s="447"/>
      <c r="T18" s="447"/>
      <c r="U18" s="447"/>
      <c r="V18" s="448"/>
      <c r="W18" s="462"/>
      <c r="X18" s="463"/>
      <c r="Y18" s="463"/>
      <c r="Z18" s="463"/>
      <c r="AA18" s="463"/>
      <c r="AB18" s="471"/>
      <c r="AC18" s="347">
        <v>83.7</v>
      </c>
      <c r="AD18" s="348"/>
      <c r="AE18" s="348"/>
      <c r="AF18" s="348"/>
      <c r="AG18" s="449"/>
      <c r="AH18" s="347">
        <v>80.3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13017890</v>
      </c>
      <c r="BO18" s="384"/>
      <c r="BP18" s="384"/>
      <c r="BQ18" s="384"/>
      <c r="BR18" s="384"/>
      <c r="BS18" s="384"/>
      <c r="BT18" s="384"/>
      <c r="BU18" s="385"/>
      <c r="BV18" s="383">
        <v>12843573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576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18037348</v>
      </c>
      <c r="BO19" s="384"/>
      <c r="BP19" s="384"/>
      <c r="BQ19" s="384"/>
      <c r="BR19" s="384"/>
      <c r="BS19" s="384"/>
      <c r="BT19" s="384"/>
      <c r="BU19" s="385"/>
      <c r="BV19" s="383">
        <v>17683493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30636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23881196</v>
      </c>
      <c r="BO23" s="384"/>
      <c r="BP23" s="384"/>
      <c r="BQ23" s="384"/>
      <c r="BR23" s="384"/>
      <c r="BS23" s="384"/>
      <c r="BT23" s="384"/>
      <c r="BU23" s="385"/>
      <c r="BV23" s="383">
        <v>23123656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8070</v>
      </c>
      <c r="R24" s="360"/>
      <c r="S24" s="360"/>
      <c r="T24" s="360"/>
      <c r="U24" s="360"/>
      <c r="V24" s="361"/>
      <c r="W24" s="425"/>
      <c r="X24" s="416"/>
      <c r="Y24" s="417"/>
      <c r="Z24" s="356" t="s">
        <v>153</v>
      </c>
      <c r="AA24" s="357"/>
      <c r="AB24" s="357"/>
      <c r="AC24" s="357"/>
      <c r="AD24" s="357"/>
      <c r="AE24" s="357"/>
      <c r="AF24" s="357"/>
      <c r="AG24" s="358"/>
      <c r="AH24" s="359">
        <v>606</v>
      </c>
      <c r="AI24" s="360"/>
      <c r="AJ24" s="360"/>
      <c r="AK24" s="360"/>
      <c r="AL24" s="361"/>
      <c r="AM24" s="359">
        <v>1956168</v>
      </c>
      <c r="AN24" s="360"/>
      <c r="AO24" s="360"/>
      <c r="AP24" s="360"/>
      <c r="AQ24" s="360"/>
      <c r="AR24" s="361"/>
      <c r="AS24" s="359">
        <v>3228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20815948</v>
      </c>
      <c r="BO24" s="384"/>
      <c r="BP24" s="384"/>
      <c r="BQ24" s="384"/>
      <c r="BR24" s="384"/>
      <c r="BS24" s="384"/>
      <c r="BT24" s="384"/>
      <c r="BU24" s="385"/>
      <c r="BV24" s="383">
        <v>19559468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7030</v>
      </c>
      <c r="R25" s="360"/>
      <c r="S25" s="360"/>
      <c r="T25" s="360"/>
      <c r="U25" s="360"/>
      <c r="V25" s="361"/>
      <c r="W25" s="425"/>
      <c r="X25" s="416"/>
      <c r="Y25" s="417"/>
      <c r="Z25" s="356" t="s">
        <v>156</v>
      </c>
      <c r="AA25" s="357"/>
      <c r="AB25" s="357"/>
      <c r="AC25" s="357"/>
      <c r="AD25" s="357"/>
      <c r="AE25" s="357"/>
      <c r="AF25" s="357"/>
      <c r="AG25" s="358"/>
      <c r="AH25" s="359">
        <v>105</v>
      </c>
      <c r="AI25" s="360"/>
      <c r="AJ25" s="360"/>
      <c r="AK25" s="360"/>
      <c r="AL25" s="361"/>
      <c r="AM25" s="359">
        <v>330330</v>
      </c>
      <c r="AN25" s="360"/>
      <c r="AO25" s="360"/>
      <c r="AP25" s="360"/>
      <c r="AQ25" s="360"/>
      <c r="AR25" s="361"/>
      <c r="AS25" s="359">
        <v>3146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1740307</v>
      </c>
      <c r="BO25" s="379"/>
      <c r="BP25" s="379"/>
      <c r="BQ25" s="379"/>
      <c r="BR25" s="379"/>
      <c r="BS25" s="379"/>
      <c r="BT25" s="379"/>
      <c r="BU25" s="380"/>
      <c r="BV25" s="378">
        <v>3805177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6460</v>
      </c>
      <c r="R26" s="360"/>
      <c r="S26" s="360"/>
      <c r="T26" s="360"/>
      <c r="U26" s="360"/>
      <c r="V26" s="361"/>
      <c r="W26" s="425"/>
      <c r="X26" s="416"/>
      <c r="Y26" s="417"/>
      <c r="Z26" s="356" t="s">
        <v>159</v>
      </c>
      <c r="AA26" s="436"/>
      <c r="AB26" s="436"/>
      <c r="AC26" s="436"/>
      <c r="AD26" s="436"/>
      <c r="AE26" s="436"/>
      <c r="AF26" s="436"/>
      <c r="AG26" s="437"/>
      <c r="AH26" s="359">
        <v>105</v>
      </c>
      <c r="AI26" s="360"/>
      <c r="AJ26" s="360"/>
      <c r="AK26" s="360"/>
      <c r="AL26" s="361"/>
      <c r="AM26" s="359">
        <v>374955</v>
      </c>
      <c r="AN26" s="360"/>
      <c r="AO26" s="360"/>
      <c r="AP26" s="360"/>
      <c r="AQ26" s="360"/>
      <c r="AR26" s="361"/>
      <c r="AS26" s="359">
        <v>3571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4130</v>
      </c>
      <c r="R27" s="360"/>
      <c r="S27" s="360"/>
      <c r="T27" s="360"/>
      <c r="U27" s="360"/>
      <c r="V27" s="361"/>
      <c r="W27" s="425"/>
      <c r="X27" s="416"/>
      <c r="Y27" s="417"/>
      <c r="Z27" s="356" t="s">
        <v>162</v>
      </c>
      <c r="AA27" s="357"/>
      <c r="AB27" s="357"/>
      <c r="AC27" s="357"/>
      <c r="AD27" s="357"/>
      <c r="AE27" s="357"/>
      <c r="AF27" s="357"/>
      <c r="AG27" s="358"/>
      <c r="AH27" s="359">
        <v>49</v>
      </c>
      <c r="AI27" s="360"/>
      <c r="AJ27" s="360"/>
      <c r="AK27" s="360"/>
      <c r="AL27" s="361"/>
      <c r="AM27" s="359">
        <v>144906</v>
      </c>
      <c r="AN27" s="360"/>
      <c r="AO27" s="360"/>
      <c r="AP27" s="360"/>
      <c r="AQ27" s="360"/>
      <c r="AR27" s="361"/>
      <c r="AS27" s="359">
        <v>2957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323185</v>
      </c>
      <c r="BO27" s="387"/>
      <c r="BP27" s="387"/>
      <c r="BQ27" s="387"/>
      <c r="BR27" s="387"/>
      <c r="BS27" s="387"/>
      <c r="BT27" s="387"/>
      <c r="BU27" s="388"/>
      <c r="BV27" s="386">
        <v>323154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2631440</v>
      </c>
      <c r="BO28" s="379"/>
      <c r="BP28" s="379"/>
      <c r="BQ28" s="379"/>
      <c r="BR28" s="379"/>
      <c r="BS28" s="379"/>
      <c r="BT28" s="379"/>
      <c r="BU28" s="380"/>
      <c r="BV28" s="378">
        <v>2069404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3510</v>
      </c>
      <c r="R29" s="360"/>
      <c r="S29" s="360"/>
      <c r="T29" s="360"/>
      <c r="U29" s="360"/>
      <c r="V29" s="361"/>
      <c r="W29" s="425"/>
      <c r="X29" s="416"/>
      <c r="Y29" s="417"/>
      <c r="Z29" s="356" t="s">
        <v>169</v>
      </c>
      <c r="AA29" s="357"/>
      <c r="AB29" s="357"/>
      <c r="AC29" s="357"/>
      <c r="AD29" s="357"/>
      <c r="AE29" s="357"/>
      <c r="AF29" s="357"/>
      <c r="AG29" s="358"/>
      <c r="AH29" s="359">
        <v>655</v>
      </c>
      <c r="AI29" s="360"/>
      <c r="AJ29" s="360"/>
      <c r="AK29" s="360"/>
      <c r="AL29" s="361"/>
      <c r="AM29" s="359">
        <v>2101074</v>
      </c>
      <c r="AN29" s="360"/>
      <c r="AO29" s="360"/>
      <c r="AP29" s="360"/>
      <c r="AQ29" s="360"/>
      <c r="AR29" s="361"/>
      <c r="AS29" s="359">
        <v>3208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709873</v>
      </c>
      <c r="BO29" s="384"/>
      <c r="BP29" s="384"/>
      <c r="BQ29" s="384"/>
      <c r="BR29" s="384"/>
      <c r="BS29" s="384"/>
      <c r="BT29" s="384"/>
      <c r="BU29" s="385"/>
      <c r="BV29" s="383">
        <v>429785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1142672</v>
      </c>
      <c r="BO30" s="387"/>
      <c r="BP30" s="387"/>
      <c r="BQ30" s="387"/>
      <c r="BR30" s="387"/>
      <c r="BS30" s="387"/>
      <c r="BT30" s="387"/>
      <c r="BU30" s="388"/>
      <c r="BV30" s="386">
        <v>1011644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静岡県後期高齢者医療広域連合（普通会計）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伊東マリンタウン株式会社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静岡県後期高齢者医療広域連合（事業会計）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公益財団法人伊東市振興公社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霊園事業特別会計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静岡地方税滞納整理機構</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伊豆東海岸鉄道整備株式会社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株式会社シーブイエー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エフエム伊東株式会社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24089</v>
      </c>
      <c r="J41" s="83">
        <v>23749</v>
      </c>
      <c r="K41" s="83">
        <v>23334</v>
      </c>
      <c r="L41" s="83">
        <v>23124</v>
      </c>
      <c r="M41" s="84">
        <v>23881</v>
      </c>
    </row>
    <row r="42" spans="2:13" ht="27.75" customHeight="1">
      <c r="B42" s="1169"/>
      <c r="C42" s="1170"/>
      <c r="D42" s="85"/>
      <c r="E42" s="1173" t="s">
        <v>26</v>
      </c>
      <c r="F42" s="1173"/>
      <c r="G42" s="1173"/>
      <c r="H42" s="1174"/>
      <c r="I42" s="86" t="s">
        <v>479</v>
      </c>
      <c r="J42" s="87" t="s">
        <v>479</v>
      </c>
      <c r="K42" s="87" t="s">
        <v>479</v>
      </c>
      <c r="L42" s="87" t="s">
        <v>479</v>
      </c>
      <c r="M42" s="88" t="s">
        <v>479</v>
      </c>
    </row>
    <row r="43" spans="2:13" ht="27.75" customHeight="1">
      <c r="B43" s="1169"/>
      <c r="C43" s="1170"/>
      <c r="D43" s="85"/>
      <c r="E43" s="1173" t="s">
        <v>27</v>
      </c>
      <c r="F43" s="1173"/>
      <c r="G43" s="1173"/>
      <c r="H43" s="1174"/>
      <c r="I43" s="86">
        <v>11133</v>
      </c>
      <c r="J43" s="87">
        <v>11220</v>
      </c>
      <c r="K43" s="87">
        <v>11400</v>
      </c>
      <c r="L43" s="87">
        <v>12091</v>
      </c>
      <c r="M43" s="88">
        <v>11371</v>
      </c>
    </row>
    <row r="44" spans="2:13" ht="27.75" customHeight="1">
      <c r="B44" s="1169"/>
      <c r="C44" s="1170"/>
      <c r="D44" s="85"/>
      <c r="E44" s="1173" t="s">
        <v>28</v>
      </c>
      <c r="F44" s="1173"/>
      <c r="G44" s="1173"/>
      <c r="H44" s="1174"/>
      <c r="I44" s="86" t="s">
        <v>479</v>
      </c>
      <c r="J44" s="87" t="s">
        <v>479</v>
      </c>
      <c r="K44" s="87" t="s">
        <v>479</v>
      </c>
      <c r="L44" s="87" t="s">
        <v>479</v>
      </c>
      <c r="M44" s="88" t="s">
        <v>479</v>
      </c>
    </row>
    <row r="45" spans="2:13" ht="27.75" customHeight="1">
      <c r="B45" s="1169"/>
      <c r="C45" s="1170"/>
      <c r="D45" s="85"/>
      <c r="E45" s="1173" t="s">
        <v>29</v>
      </c>
      <c r="F45" s="1173"/>
      <c r="G45" s="1173"/>
      <c r="H45" s="1174"/>
      <c r="I45" s="86">
        <v>5929</v>
      </c>
      <c r="J45" s="87">
        <v>5723</v>
      </c>
      <c r="K45" s="87">
        <v>5553</v>
      </c>
      <c r="L45" s="87">
        <v>5827</v>
      </c>
      <c r="M45" s="88">
        <v>5865</v>
      </c>
    </row>
    <row r="46" spans="2:13" ht="27.75" customHeight="1">
      <c r="B46" s="1169"/>
      <c r="C46" s="1170"/>
      <c r="D46" s="85"/>
      <c r="E46" s="1173" t="s">
        <v>30</v>
      </c>
      <c r="F46" s="1173"/>
      <c r="G46" s="1173"/>
      <c r="H46" s="1174"/>
      <c r="I46" s="86">
        <v>0</v>
      </c>
      <c r="J46" s="87">
        <v>0</v>
      </c>
      <c r="K46" s="87">
        <v>0</v>
      </c>
      <c r="L46" s="87">
        <v>0</v>
      </c>
      <c r="M46" s="88">
        <v>0</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4124</v>
      </c>
      <c r="J49" s="87">
        <v>4793</v>
      </c>
      <c r="K49" s="87">
        <v>5240</v>
      </c>
      <c r="L49" s="87">
        <v>4489</v>
      </c>
      <c r="M49" s="88">
        <v>5530</v>
      </c>
    </row>
    <row r="50" spans="2:13" ht="27.75" customHeight="1">
      <c r="B50" s="1169"/>
      <c r="C50" s="1170"/>
      <c r="D50" s="85"/>
      <c r="E50" s="1173" t="s">
        <v>35</v>
      </c>
      <c r="F50" s="1173"/>
      <c r="G50" s="1173"/>
      <c r="H50" s="1174"/>
      <c r="I50" s="86">
        <v>9865</v>
      </c>
      <c r="J50" s="87">
        <v>9631</v>
      </c>
      <c r="K50" s="87">
        <v>9372</v>
      </c>
      <c r="L50" s="87">
        <v>9019</v>
      </c>
      <c r="M50" s="88">
        <v>9404</v>
      </c>
    </row>
    <row r="51" spans="2:13" ht="27.75" customHeight="1">
      <c r="B51" s="1171"/>
      <c r="C51" s="1172"/>
      <c r="D51" s="85"/>
      <c r="E51" s="1173" t="s">
        <v>36</v>
      </c>
      <c r="F51" s="1173"/>
      <c r="G51" s="1173"/>
      <c r="H51" s="1174"/>
      <c r="I51" s="86">
        <v>18756</v>
      </c>
      <c r="J51" s="87">
        <v>19347</v>
      </c>
      <c r="K51" s="87">
        <v>20255</v>
      </c>
      <c r="L51" s="87">
        <v>21409</v>
      </c>
      <c r="M51" s="88">
        <v>23058</v>
      </c>
    </row>
    <row r="52" spans="2:13" ht="27.75" customHeight="1" thickBot="1">
      <c r="B52" s="1175" t="s">
        <v>21</v>
      </c>
      <c r="C52" s="1176"/>
      <c r="D52" s="90"/>
      <c r="E52" s="1177" t="s">
        <v>37</v>
      </c>
      <c r="F52" s="1177"/>
      <c r="G52" s="1177"/>
      <c r="H52" s="1178"/>
      <c r="I52" s="91">
        <v>8407</v>
      </c>
      <c r="J52" s="92">
        <v>6922</v>
      </c>
      <c r="K52" s="92">
        <v>5419</v>
      </c>
      <c r="L52" s="92">
        <v>6126</v>
      </c>
      <c r="M52" s="93">
        <v>3126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24289</v>
      </c>
      <c r="E3" s="116"/>
      <c r="F3" s="117">
        <v>38558</v>
      </c>
      <c r="G3" s="118"/>
      <c r="H3" s="119"/>
    </row>
    <row r="4" spans="1:8">
      <c r="A4" s="120"/>
      <c r="B4" s="121"/>
      <c r="C4" s="122"/>
      <c r="D4" s="123">
        <v>19383</v>
      </c>
      <c r="E4" s="124"/>
      <c r="F4" s="125">
        <v>24217</v>
      </c>
      <c r="G4" s="126"/>
      <c r="H4" s="127"/>
    </row>
    <row r="5" spans="1:8">
      <c r="A5" s="108" t="s">
        <v>513</v>
      </c>
      <c r="B5" s="113"/>
      <c r="C5" s="114"/>
      <c r="D5" s="115">
        <v>24964</v>
      </c>
      <c r="E5" s="116"/>
      <c r="F5" s="117">
        <v>40203</v>
      </c>
      <c r="G5" s="118"/>
      <c r="H5" s="119"/>
    </row>
    <row r="6" spans="1:8">
      <c r="A6" s="120"/>
      <c r="B6" s="121"/>
      <c r="C6" s="122"/>
      <c r="D6" s="123">
        <v>19934</v>
      </c>
      <c r="E6" s="124"/>
      <c r="F6" s="125">
        <v>23352</v>
      </c>
      <c r="G6" s="126"/>
      <c r="H6" s="127"/>
    </row>
    <row r="7" spans="1:8">
      <c r="A7" s="108" t="s">
        <v>514</v>
      </c>
      <c r="B7" s="113"/>
      <c r="C7" s="114"/>
      <c r="D7" s="115">
        <v>26147</v>
      </c>
      <c r="E7" s="116"/>
      <c r="F7" s="117">
        <v>47569</v>
      </c>
      <c r="G7" s="118"/>
      <c r="H7" s="119"/>
    </row>
    <row r="8" spans="1:8">
      <c r="A8" s="120"/>
      <c r="B8" s="121"/>
      <c r="C8" s="122"/>
      <c r="D8" s="123">
        <v>16417</v>
      </c>
      <c r="E8" s="124"/>
      <c r="F8" s="125">
        <v>26255</v>
      </c>
      <c r="G8" s="126"/>
      <c r="H8" s="127"/>
    </row>
    <row r="9" spans="1:8">
      <c r="A9" s="108" t="s">
        <v>515</v>
      </c>
      <c r="B9" s="113"/>
      <c r="C9" s="114"/>
      <c r="D9" s="115">
        <v>25987</v>
      </c>
      <c r="E9" s="116"/>
      <c r="F9" s="117">
        <v>50880</v>
      </c>
      <c r="G9" s="118"/>
      <c r="H9" s="119"/>
    </row>
    <row r="10" spans="1:8">
      <c r="A10" s="120"/>
      <c r="B10" s="121"/>
      <c r="C10" s="122"/>
      <c r="D10" s="123">
        <v>12451</v>
      </c>
      <c r="E10" s="124"/>
      <c r="F10" s="125">
        <v>26879</v>
      </c>
      <c r="G10" s="126"/>
      <c r="H10" s="127"/>
    </row>
    <row r="11" spans="1:8">
      <c r="A11" s="108" t="s">
        <v>516</v>
      </c>
      <c r="B11" s="113"/>
      <c r="C11" s="114"/>
      <c r="D11" s="115">
        <v>44230</v>
      </c>
      <c r="E11" s="116"/>
      <c r="F11" s="117">
        <v>63956</v>
      </c>
      <c r="G11" s="118"/>
      <c r="H11" s="119"/>
    </row>
    <row r="12" spans="1:8">
      <c r="A12" s="120"/>
      <c r="B12" s="121"/>
      <c r="C12" s="128"/>
      <c r="D12" s="123">
        <v>16944</v>
      </c>
      <c r="E12" s="124"/>
      <c r="F12" s="125">
        <v>29239</v>
      </c>
      <c r="G12" s="126"/>
      <c r="H12" s="127"/>
    </row>
    <row r="13" spans="1:8">
      <c r="A13" s="108"/>
      <c r="B13" s="113"/>
      <c r="C13" s="129"/>
      <c r="D13" s="130">
        <v>29123</v>
      </c>
      <c r="E13" s="131"/>
      <c r="F13" s="132">
        <v>48233</v>
      </c>
      <c r="G13" s="133"/>
      <c r="H13" s="119"/>
    </row>
    <row r="14" spans="1:8">
      <c r="A14" s="120"/>
      <c r="B14" s="121"/>
      <c r="C14" s="122"/>
      <c r="D14" s="123">
        <v>17026</v>
      </c>
      <c r="E14" s="124"/>
      <c r="F14" s="125">
        <v>25988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3.37</v>
      </c>
      <c r="C19" s="134">
        <f>ROUND(VALUE(SUBSTITUTE(実質収支比率等に係る経年分析!G$48,"▲","-")),2)</f>
        <v>2.95</v>
      </c>
      <c r="D19" s="134">
        <f>ROUND(VALUE(SUBSTITUTE(実質収支比率等に係る経年分析!H$48,"▲","-")),2)</f>
        <v>3.47</v>
      </c>
      <c r="E19" s="134">
        <f>ROUND(VALUE(SUBSTITUTE(実質収支比率等に係る経年分析!I$48,"▲","-")),2)</f>
        <v>4.8</v>
      </c>
      <c r="F19" s="134">
        <f>ROUND(VALUE(SUBSTITUTE(実質収支比率等に係る経年分析!J$48,"▲","-")),2)</f>
        <v>4.59</v>
      </c>
    </row>
    <row r="20" spans="1:11">
      <c r="A20" s="134" t="s">
        <v>42</v>
      </c>
      <c r="B20" s="134">
        <f>ROUND(VALUE(SUBSTITUTE(実質収支比率等に係る経年分析!F$47,"▲","-")),2)</f>
        <v>5.77</v>
      </c>
      <c r="C20" s="134">
        <f>ROUND(VALUE(SUBSTITUTE(実質収支比率等に係る経年分析!G$47,"▲","-")),2)</f>
        <v>8.52</v>
      </c>
      <c r="D20" s="134">
        <f>ROUND(VALUE(SUBSTITUTE(実質収支比率等に係る経年分析!H$47,"▲","-")),2)</f>
        <v>11.76</v>
      </c>
      <c r="E20" s="134">
        <f>ROUND(VALUE(SUBSTITUTE(実質収支比率等に係る経年分析!I$47,"▲","-")),2)</f>
        <v>13.81</v>
      </c>
      <c r="F20" s="134">
        <f>ROUND(VALUE(SUBSTITUTE(実質収支比率等に係る経年分析!J$47,"▲","-")),2)</f>
        <v>17.350000000000001</v>
      </c>
    </row>
    <row r="21" spans="1:11">
      <c r="A21" s="134" t="s">
        <v>43</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2.62</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3.23</v>
      </c>
      <c r="F21" s="134">
        <f>IF(ISNUMBER(VALUE(SUBSTITUTE(実質収支比率等に係る経年分析!J$49,"▲","-"))),ROUND(VALUE(SUBSTITUTE(実質収支比率等に係る経年分析!J$49,"▲","-")),2),NA())</f>
        <v>3.55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2.94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4.59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9.9499999999999993</v>
      </c>
    </row>
    <row r="36" spans="1:16">
      <c r="A36" s="135" t="str">
        <f>IF(連結実質赤字比率に係る赤字・黒字の構成分析!C$34="",NA(),連結実質赤字比率に係る赤字・黒字の構成分析!C$34)</f>
        <v>競輪事業特別会計</v>
      </c>
      <c r="B36" s="135">
        <f>IF(ROUND(VALUE(SUBSTITUTE(連結実質赤字比率に係る赤字・黒字の構成分析!F$34,"▲", "-")), 2) &lt; 0, ABS(ROUND(VALUE(SUBSTITUTE(連結実質赤字比率に係る赤字・黒字の構成分析!F$34,"▲", "-")), 2)), NA())</f>
        <v>3.1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2.5299999999999998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1.95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0.57999999999999996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2236</v>
      </c>
      <c r="E42" s="136"/>
      <c r="F42" s="136"/>
      <c r="G42" s="136">
        <f>'実質公債費比率（分子）の構造'!L$52</f>
        <v>2229</v>
      </c>
      <c r="H42" s="136"/>
      <c r="I42" s="136"/>
      <c r="J42" s="136">
        <f>'実質公債費比率（分子）の構造'!M$52</f>
        <v>2261</v>
      </c>
      <c r="K42" s="136"/>
      <c r="L42" s="136"/>
      <c r="M42" s="136">
        <f>'実質公債費比率（分子）の構造'!N$52</f>
        <v>2179</v>
      </c>
      <c r="N42" s="136"/>
      <c r="O42" s="136"/>
      <c r="P42" s="136">
        <f>'実質公債費比率（分子）の構造'!O$52</f>
        <v>2201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45</v>
      </c>
      <c r="C44" s="136"/>
      <c r="D44" s="136"/>
      <c r="E44" s="136">
        <f>'実質公債費比率（分子）の構造'!L$50</f>
        <v>85</v>
      </c>
      <c r="F44" s="136"/>
      <c r="G44" s="136"/>
      <c r="H44" s="136">
        <f>'実質公債費比率（分子）の構造'!M$50</f>
        <v>41</v>
      </c>
      <c r="I44" s="136"/>
      <c r="J44" s="136"/>
      <c r="K44" s="136">
        <f>'実質公債費比率（分子）の構造'!N$50</f>
        <v>22</v>
      </c>
      <c r="L44" s="136"/>
      <c r="M44" s="136"/>
      <c r="N44" s="136">
        <f>'実質公債費比率（分子）の構造'!O$50</f>
        <v>34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650</v>
      </c>
      <c r="C46" s="136"/>
      <c r="D46" s="136"/>
      <c r="E46" s="136">
        <f>'実質公債費比率（分子）の構造'!L$48</f>
        <v>630</v>
      </c>
      <c r="F46" s="136"/>
      <c r="G46" s="136"/>
      <c r="H46" s="136">
        <f>'実質公債費比率（分子）の構造'!M$48</f>
        <v>597</v>
      </c>
      <c r="I46" s="136"/>
      <c r="J46" s="136"/>
      <c r="K46" s="136">
        <f>'実質公債費比率（分子）の構造'!N$48</f>
        <v>538</v>
      </c>
      <c r="L46" s="136"/>
      <c r="M46" s="136"/>
      <c r="N46" s="136">
        <f>'実質公債費比率（分子）の構造'!O$48</f>
        <v>585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2792</v>
      </c>
      <c r="C49" s="136"/>
      <c r="D49" s="136"/>
      <c r="E49" s="136">
        <f>'実質公債費比率（分子）の構造'!L$45</f>
        <v>2872</v>
      </c>
      <c r="F49" s="136"/>
      <c r="G49" s="136"/>
      <c r="H49" s="136">
        <f>'実質公債費比率（分子）の構造'!M$45</f>
        <v>2921</v>
      </c>
      <c r="I49" s="136"/>
      <c r="J49" s="136"/>
      <c r="K49" s="136">
        <f>'実質公債費比率（分子）の構造'!N$45</f>
        <v>2900</v>
      </c>
      <c r="L49" s="136"/>
      <c r="M49" s="136"/>
      <c r="N49" s="136">
        <f>'実質公債費比率（分子）の構造'!O$45</f>
        <v>2796</v>
      </c>
      <c r="O49" s="136"/>
      <c r="P49" s="136"/>
    </row>
    <row r="50" spans="1:16">
      <c r="A50" s="136" t="s">
        <v>58</v>
      </c>
      <c r="B50" s="136" t="e">
        <f>NA()</f>
        <v>#N/A</v>
      </c>
      <c r="C50" s="136">
        <f>IF(ISNUMBER('実質公債費比率（分子）の構造'!K$53),'実質公債費比率（分子）の構造'!K$53,NA())</f>
        <v>1251</v>
      </c>
      <c r="D50" s="136" t="e">
        <f>NA()</f>
        <v>#N/A</v>
      </c>
      <c r="E50" s="136" t="e">
        <f>NA()</f>
        <v>#N/A</v>
      </c>
      <c r="F50" s="136">
        <f>IF(ISNUMBER('実質公債費比率（分子）の構造'!L$53),'実質公債費比率（分子）の構造'!L$53,NA())</f>
        <v>1358</v>
      </c>
      <c r="G50" s="136" t="e">
        <f>NA()</f>
        <v>#N/A</v>
      </c>
      <c r="H50" s="136" t="e">
        <f>NA()</f>
        <v>#N/A</v>
      </c>
      <c r="I50" s="136">
        <f>IF(ISNUMBER('実質公債費比率（分子）の構造'!M$53),'実質公債費比率（分子）の構造'!M$53,NA())</f>
        <v>1298</v>
      </c>
      <c r="J50" s="136" t="e">
        <f>NA()</f>
        <v>#N/A</v>
      </c>
      <c r="K50" s="136" t="e">
        <f>NA()</f>
        <v>#N/A</v>
      </c>
      <c r="L50" s="136">
        <f>IF(ISNUMBER('実質公債費比率（分子）の構造'!N$53),'実質公債費比率（分子）の構造'!N$53,NA())</f>
        <v>1281</v>
      </c>
      <c r="M50" s="136" t="e">
        <f>NA()</f>
        <v>#N/A</v>
      </c>
      <c r="N50" s="136" t="e">
        <f>NA()</f>
        <v>#N/A</v>
      </c>
      <c r="O50" s="136">
        <f>IF(ISNUMBER('実質公債費比率（分子）の構造'!O$53),'実質公債費比率（分子）の構造'!O$53,NA())</f>
        <v>1214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18756</v>
      </c>
      <c r="E56" s="135"/>
      <c r="F56" s="135"/>
      <c r="G56" s="135">
        <f>'将来負担比率（分子）の構造'!J$51</f>
        <v>19347</v>
      </c>
      <c r="H56" s="135"/>
      <c r="I56" s="135"/>
      <c r="J56" s="135">
        <f>'将来負担比率（分子）の構造'!K$51</f>
        <v>20255</v>
      </c>
      <c r="K56" s="135"/>
      <c r="L56" s="135"/>
      <c r="M56" s="135">
        <f>'将来負担比率（分子）の構造'!L$51</f>
        <v>21409</v>
      </c>
      <c r="N56" s="135"/>
      <c r="O56" s="135"/>
      <c r="P56" s="135">
        <f>'将来負担比率（分子）の構造'!M$51</f>
        <v>23058</v>
      </c>
    </row>
    <row r="57" spans="1:16">
      <c r="A57" s="135" t="s">
        <v>35</v>
      </c>
      <c r="B57" s="135"/>
      <c r="C57" s="135"/>
      <c r="D57" s="135">
        <f>'将来負担比率（分子）の構造'!I$50</f>
        <v>9865</v>
      </c>
      <c r="E57" s="135"/>
      <c r="F57" s="135"/>
      <c r="G57" s="135">
        <f>'将来負担比率（分子）の構造'!J$50</f>
        <v>9631</v>
      </c>
      <c r="H57" s="135"/>
      <c r="I57" s="135"/>
      <c r="J57" s="135">
        <f>'将来負担比率（分子）の構造'!K$50</f>
        <v>9372</v>
      </c>
      <c r="K57" s="135"/>
      <c r="L57" s="135"/>
      <c r="M57" s="135">
        <f>'将来負担比率（分子）の構造'!L$50</f>
        <v>9019</v>
      </c>
      <c r="N57" s="135"/>
      <c r="O57" s="135"/>
      <c r="P57" s="135">
        <f>'将来負担比率（分子）の構造'!M$50</f>
        <v>9404</v>
      </c>
    </row>
    <row r="58" spans="1:16">
      <c r="A58" s="135" t="s">
        <v>34</v>
      </c>
      <c r="B58" s="135"/>
      <c r="C58" s="135"/>
      <c r="D58" s="135">
        <f>'将来負担比率（分子）の構造'!I$49</f>
        <v>4124</v>
      </c>
      <c r="E58" s="135"/>
      <c r="F58" s="135"/>
      <c r="G58" s="135">
        <f>'将来負担比率（分子）の構造'!J$49</f>
        <v>4793</v>
      </c>
      <c r="H58" s="135"/>
      <c r="I58" s="135"/>
      <c r="J58" s="135">
        <f>'将来負担比率（分子）の構造'!K$49</f>
        <v>5240</v>
      </c>
      <c r="K58" s="135"/>
      <c r="L58" s="135"/>
      <c r="M58" s="135">
        <f>'将来負担比率（分子）の構造'!L$49</f>
        <v>4489</v>
      </c>
      <c r="N58" s="135"/>
      <c r="O58" s="135"/>
      <c r="P58" s="135">
        <f>'将来負担比率（分子）の構造'!M$49</f>
        <v>5530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5929</v>
      </c>
      <c r="C62" s="135"/>
      <c r="D62" s="135"/>
      <c r="E62" s="135">
        <f>'将来負担比率（分子）の構造'!J$45</f>
        <v>5723</v>
      </c>
      <c r="F62" s="135"/>
      <c r="G62" s="135"/>
      <c r="H62" s="135">
        <f>'将来負担比率（分子）の構造'!K$45</f>
        <v>5553</v>
      </c>
      <c r="I62" s="135"/>
      <c r="J62" s="135"/>
      <c r="K62" s="135">
        <f>'将来負担比率（分子）の構造'!L$45</f>
        <v>5827</v>
      </c>
      <c r="L62" s="135"/>
      <c r="M62" s="135"/>
      <c r="N62" s="135">
        <f>'将来負担比率（分子）の構造'!M$45</f>
        <v>5865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11133</v>
      </c>
      <c r="C64" s="135"/>
      <c r="D64" s="135"/>
      <c r="E64" s="135">
        <f>'将来負担比率（分子）の構造'!J$43</f>
        <v>11220</v>
      </c>
      <c r="F64" s="135"/>
      <c r="G64" s="135"/>
      <c r="H64" s="135">
        <f>'将来負担比率（分子）の構造'!K$43</f>
        <v>11400</v>
      </c>
      <c r="I64" s="135"/>
      <c r="J64" s="135"/>
      <c r="K64" s="135">
        <f>'将来負担比率（分子）の構造'!L$43</f>
        <v>12091</v>
      </c>
      <c r="L64" s="135"/>
      <c r="M64" s="135"/>
      <c r="N64" s="135">
        <f>'将来負担比率（分子）の構造'!M$43</f>
        <v>11371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24089</v>
      </c>
      <c r="C66" s="135"/>
      <c r="D66" s="135"/>
      <c r="E66" s="135">
        <f>'将来負担比率（分子）の構造'!J$41</f>
        <v>23749</v>
      </c>
      <c r="F66" s="135"/>
      <c r="G66" s="135"/>
      <c r="H66" s="135">
        <f>'将来負担比率（分子）の構造'!K$41</f>
        <v>23334</v>
      </c>
      <c r="I66" s="135"/>
      <c r="J66" s="135"/>
      <c r="K66" s="135">
        <f>'将来負担比率（分子）の構造'!L$41</f>
        <v>23124</v>
      </c>
      <c r="L66" s="135"/>
      <c r="M66" s="135"/>
      <c r="N66" s="135">
        <f>'将来負担比率（分子）の構造'!M$41</f>
        <v>23881</v>
      </c>
      <c r="O66" s="135"/>
      <c r="P66" s="135"/>
    </row>
    <row r="67" spans="1:16">
      <c r="A67" s="135" t="s">
        <v>62</v>
      </c>
      <c r="B67" s="135" t="e">
        <f>NA()</f>
        <v>#N/A</v>
      </c>
      <c r="C67" s="135">
        <f>IF(ISNUMBER('将来負担比率（分子）の構造'!I$52), IF('将来負担比率（分子）の構造'!I$52 &lt; 0, 0, '将来負担比率（分子）の構造'!I$52), NA())</f>
        <v>8407</v>
      </c>
      <c r="D67" s="135" t="e">
        <f>NA()</f>
        <v>#N/A</v>
      </c>
      <c r="E67" s="135" t="e">
        <f>NA()</f>
        <v>#N/A</v>
      </c>
      <c r="F67" s="135">
        <f>IF(ISNUMBER('将来負担比率（分子）の構造'!J$52), IF('将来負担比率（分子）の構造'!J$52 &lt; 0, 0, '将来負担比率（分子）の構造'!J$52), NA())</f>
        <v>6922</v>
      </c>
      <c r="G67" s="135" t="e">
        <f>NA()</f>
        <v>#N/A</v>
      </c>
      <c r="H67" s="135" t="e">
        <f>NA()</f>
        <v>#N/A</v>
      </c>
      <c r="I67" s="135">
        <f>IF(ISNUMBER('将来負担比率（分子）の構造'!K$52), IF('将来負担比率（分子）の構造'!K$52 &lt; 0, 0, '将来負担比率（分子）の構造'!K$52), NA())</f>
        <v>5419</v>
      </c>
      <c r="J67" s="135" t="e">
        <f>NA()</f>
        <v>#N/A</v>
      </c>
      <c r="K67" s="135" t="e">
        <f>NA()</f>
        <v>#N/A</v>
      </c>
      <c r="L67" s="135">
        <f>IF(ISNUMBER('将来負担比率（分子）の構造'!L$52), IF('将来負担比率（分子）の構造'!L$52 &lt; 0, 0, '将来負担比率（分子）の構造'!L$52), NA())</f>
        <v>6126</v>
      </c>
      <c r="M67" s="135" t="e">
        <f>NA()</f>
        <v>#N/A</v>
      </c>
      <c r="N67" s="135" t="e">
        <f>NA()</f>
        <v>#N/A</v>
      </c>
      <c r="O67" s="135">
        <f>IF(ISNUMBER('将来負担比率（分子）の構造'!M$52), IF('将来負担比率（分子）の構造'!M$52 &lt; 0, 0, '将来負担比率（分子）の構造'!M$52), NA())</f>
        <v>3126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11213600</v>
      </c>
      <c r="S5" s="637"/>
      <c r="T5" s="637"/>
      <c r="U5" s="637"/>
      <c r="V5" s="637"/>
      <c r="W5" s="637"/>
      <c r="X5" s="637"/>
      <c r="Y5" s="684"/>
      <c r="Z5" s="697">
        <v>42.5</v>
      </c>
      <c r="AA5" s="697"/>
      <c r="AB5" s="697"/>
      <c r="AC5" s="697"/>
      <c r="AD5" s="698">
        <v>10030283</v>
      </c>
      <c r="AE5" s="698"/>
      <c r="AF5" s="698"/>
      <c r="AG5" s="698"/>
      <c r="AH5" s="698"/>
      <c r="AI5" s="698"/>
      <c r="AJ5" s="698"/>
      <c r="AK5" s="698"/>
      <c r="AL5" s="685">
        <v>72.7</v>
      </c>
      <c r="AM5" s="654"/>
      <c r="AN5" s="654"/>
      <c r="AO5" s="686"/>
      <c r="AP5" s="673" t="s">
        <v>207</v>
      </c>
      <c r="AQ5" s="674"/>
      <c r="AR5" s="674"/>
      <c r="AS5" s="674"/>
      <c r="AT5" s="674"/>
      <c r="AU5" s="674"/>
      <c r="AV5" s="674"/>
      <c r="AW5" s="674"/>
      <c r="AX5" s="674"/>
      <c r="AY5" s="674"/>
      <c r="AZ5" s="674"/>
      <c r="BA5" s="674"/>
      <c r="BB5" s="674"/>
      <c r="BC5" s="674"/>
      <c r="BD5" s="674"/>
      <c r="BE5" s="674"/>
      <c r="BF5" s="675"/>
      <c r="BG5" s="586">
        <v>9701009</v>
      </c>
      <c r="BH5" s="587"/>
      <c r="BI5" s="587"/>
      <c r="BJ5" s="587"/>
      <c r="BK5" s="587"/>
      <c r="BL5" s="587"/>
      <c r="BM5" s="587"/>
      <c r="BN5" s="588"/>
      <c r="BO5" s="639">
        <v>86.5</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159939</v>
      </c>
      <c r="S6" s="587"/>
      <c r="T6" s="587"/>
      <c r="U6" s="587"/>
      <c r="V6" s="587"/>
      <c r="W6" s="587"/>
      <c r="X6" s="587"/>
      <c r="Y6" s="588"/>
      <c r="Z6" s="639">
        <v>0.6</v>
      </c>
      <c r="AA6" s="639"/>
      <c r="AB6" s="639"/>
      <c r="AC6" s="639"/>
      <c r="AD6" s="640">
        <v>159939</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9701009</v>
      </c>
      <c r="BH6" s="587"/>
      <c r="BI6" s="587"/>
      <c r="BJ6" s="587"/>
      <c r="BK6" s="587"/>
      <c r="BL6" s="587"/>
      <c r="BM6" s="587"/>
      <c r="BN6" s="588"/>
      <c r="BO6" s="639">
        <v>86.5</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239180</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239180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18726</v>
      </c>
      <c r="S7" s="587"/>
      <c r="T7" s="587"/>
      <c r="U7" s="587"/>
      <c r="V7" s="587"/>
      <c r="W7" s="587"/>
      <c r="X7" s="587"/>
      <c r="Y7" s="588"/>
      <c r="Z7" s="639">
        <v>0.1</v>
      </c>
      <c r="AA7" s="639"/>
      <c r="AB7" s="639"/>
      <c r="AC7" s="639"/>
      <c r="AD7" s="640">
        <v>18726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3355950</v>
      </c>
      <c r="BH7" s="587"/>
      <c r="BI7" s="587"/>
      <c r="BJ7" s="587"/>
      <c r="BK7" s="587"/>
      <c r="BL7" s="587"/>
      <c r="BM7" s="587"/>
      <c r="BN7" s="588"/>
      <c r="BO7" s="639">
        <v>29.9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2972740</v>
      </c>
      <c r="CS7" s="587"/>
      <c r="CT7" s="587"/>
      <c r="CU7" s="587"/>
      <c r="CV7" s="587"/>
      <c r="CW7" s="587"/>
      <c r="CX7" s="587"/>
      <c r="CY7" s="588"/>
      <c r="CZ7" s="639">
        <v>11.6</v>
      </c>
      <c r="DA7" s="639"/>
      <c r="DB7" s="639"/>
      <c r="DC7" s="639"/>
      <c r="DD7" s="592">
        <v>49523</v>
      </c>
      <c r="DE7" s="587"/>
      <c r="DF7" s="587"/>
      <c r="DG7" s="587"/>
      <c r="DH7" s="587"/>
      <c r="DI7" s="587"/>
      <c r="DJ7" s="587"/>
      <c r="DK7" s="587"/>
      <c r="DL7" s="587"/>
      <c r="DM7" s="587"/>
      <c r="DN7" s="587"/>
      <c r="DO7" s="587"/>
      <c r="DP7" s="588"/>
      <c r="DQ7" s="592">
        <v>2692928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30570</v>
      </c>
      <c r="S8" s="587"/>
      <c r="T8" s="587"/>
      <c r="U8" s="587"/>
      <c r="V8" s="587"/>
      <c r="W8" s="587"/>
      <c r="X8" s="587"/>
      <c r="Y8" s="588"/>
      <c r="Z8" s="639">
        <v>0.1</v>
      </c>
      <c r="AA8" s="639"/>
      <c r="AB8" s="639"/>
      <c r="AC8" s="639"/>
      <c r="AD8" s="640">
        <v>30570</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121944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9868752</v>
      </c>
      <c r="CS8" s="587"/>
      <c r="CT8" s="587"/>
      <c r="CU8" s="587"/>
      <c r="CV8" s="587"/>
      <c r="CW8" s="587"/>
      <c r="CX8" s="587"/>
      <c r="CY8" s="588"/>
      <c r="CZ8" s="639">
        <v>38.6</v>
      </c>
      <c r="DA8" s="639"/>
      <c r="DB8" s="639"/>
      <c r="DC8" s="639"/>
      <c r="DD8" s="592">
        <v>177250</v>
      </c>
      <c r="DE8" s="587"/>
      <c r="DF8" s="587"/>
      <c r="DG8" s="587"/>
      <c r="DH8" s="587"/>
      <c r="DI8" s="587"/>
      <c r="DJ8" s="587"/>
      <c r="DK8" s="587"/>
      <c r="DL8" s="587"/>
      <c r="DM8" s="587"/>
      <c r="DN8" s="587"/>
      <c r="DO8" s="587"/>
      <c r="DP8" s="588"/>
      <c r="DQ8" s="592">
        <v>5161280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53360</v>
      </c>
      <c r="S9" s="587"/>
      <c r="T9" s="587"/>
      <c r="U9" s="587"/>
      <c r="V9" s="587"/>
      <c r="W9" s="587"/>
      <c r="X9" s="587"/>
      <c r="Y9" s="588"/>
      <c r="Z9" s="639">
        <v>0.2</v>
      </c>
      <c r="AA9" s="639"/>
      <c r="AB9" s="639"/>
      <c r="AC9" s="639"/>
      <c r="AD9" s="640">
        <v>53360</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2701825</v>
      </c>
      <c r="BH9" s="587"/>
      <c r="BI9" s="587"/>
      <c r="BJ9" s="587"/>
      <c r="BK9" s="587"/>
      <c r="BL9" s="587"/>
      <c r="BM9" s="587"/>
      <c r="BN9" s="588"/>
      <c r="BO9" s="639">
        <v>24.1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3538994</v>
      </c>
      <c r="CS9" s="587"/>
      <c r="CT9" s="587"/>
      <c r="CU9" s="587"/>
      <c r="CV9" s="587"/>
      <c r="CW9" s="587"/>
      <c r="CX9" s="587"/>
      <c r="CY9" s="588"/>
      <c r="CZ9" s="639">
        <v>13.8</v>
      </c>
      <c r="DA9" s="639"/>
      <c r="DB9" s="639"/>
      <c r="DC9" s="639"/>
      <c r="DD9" s="592">
        <v>1478180</v>
      </c>
      <c r="DE9" s="587"/>
      <c r="DF9" s="587"/>
      <c r="DG9" s="587"/>
      <c r="DH9" s="587"/>
      <c r="DI9" s="587"/>
      <c r="DJ9" s="587"/>
      <c r="DK9" s="587"/>
      <c r="DL9" s="587"/>
      <c r="DM9" s="587"/>
      <c r="DN9" s="587"/>
      <c r="DO9" s="587"/>
      <c r="DP9" s="588"/>
      <c r="DQ9" s="592">
        <v>1812637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687454</v>
      </c>
      <c r="S10" s="587"/>
      <c r="T10" s="587"/>
      <c r="U10" s="587"/>
      <c r="V10" s="587"/>
      <c r="W10" s="587"/>
      <c r="X10" s="587"/>
      <c r="Y10" s="588"/>
      <c r="Z10" s="639">
        <v>2.6</v>
      </c>
      <c r="AA10" s="639"/>
      <c r="AB10" s="639"/>
      <c r="AC10" s="639"/>
      <c r="AD10" s="640">
        <v>687454</v>
      </c>
      <c r="AE10" s="640"/>
      <c r="AF10" s="640"/>
      <c r="AG10" s="640"/>
      <c r="AH10" s="640"/>
      <c r="AI10" s="640"/>
      <c r="AJ10" s="640"/>
      <c r="AK10" s="640"/>
      <c r="AL10" s="609">
        <v>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289621</v>
      </c>
      <c r="BH10" s="587"/>
      <c r="BI10" s="587"/>
      <c r="BJ10" s="587"/>
      <c r="BK10" s="587"/>
      <c r="BL10" s="587"/>
      <c r="BM10" s="587"/>
      <c r="BN10" s="588"/>
      <c r="BO10" s="639">
        <v>2.6</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180584</v>
      </c>
      <c r="CS10" s="587"/>
      <c r="CT10" s="587"/>
      <c r="CU10" s="587"/>
      <c r="CV10" s="587"/>
      <c r="CW10" s="587"/>
      <c r="CX10" s="587"/>
      <c r="CY10" s="588"/>
      <c r="CZ10" s="639">
        <v>0.7</v>
      </c>
      <c r="DA10" s="639"/>
      <c r="DB10" s="639"/>
      <c r="DC10" s="639"/>
      <c r="DD10" s="592" t="s">
        <v>111</v>
      </c>
      <c r="DE10" s="587"/>
      <c r="DF10" s="587"/>
      <c r="DG10" s="587"/>
      <c r="DH10" s="587"/>
      <c r="DI10" s="587"/>
      <c r="DJ10" s="587"/>
      <c r="DK10" s="587"/>
      <c r="DL10" s="587"/>
      <c r="DM10" s="587"/>
      <c r="DN10" s="587"/>
      <c r="DO10" s="587"/>
      <c r="DP10" s="588"/>
      <c r="DQ10" s="592">
        <v>98616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74226</v>
      </c>
      <c r="S11" s="587"/>
      <c r="T11" s="587"/>
      <c r="U11" s="587"/>
      <c r="V11" s="587"/>
      <c r="W11" s="587"/>
      <c r="X11" s="587"/>
      <c r="Y11" s="588"/>
      <c r="Z11" s="639">
        <v>0.3</v>
      </c>
      <c r="AA11" s="639"/>
      <c r="AB11" s="639"/>
      <c r="AC11" s="639"/>
      <c r="AD11" s="640">
        <v>74226</v>
      </c>
      <c r="AE11" s="640"/>
      <c r="AF11" s="640"/>
      <c r="AG11" s="640"/>
      <c r="AH11" s="640"/>
      <c r="AI11" s="640"/>
      <c r="AJ11" s="640"/>
      <c r="AK11" s="640"/>
      <c r="AL11" s="609">
        <v>0.5</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242560</v>
      </c>
      <c r="BH11" s="587"/>
      <c r="BI11" s="587"/>
      <c r="BJ11" s="587"/>
      <c r="BK11" s="587"/>
      <c r="BL11" s="587"/>
      <c r="BM11" s="587"/>
      <c r="BN11" s="588"/>
      <c r="BO11" s="639">
        <v>2.2000000000000002</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135595</v>
      </c>
      <c r="CS11" s="587"/>
      <c r="CT11" s="587"/>
      <c r="CU11" s="587"/>
      <c r="CV11" s="587"/>
      <c r="CW11" s="587"/>
      <c r="CX11" s="587"/>
      <c r="CY11" s="588"/>
      <c r="CZ11" s="639">
        <v>0.5</v>
      </c>
      <c r="DA11" s="639"/>
      <c r="DB11" s="639"/>
      <c r="DC11" s="639"/>
      <c r="DD11" s="592">
        <v>63356</v>
      </c>
      <c r="DE11" s="587"/>
      <c r="DF11" s="587"/>
      <c r="DG11" s="587"/>
      <c r="DH11" s="587"/>
      <c r="DI11" s="587"/>
      <c r="DJ11" s="587"/>
      <c r="DK11" s="587"/>
      <c r="DL11" s="587"/>
      <c r="DM11" s="587"/>
      <c r="DN11" s="587"/>
      <c r="DO11" s="587"/>
      <c r="DP11" s="588"/>
      <c r="DQ11" s="592">
        <v>99493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5567951</v>
      </c>
      <c r="BH12" s="587"/>
      <c r="BI12" s="587"/>
      <c r="BJ12" s="587"/>
      <c r="BK12" s="587"/>
      <c r="BL12" s="587"/>
      <c r="BM12" s="587"/>
      <c r="BN12" s="588"/>
      <c r="BO12" s="639">
        <v>49.7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627723</v>
      </c>
      <c r="CS12" s="587"/>
      <c r="CT12" s="587"/>
      <c r="CU12" s="587"/>
      <c r="CV12" s="587"/>
      <c r="CW12" s="587"/>
      <c r="CX12" s="587"/>
      <c r="CY12" s="588"/>
      <c r="CZ12" s="639">
        <v>2.5</v>
      </c>
      <c r="DA12" s="639"/>
      <c r="DB12" s="639"/>
      <c r="DC12" s="639"/>
      <c r="DD12" s="592">
        <v>122353</v>
      </c>
      <c r="DE12" s="587"/>
      <c r="DF12" s="587"/>
      <c r="DG12" s="587"/>
      <c r="DH12" s="587"/>
      <c r="DI12" s="587"/>
      <c r="DJ12" s="587"/>
      <c r="DK12" s="587"/>
      <c r="DL12" s="587"/>
      <c r="DM12" s="587"/>
      <c r="DN12" s="587"/>
      <c r="DO12" s="587"/>
      <c r="DP12" s="588"/>
      <c r="DQ12" s="592">
        <v>468304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59662</v>
      </c>
      <c r="S13" s="587"/>
      <c r="T13" s="587"/>
      <c r="U13" s="587"/>
      <c r="V13" s="587"/>
      <c r="W13" s="587"/>
      <c r="X13" s="587"/>
      <c r="Y13" s="588"/>
      <c r="Z13" s="639">
        <v>0.2</v>
      </c>
      <c r="AA13" s="639"/>
      <c r="AB13" s="639"/>
      <c r="AC13" s="639"/>
      <c r="AD13" s="640">
        <v>59662</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5523807</v>
      </c>
      <c r="BH13" s="587"/>
      <c r="BI13" s="587"/>
      <c r="BJ13" s="587"/>
      <c r="BK13" s="587"/>
      <c r="BL13" s="587"/>
      <c r="BM13" s="587"/>
      <c r="BN13" s="588"/>
      <c r="BO13" s="639">
        <v>49.3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2070756</v>
      </c>
      <c r="CS13" s="587"/>
      <c r="CT13" s="587"/>
      <c r="CU13" s="587"/>
      <c r="CV13" s="587"/>
      <c r="CW13" s="587"/>
      <c r="CX13" s="587"/>
      <c r="CY13" s="588"/>
      <c r="CZ13" s="639">
        <v>8.1</v>
      </c>
      <c r="DA13" s="639"/>
      <c r="DB13" s="639"/>
      <c r="DC13" s="639"/>
      <c r="DD13" s="592">
        <v>938901</v>
      </c>
      <c r="DE13" s="587"/>
      <c r="DF13" s="587"/>
      <c r="DG13" s="587"/>
      <c r="DH13" s="587"/>
      <c r="DI13" s="587"/>
      <c r="DJ13" s="587"/>
      <c r="DK13" s="587"/>
      <c r="DL13" s="587"/>
      <c r="DM13" s="587"/>
      <c r="DN13" s="587"/>
      <c r="DO13" s="587"/>
      <c r="DP13" s="588"/>
      <c r="DQ13" s="592">
        <v>1335705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131344</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1364167</v>
      </c>
      <c r="CS14" s="587"/>
      <c r="CT14" s="587"/>
      <c r="CU14" s="587"/>
      <c r="CV14" s="587"/>
      <c r="CW14" s="587"/>
      <c r="CX14" s="587"/>
      <c r="CY14" s="588"/>
      <c r="CZ14" s="639">
        <v>5.3</v>
      </c>
      <c r="DA14" s="639"/>
      <c r="DB14" s="639"/>
      <c r="DC14" s="639"/>
      <c r="DD14" s="592">
        <v>243874</v>
      </c>
      <c r="DE14" s="587"/>
      <c r="DF14" s="587"/>
      <c r="DG14" s="587"/>
      <c r="DH14" s="587"/>
      <c r="DI14" s="587"/>
      <c r="DJ14" s="587"/>
      <c r="DK14" s="587"/>
      <c r="DL14" s="587"/>
      <c r="DM14" s="587"/>
      <c r="DN14" s="587"/>
      <c r="DO14" s="587"/>
      <c r="DP14" s="588"/>
      <c r="DQ14" s="592">
        <v>1005661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30059</v>
      </c>
      <c r="S15" s="587"/>
      <c r="T15" s="587"/>
      <c r="U15" s="587"/>
      <c r="V15" s="587"/>
      <c r="W15" s="587"/>
      <c r="X15" s="587"/>
      <c r="Y15" s="588"/>
      <c r="Z15" s="639">
        <v>0.1</v>
      </c>
      <c r="AA15" s="639"/>
      <c r="AB15" s="639"/>
      <c r="AC15" s="639"/>
      <c r="AD15" s="640">
        <v>30059</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644158</v>
      </c>
      <c r="BH15" s="587"/>
      <c r="BI15" s="587"/>
      <c r="BJ15" s="587"/>
      <c r="BK15" s="587"/>
      <c r="BL15" s="587"/>
      <c r="BM15" s="587"/>
      <c r="BN15" s="588"/>
      <c r="BO15" s="639">
        <v>5.7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1796019</v>
      </c>
      <c r="CS15" s="587"/>
      <c r="CT15" s="587"/>
      <c r="CU15" s="587"/>
      <c r="CV15" s="587"/>
      <c r="CW15" s="587"/>
      <c r="CX15" s="587"/>
      <c r="CY15" s="588"/>
      <c r="CZ15" s="639">
        <v>7</v>
      </c>
      <c r="DA15" s="639"/>
      <c r="DB15" s="639"/>
      <c r="DC15" s="639"/>
      <c r="DD15" s="592">
        <v>140461</v>
      </c>
      <c r="DE15" s="587"/>
      <c r="DF15" s="587"/>
      <c r="DG15" s="587"/>
      <c r="DH15" s="587"/>
      <c r="DI15" s="587"/>
      <c r="DJ15" s="587"/>
      <c r="DK15" s="587"/>
      <c r="DL15" s="587"/>
      <c r="DM15" s="587"/>
      <c r="DN15" s="587"/>
      <c r="DO15" s="587"/>
      <c r="DP15" s="588"/>
      <c r="DQ15" s="592">
        <v>1659222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2822186</v>
      </c>
      <c r="S16" s="587"/>
      <c r="T16" s="587"/>
      <c r="U16" s="587"/>
      <c r="V16" s="587"/>
      <c r="W16" s="587"/>
      <c r="X16" s="587"/>
      <c r="Y16" s="588"/>
      <c r="Z16" s="639">
        <v>10.7</v>
      </c>
      <c r="AA16" s="639"/>
      <c r="AB16" s="639"/>
      <c r="AC16" s="639"/>
      <c r="AD16" s="640">
        <v>2505691</v>
      </c>
      <c r="AE16" s="640"/>
      <c r="AF16" s="640"/>
      <c r="AG16" s="640"/>
      <c r="AH16" s="640"/>
      <c r="AI16" s="640"/>
      <c r="AJ16" s="640"/>
      <c r="AK16" s="640"/>
      <c r="AL16" s="609">
        <v>18.2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2505691</v>
      </c>
      <c r="S17" s="587"/>
      <c r="T17" s="587"/>
      <c r="U17" s="587"/>
      <c r="V17" s="587"/>
      <c r="W17" s="587"/>
      <c r="X17" s="587"/>
      <c r="Y17" s="588"/>
      <c r="Z17" s="639">
        <v>9.5</v>
      </c>
      <c r="AA17" s="639"/>
      <c r="AB17" s="639"/>
      <c r="AC17" s="639"/>
      <c r="AD17" s="640">
        <v>2505691</v>
      </c>
      <c r="AE17" s="640"/>
      <c r="AF17" s="640"/>
      <c r="AG17" s="640"/>
      <c r="AH17" s="640"/>
      <c r="AI17" s="640"/>
      <c r="AJ17" s="640"/>
      <c r="AK17" s="640"/>
      <c r="AL17" s="609">
        <v>18.2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1606</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2796022</v>
      </c>
      <c r="CS17" s="587"/>
      <c r="CT17" s="587"/>
      <c r="CU17" s="587"/>
      <c r="CV17" s="587"/>
      <c r="CW17" s="587"/>
      <c r="CX17" s="587"/>
      <c r="CY17" s="588"/>
      <c r="CZ17" s="639">
        <v>10.9</v>
      </c>
      <c r="DA17" s="639"/>
      <c r="DB17" s="639"/>
      <c r="DC17" s="639"/>
      <c r="DD17" s="592" t="s">
        <v>111</v>
      </c>
      <c r="DE17" s="587"/>
      <c r="DF17" s="587"/>
      <c r="DG17" s="587"/>
      <c r="DH17" s="587"/>
      <c r="DI17" s="587"/>
      <c r="DJ17" s="587"/>
      <c r="DK17" s="587"/>
      <c r="DL17" s="587"/>
      <c r="DM17" s="587"/>
      <c r="DN17" s="587"/>
      <c r="DO17" s="587"/>
      <c r="DP17" s="588"/>
      <c r="DQ17" s="592">
        <v>2691325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316286</v>
      </c>
      <c r="S18" s="587"/>
      <c r="T18" s="587"/>
      <c r="U18" s="587"/>
      <c r="V18" s="587"/>
      <c r="W18" s="587"/>
      <c r="X18" s="587"/>
      <c r="Y18" s="588"/>
      <c r="Z18" s="639">
        <v>1.2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209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1512591</v>
      </c>
      <c r="BH19" s="587"/>
      <c r="BI19" s="587"/>
      <c r="BJ19" s="587"/>
      <c r="BK19" s="587"/>
      <c r="BL19" s="587"/>
      <c r="BM19" s="587"/>
      <c r="BN19" s="588"/>
      <c r="BO19" s="639">
        <v>13.5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15149782</v>
      </c>
      <c r="S20" s="587"/>
      <c r="T20" s="587"/>
      <c r="U20" s="587"/>
      <c r="V20" s="587"/>
      <c r="W20" s="587"/>
      <c r="X20" s="587"/>
      <c r="Y20" s="588"/>
      <c r="Z20" s="639">
        <v>57.5</v>
      </c>
      <c r="AA20" s="639"/>
      <c r="AB20" s="639"/>
      <c r="AC20" s="639"/>
      <c r="AD20" s="640">
        <v>13649970</v>
      </c>
      <c r="AE20" s="640"/>
      <c r="AF20" s="640"/>
      <c r="AG20" s="640"/>
      <c r="AH20" s="640"/>
      <c r="AI20" s="640"/>
      <c r="AJ20" s="640"/>
      <c r="AK20" s="640"/>
      <c r="AL20" s="609">
        <v>98.9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1512591</v>
      </c>
      <c r="BH20" s="587"/>
      <c r="BI20" s="587"/>
      <c r="BJ20" s="587"/>
      <c r="BK20" s="587"/>
      <c r="BL20" s="587"/>
      <c r="BM20" s="587"/>
      <c r="BN20" s="588"/>
      <c r="BO20" s="639">
        <v>13.5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25590532</v>
      </c>
      <c r="CS20" s="587"/>
      <c r="CT20" s="587"/>
      <c r="CU20" s="587"/>
      <c r="CV20" s="587"/>
      <c r="CW20" s="587"/>
      <c r="CX20" s="587"/>
      <c r="CY20" s="588"/>
      <c r="CZ20" s="639">
        <v>100</v>
      </c>
      <c r="DA20" s="639"/>
      <c r="DB20" s="639"/>
      <c r="DC20" s="639"/>
      <c r="DD20" s="592">
        <v>3213898</v>
      </c>
      <c r="DE20" s="587"/>
      <c r="DF20" s="587"/>
      <c r="DG20" s="587"/>
      <c r="DH20" s="587"/>
      <c r="DI20" s="587"/>
      <c r="DJ20" s="587"/>
      <c r="DK20" s="587"/>
      <c r="DL20" s="587"/>
      <c r="DM20" s="587"/>
      <c r="DN20" s="587"/>
      <c r="DO20" s="587"/>
      <c r="DP20" s="588"/>
      <c r="DQ20" s="592">
        <v>17264351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14186</v>
      </c>
      <c r="S21" s="587"/>
      <c r="T21" s="587"/>
      <c r="U21" s="587"/>
      <c r="V21" s="587"/>
      <c r="W21" s="587"/>
      <c r="X21" s="587"/>
      <c r="Y21" s="588"/>
      <c r="Z21" s="639">
        <v>0.1</v>
      </c>
      <c r="AA21" s="639"/>
      <c r="AB21" s="639"/>
      <c r="AC21" s="639"/>
      <c r="AD21" s="640">
        <v>14186</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329274</v>
      </c>
      <c r="BH21" s="587"/>
      <c r="BI21" s="587"/>
      <c r="BJ21" s="587"/>
      <c r="BK21" s="587"/>
      <c r="BL21" s="587"/>
      <c r="BM21" s="587"/>
      <c r="BN21" s="588"/>
      <c r="BO21" s="639">
        <v>2.9</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90316</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710044</v>
      </c>
      <c r="S23" s="587"/>
      <c r="T23" s="587"/>
      <c r="U23" s="587"/>
      <c r="V23" s="587"/>
      <c r="W23" s="587"/>
      <c r="X23" s="587"/>
      <c r="Y23" s="588"/>
      <c r="Z23" s="639">
        <v>2.7</v>
      </c>
      <c r="AA23" s="639"/>
      <c r="AB23" s="639"/>
      <c r="AC23" s="639"/>
      <c r="AD23" s="640">
        <v>73289</v>
      </c>
      <c r="AE23" s="640"/>
      <c r="AF23" s="640"/>
      <c r="AG23" s="640"/>
      <c r="AH23" s="640"/>
      <c r="AI23" s="640"/>
      <c r="AJ23" s="640"/>
      <c r="AK23" s="640"/>
      <c r="AL23" s="609">
        <v>0.5</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1183317</v>
      </c>
      <c r="BH23" s="587"/>
      <c r="BI23" s="587"/>
      <c r="BJ23" s="587"/>
      <c r="BK23" s="587"/>
      <c r="BL23" s="587"/>
      <c r="BM23" s="587"/>
      <c r="BN23" s="588"/>
      <c r="BO23" s="639">
        <v>10.6</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290900</v>
      </c>
      <c r="S24" s="587"/>
      <c r="T24" s="587"/>
      <c r="U24" s="587"/>
      <c r="V24" s="587"/>
      <c r="W24" s="587"/>
      <c r="X24" s="587"/>
      <c r="Y24" s="588"/>
      <c r="Z24" s="639">
        <v>1.1000000000000001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12988933</v>
      </c>
      <c r="CS24" s="637"/>
      <c r="CT24" s="637"/>
      <c r="CU24" s="637"/>
      <c r="CV24" s="637"/>
      <c r="CW24" s="637"/>
      <c r="CX24" s="637"/>
      <c r="CY24" s="684"/>
      <c r="CZ24" s="688">
        <v>50.8</v>
      </c>
      <c r="DA24" s="689"/>
      <c r="DB24" s="689"/>
      <c r="DC24" s="690"/>
      <c r="DD24" s="683">
        <v>8946019</v>
      </c>
      <c r="DE24" s="637"/>
      <c r="DF24" s="637"/>
      <c r="DG24" s="637"/>
      <c r="DH24" s="637"/>
      <c r="DI24" s="637"/>
      <c r="DJ24" s="637"/>
      <c r="DK24" s="684"/>
      <c r="DL24" s="683">
        <v>8717095</v>
      </c>
      <c r="DM24" s="637"/>
      <c r="DN24" s="637"/>
      <c r="DO24" s="637"/>
      <c r="DP24" s="637"/>
      <c r="DQ24" s="637"/>
      <c r="DR24" s="637"/>
      <c r="DS24" s="637"/>
      <c r="DT24" s="637"/>
      <c r="DU24" s="637"/>
      <c r="DV24" s="684"/>
      <c r="DW24" s="685">
        <v>56.2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3937244</v>
      </c>
      <c r="S25" s="587"/>
      <c r="T25" s="587"/>
      <c r="U25" s="587"/>
      <c r="V25" s="587"/>
      <c r="W25" s="587"/>
      <c r="X25" s="587"/>
      <c r="Y25" s="588"/>
      <c r="Z25" s="639">
        <v>14.9</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5150874</v>
      </c>
      <c r="CS25" s="605"/>
      <c r="CT25" s="605"/>
      <c r="CU25" s="605"/>
      <c r="CV25" s="605"/>
      <c r="CW25" s="605"/>
      <c r="CX25" s="605"/>
      <c r="CY25" s="606"/>
      <c r="CZ25" s="589">
        <v>20.100000000000001</v>
      </c>
      <c r="DA25" s="607"/>
      <c r="DB25" s="607"/>
      <c r="DC25" s="608"/>
      <c r="DD25" s="592">
        <v>4803899</v>
      </c>
      <c r="DE25" s="605"/>
      <c r="DF25" s="605"/>
      <c r="DG25" s="605"/>
      <c r="DH25" s="605"/>
      <c r="DI25" s="605"/>
      <c r="DJ25" s="605"/>
      <c r="DK25" s="606"/>
      <c r="DL25" s="592">
        <v>4606588</v>
      </c>
      <c r="DM25" s="605"/>
      <c r="DN25" s="605"/>
      <c r="DO25" s="605"/>
      <c r="DP25" s="605"/>
      <c r="DQ25" s="605"/>
      <c r="DR25" s="605"/>
      <c r="DS25" s="605"/>
      <c r="DT25" s="605"/>
      <c r="DU25" s="605"/>
      <c r="DV25" s="606"/>
      <c r="DW25" s="609">
        <v>29.7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3614862</v>
      </c>
      <c r="CS26" s="587"/>
      <c r="CT26" s="587"/>
      <c r="CU26" s="587"/>
      <c r="CV26" s="587"/>
      <c r="CW26" s="587"/>
      <c r="CX26" s="587"/>
      <c r="CY26" s="588"/>
      <c r="CZ26" s="589">
        <v>14.1</v>
      </c>
      <c r="DA26" s="607"/>
      <c r="DB26" s="607"/>
      <c r="DC26" s="608"/>
      <c r="DD26" s="592">
        <v>3296429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1811918</v>
      </c>
      <c r="S27" s="587"/>
      <c r="T27" s="587"/>
      <c r="U27" s="587"/>
      <c r="V27" s="587"/>
      <c r="W27" s="587"/>
      <c r="X27" s="587"/>
      <c r="Y27" s="588"/>
      <c r="Z27" s="639">
        <v>6.9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11213600</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5042037</v>
      </c>
      <c r="CS27" s="605"/>
      <c r="CT27" s="605"/>
      <c r="CU27" s="605"/>
      <c r="CV27" s="605"/>
      <c r="CW27" s="605"/>
      <c r="CX27" s="605"/>
      <c r="CY27" s="606"/>
      <c r="CZ27" s="589">
        <v>19.7</v>
      </c>
      <c r="DA27" s="607"/>
      <c r="DB27" s="607"/>
      <c r="DC27" s="608"/>
      <c r="DD27" s="592">
        <v>1450795</v>
      </c>
      <c r="DE27" s="605"/>
      <c r="DF27" s="605"/>
      <c r="DG27" s="605"/>
      <c r="DH27" s="605"/>
      <c r="DI27" s="605"/>
      <c r="DJ27" s="605"/>
      <c r="DK27" s="606"/>
      <c r="DL27" s="592">
        <v>1419182</v>
      </c>
      <c r="DM27" s="605"/>
      <c r="DN27" s="605"/>
      <c r="DO27" s="605"/>
      <c r="DP27" s="605"/>
      <c r="DQ27" s="605"/>
      <c r="DR27" s="605"/>
      <c r="DS27" s="605"/>
      <c r="DT27" s="605"/>
      <c r="DU27" s="605"/>
      <c r="DV27" s="606"/>
      <c r="DW27" s="609">
        <v>9.1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49081</v>
      </c>
      <c r="S28" s="587"/>
      <c r="T28" s="587"/>
      <c r="U28" s="587"/>
      <c r="V28" s="587"/>
      <c r="W28" s="587"/>
      <c r="X28" s="587"/>
      <c r="Y28" s="588"/>
      <c r="Z28" s="639">
        <v>0.2</v>
      </c>
      <c r="AA28" s="639"/>
      <c r="AB28" s="639"/>
      <c r="AC28" s="639"/>
      <c r="AD28" s="640">
        <v>35792</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2796022</v>
      </c>
      <c r="CS28" s="587"/>
      <c r="CT28" s="587"/>
      <c r="CU28" s="587"/>
      <c r="CV28" s="587"/>
      <c r="CW28" s="587"/>
      <c r="CX28" s="587"/>
      <c r="CY28" s="588"/>
      <c r="CZ28" s="589">
        <v>10.9</v>
      </c>
      <c r="DA28" s="607"/>
      <c r="DB28" s="607"/>
      <c r="DC28" s="608"/>
      <c r="DD28" s="592">
        <v>2691325</v>
      </c>
      <c r="DE28" s="587"/>
      <c r="DF28" s="587"/>
      <c r="DG28" s="587"/>
      <c r="DH28" s="587"/>
      <c r="DI28" s="587"/>
      <c r="DJ28" s="587"/>
      <c r="DK28" s="588"/>
      <c r="DL28" s="592">
        <v>2691325</v>
      </c>
      <c r="DM28" s="587"/>
      <c r="DN28" s="587"/>
      <c r="DO28" s="587"/>
      <c r="DP28" s="587"/>
      <c r="DQ28" s="587"/>
      <c r="DR28" s="587"/>
      <c r="DS28" s="587"/>
      <c r="DT28" s="587"/>
      <c r="DU28" s="587"/>
      <c r="DV28" s="588"/>
      <c r="DW28" s="609">
        <v>17.399999999999999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10186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2795799</v>
      </c>
      <c r="CS29" s="605"/>
      <c r="CT29" s="605"/>
      <c r="CU29" s="605"/>
      <c r="CV29" s="605"/>
      <c r="CW29" s="605"/>
      <c r="CX29" s="605"/>
      <c r="CY29" s="606"/>
      <c r="CZ29" s="589">
        <v>10.9</v>
      </c>
      <c r="DA29" s="607"/>
      <c r="DB29" s="607"/>
      <c r="DC29" s="608"/>
      <c r="DD29" s="592">
        <v>2691102</v>
      </c>
      <c r="DE29" s="605"/>
      <c r="DF29" s="605"/>
      <c r="DG29" s="605"/>
      <c r="DH29" s="605"/>
      <c r="DI29" s="605"/>
      <c r="DJ29" s="605"/>
      <c r="DK29" s="606"/>
      <c r="DL29" s="592">
        <v>2691102</v>
      </c>
      <c r="DM29" s="605"/>
      <c r="DN29" s="605"/>
      <c r="DO29" s="605"/>
      <c r="DP29" s="605"/>
      <c r="DQ29" s="605"/>
      <c r="DR29" s="605"/>
      <c r="DS29" s="605"/>
      <c r="DT29" s="605"/>
      <c r="DU29" s="605"/>
      <c r="DV29" s="606"/>
      <c r="DW29" s="609">
        <v>17.399999999999999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17843</v>
      </c>
      <c r="S30" s="587"/>
      <c r="T30" s="587"/>
      <c r="U30" s="587"/>
      <c r="V30" s="587"/>
      <c r="W30" s="587"/>
      <c r="X30" s="587"/>
      <c r="Y30" s="588"/>
      <c r="Z30" s="639">
        <v>0.1</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96.1</v>
      </c>
      <c r="BH30" s="653"/>
      <c r="BI30" s="653"/>
      <c r="BJ30" s="653"/>
      <c r="BK30" s="653"/>
      <c r="BL30" s="653"/>
      <c r="BM30" s="654">
        <v>80.3</v>
      </c>
      <c r="BN30" s="653"/>
      <c r="BO30" s="653"/>
      <c r="BP30" s="653"/>
      <c r="BQ30" s="655"/>
      <c r="BR30" s="652">
        <v>96.1</v>
      </c>
      <c r="BS30" s="653"/>
      <c r="BT30" s="653"/>
      <c r="BU30" s="653"/>
      <c r="BV30" s="653"/>
      <c r="BW30" s="653"/>
      <c r="BX30" s="654">
        <v>80</v>
      </c>
      <c r="BY30" s="653"/>
      <c r="BZ30" s="653"/>
      <c r="CA30" s="653"/>
      <c r="CB30" s="655"/>
      <c r="CD30" s="658"/>
      <c r="CE30" s="659"/>
      <c r="CF30" s="623" t="s">
        <v>291</v>
      </c>
      <c r="CG30" s="620"/>
      <c r="CH30" s="620"/>
      <c r="CI30" s="620"/>
      <c r="CJ30" s="620"/>
      <c r="CK30" s="620"/>
      <c r="CL30" s="620"/>
      <c r="CM30" s="620"/>
      <c r="CN30" s="620"/>
      <c r="CO30" s="620"/>
      <c r="CP30" s="620"/>
      <c r="CQ30" s="621"/>
      <c r="CR30" s="586">
        <v>2444100</v>
      </c>
      <c r="CS30" s="587"/>
      <c r="CT30" s="587"/>
      <c r="CU30" s="587"/>
      <c r="CV30" s="587"/>
      <c r="CW30" s="587"/>
      <c r="CX30" s="587"/>
      <c r="CY30" s="588"/>
      <c r="CZ30" s="589">
        <v>9.6</v>
      </c>
      <c r="DA30" s="607"/>
      <c r="DB30" s="607"/>
      <c r="DC30" s="608"/>
      <c r="DD30" s="592">
        <v>2339403</v>
      </c>
      <c r="DE30" s="587"/>
      <c r="DF30" s="587"/>
      <c r="DG30" s="587"/>
      <c r="DH30" s="587"/>
      <c r="DI30" s="587"/>
      <c r="DJ30" s="587"/>
      <c r="DK30" s="588"/>
      <c r="DL30" s="592">
        <v>2339403</v>
      </c>
      <c r="DM30" s="587"/>
      <c r="DN30" s="587"/>
      <c r="DO30" s="587"/>
      <c r="DP30" s="587"/>
      <c r="DQ30" s="587"/>
      <c r="DR30" s="587"/>
      <c r="DS30" s="587"/>
      <c r="DT30" s="587"/>
      <c r="DU30" s="587"/>
      <c r="DV30" s="588"/>
      <c r="DW30" s="609">
        <v>15.1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807136</v>
      </c>
      <c r="S31" s="587"/>
      <c r="T31" s="587"/>
      <c r="U31" s="587"/>
      <c r="V31" s="587"/>
      <c r="W31" s="587"/>
      <c r="X31" s="587"/>
      <c r="Y31" s="588"/>
      <c r="Z31" s="639">
        <v>3.1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96</v>
      </c>
      <c r="BH31" s="605"/>
      <c r="BI31" s="605"/>
      <c r="BJ31" s="605"/>
      <c r="BK31" s="605"/>
      <c r="BL31" s="605"/>
      <c r="BM31" s="641">
        <v>79.400000000000006</v>
      </c>
      <c r="BN31" s="651"/>
      <c r="BO31" s="651"/>
      <c r="BP31" s="651"/>
      <c r="BQ31" s="615"/>
      <c r="BR31" s="650">
        <v>96.2</v>
      </c>
      <c r="BS31" s="605"/>
      <c r="BT31" s="605"/>
      <c r="BU31" s="605"/>
      <c r="BV31" s="605"/>
      <c r="BW31" s="605"/>
      <c r="BX31" s="641">
        <v>78.7</v>
      </c>
      <c r="BY31" s="651"/>
      <c r="BZ31" s="651"/>
      <c r="CA31" s="651"/>
      <c r="CB31" s="615"/>
      <c r="CD31" s="658"/>
      <c r="CE31" s="659"/>
      <c r="CF31" s="623" t="s">
        <v>295</v>
      </c>
      <c r="CG31" s="620"/>
      <c r="CH31" s="620"/>
      <c r="CI31" s="620"/>
      <c r="CJ31" s="620"/>
      <c r="CK31" s="620"/>
      <c r="CL31" s="620"/>
      <c r="CM31" s="620"/>
      <c r="CN31" s="620"/>
      <c r="CO31" s="620"/>
      <c r="CP31" s="620"/>
      <c r="CQ31" s="621"/>
      <c r="CR31" s="586">
        <v>351699</v>
      </c>
      <c r="CS31" s="605"/>
      <c r="CT31" s="605"/>
      <c r="CU31" s="605"/>
      <c r="CV31" s="605"/>
      <c r="CW31" s="605"/>
      <c r="CX31" s="605"/>
      <c r="CY31" s="606"/>
      <c r="CZ31" s="589">
        <v>1.4</v>
      </c>
      <c r="DA31" s="607"/>
      <c r="DB31" s="607"/>
      <c r="DC31" s="608"/>
      <c r="DD31" s="592">
        <v>351699</v>
      </c>
      <c r="DE31" s="605"/>
      <c r="DF31" s="605"/>
      <c r="DG31" s="605"/>
      <c r="DH31" s="605"/>
      <c r="DI31" s="605"/>
      <c r="DJ31" s="605"/>
      <c r="DK31" s="606"/>
      <c r="DL31" s="592">
        <v>351699</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273253</v>
      </c>
      <c r="S32" s="587"/>
      <c r="T32" s="587"/>
      <c r="U32" s="587"/>
      <c r="V32" s="587"/>
      <c r="W32" s="587"/>
      <c r="X32" s="587"/>
      <c r="Y32" s="588"/>
      <c r="Z32" s="639">
        <v>1</v>
      </c>
      <c r="AA32" s="639"/>
      <c r="AB32" s="639"/>
      <c r="AC32" s="639"/>
      <c r="AD32" s="640">
        <v>26564</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95.7</v>
      </c>
      <c r="BH32" s="571"/>
      <c r="BI32" s="571"/>
      <c r="BJ32" s="571"/>
      <c r="BK32" s="571"/>
      <c r="BL32" s="571"/>
      <c r="BM32" s="634">
        <v>78.900000000000006</v>
      </c>
      <c r="BN32" s="571"/>
      <c r="BO32" s="571"/>
      <c r="BP32" s="571"/>
      <c r="BQ32" s="628"/>
      <c r="BR32" s="649">
        <v>95.6</v>
      </c>
      <c r="BS32" s="571"/>
      <c r="BT32" s="571"/>
      <c r="BU32" s="571"/>
      <c r="BV32" s="571"/>
      <c r="BW32" s="571"/>
      <c r="BX32" s="634">
        <v>79</v>
      </c>
      <c r="BY32" s="571"/>
      <c r="BZ32" s="571"/>
      <c r="CA32" s="571"/>
      <c r="CB32" s="628"/>
      <c r="CD32" s="660"/>
      <c r="CE32" s="661"/>
      <c r="CF32" s="623" t="s">
        <v>298</v>
      </c>
      <c r="CG32" s="620"/>
      <c r="CH32" s="620"/>
      <c r="CI32" s="620"/>
      <c r="CJ32" s="620"/>
      <c r="CK32" s="620"/>
      <c r="CL32" s="620"/>
      <c r="CM32" s="620"/>
      <c r="CN32" s="620"/>
      <c r="CO32" s="620"/>
      <c r="CP32" s="620"/>
      <c r="CQ32" s="621"/>
      <c r="CR32" s="586">
        <v>223</v>
      </c>
      <c r="CS32" s="587"/>
      <c r="CT32" s="587"/>
      <c r="CU32" s="587"/>
      <c r="CV32" s="587"/>
      <c r="CW32" s="587"/>
      <c r="CX32" s="587"/>
      <c r="CY32" s="588"/>
      <c r="CZ32" s="589">
        <v>0</v>
      </c>
      <c r="DA32" s="607"/>
      <c r="DB32" s="607"/>
      <c r="DC32" s="608"/>
      <c r="DD32" s="592">
        <v>223</v>
      </c>
      <c r="DE32" s="587"/>
      <c r="DF32" s="587"/>
      <c r="DG32" s="587"/>
      <c r="DH32" s="587"/>
      <c r="DI32" s="587"/>
      <c r="DJ32" s="587"/>
      <c r="DK32" s="588"/>
      <c r="DL32" s="592">
        <v>223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3201640</v>
      </c>
      <c r="S33" s="587"/>
      <c r="T33" s="587"/>
      <c r="U33" s="587"/>
      <c r="V33" s="587"/>
      <c r="W33" s="587"/>
      <c r="X33" s="587"/>
      <c r="Y33" s="588"/>
      <c r="Z33" s="639">
        <v>12.1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9387701</v>
      </c>
      <c r="CS33" s="605"/>
      <c r="CT33" s="605"/>
      <c r="CU33" s="605"/>
      <c r="CV33" s="605"/>
      <c r="CW33" s="605"/>
      <c r="CX33" s="605"/>
      <c r="CY33" s="606"/>
      <c r="CZ33" s="589">
        <v>36.700000000000003</v>
      </c>
      <c r="DA33" s="607"/>
      <c r="DB33" s="607"/>
      <c r="DC33" s="608"/>
      <c r="DD33" s="592">
        <v>7604027</v>
      </c>
      <c r="DE33" s="605"/>
      <c r="DF33" s="605"/>
      <c r="DG33" s="605"/>
      <c r="DH33" s="605"/>
      <c r="DI33" s="605"/>
      <c r="DJ33" s="605"/>
      <c r="DK33" s="606"/>
      <c r="DL33" s="592">
        <v>4300795</v>
      </c>
      <c r="DM33" s="605"/>
      <c r="DN33" s="605"/>
      <c r="DO33" s="605"/>
      <c r="DP33" s="605"/>
      <c r="DQ33" s="605"/>
      <c r="DR33" s="605"/>
      <c r="DS33" s="605"/>
      <c r="DT33" s="605"/>
      <c r="DU33" s="605"/>
      <c r="DV33" s="606"/>
      <c r="DW33" s="609">
        <v>27.7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3244079</v>
      </c>
      <c r="CS34" s="587"/>
      <c r="CT34" s="587"/>
      <c r="CU34" s="587"/>
      <c r="CV34" s="587"/>
      <c r="CW34" s="587"/>
      <c r="CX34" s="587"/>
      <c r="CY34" s="588"/>
      <c r="CZ34" s="589">
        <v>12.7</v>
      </c>
      <c r="DA34" s="607"/>
      <c r="DB34" s="607"/>
      <c r="DC34" s="608"/>
      <c r="DD34" s="592">
        <v>2498093</v>
      </c>
      <c r="DE34" s="587"/>
      <c r="DF34" s="587"/>
      <c r="DG34" s="587"/>
      <c r="DH34" s="587"/>
      <c r="DI34" s="587"/>
      <c r="DJ34" s="587"/>
      <c r="DK34" s="588"/>
      <c r="DL34" s="592">
        <v>1447320</v>
      </c>
      <c r="DM34" s="587"/>
      <c r="DN34" s="587"/>
      <c r="DO34" s="587"/>
      <c r="DP34" s="587"/>
      <c r="DQ34" s="587"/>
      <c r="DR34" s="587"/>
      <c r="DS34" s="587"/>
      <c r="DT34" s="587"/>
      <c r="DU34" s="587"/>
      <c r="DV34" s="588"/>
      <c r="DW34" s="609">
        <v>9.3000000000000007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1710540</v>
      </c>
      <c r="S35" s="587"/>
      <c r="T35" s="587"/>
      <c r="U35" s="587"/>
      <c r="V35" s="587"/>
      <c r="W35" s="587"/>
      <c r="X35" s="587"/>
      <c r="Y35" s="588"/>
      <c r="Z35" s="639">
        <v>6.5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3657041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445055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288933</v>
      </c>
      <c r="CS35" s="605"/>
      <c r="CT35" s="605"/>
      <c r="CU35" s="605"/>
      <c r="CV35" s="605"/>
      <c r="CW35" s="605"/>
      <c r="CX35" s="605"/>
      <c r="CY35" s="606"/>
      <c r="CZ35" s="589">
        <v>1.1000000000000001</v>
      </c>
      <c r="DA35" s="607"/>
      <c r="DB35" s="607"/>
      <c r="DC35" s="608"/>
      <c r="DD35" s="592">
        <v>198952</v>
      </c>
      <c r="DE35" s="605"/>
      <c r="DF35" s="605"/>
      <c r="DG35" s="605"/>
      <c r="DH35" s="605"/>
      <c r="DI35" s="605"/>
      <c r="DJ35" s="605"/>
      <c r="DK35" s="606"/>
      <c r="DL35" s="592">
        <v>112182</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26363529</v>
      </c>
      <c r="S36" s="627"/>
      <c r="T36" s="627"/>
      <c r="U36" s="627"/>
      <c r="V36" s="627"/>
      <c r="W36" s="627"/>
      <c r="X36" s="627"/>
      <c r="Y36" s="630"/>
      <c r="Z36" s="631">
        <v>100</v>
      </c>
      <c r="AA36" s="631"/>
      <c r="AB36" s="631"/>
      <c r="AC36" s="631"/>
      <c r="AD36" s="632">
        <v>13799801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762000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158453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1376044</v>
      </c>
      <c r="CS36" s="587"/>
      <c r="CT36" s="587"/>
      <c r="CU36" s="587"/>
      <c r="CV36" s="587"/>
      <c r="CW36" s="587"/>
      <c r="CX36" s="587"/>
      <c r="CY36" s="588"/>
      <c r="CZ36" s="589">
        <v>5.4</v>
      </c>
      <c r="DA36" s="607"/>
      <c r="DB36" s="607"/>
      <c r="DC36" s="608"/>
      <c r="DD36" s="592">
        <v>944830</v>
      </c>
      <c r="DE36" s="587"/>
      <c r="DF36" s="587"/>
      <c r="DG36" s="587"/>
      <c r="DH36" s="587"/>
      <c r="DI36" s="587"/>
      <c r="DJ36" s="587"/>
      <c r="DK36" s="588"/>
      <c r="DL36" s="592">
        <v>86398</v>
      </c>
      <c r="DM36" s="587"/>
      <c r="DN36" s="587"/>
      <c r="DO36" s="587"/>
      <c r="DP36" s="587"/>
      <c r="DQ36" s="587"/>
      <c r="DR36" s="587"/>
      <c r="DS36" s="587"/>
      <c r="DT36" s="587"/>
      <c r="DU36" s="587"/>
      <c r="DV36" s="588"/>
      <c r="DW36" s="609">
        <v>0.6</v>
      </c>
      <c r="DX36" s="610"/>
      <c r="DY36" s="610"/>
      <c r="DZ36" s="610"/>
      <c r="EA36" s="610"/>
      <c r="EB36" s="610"/>
      <c r="EC36" s="611"/>
    </row>
    <row r="37" spans="2:133" ht="11.25" customHeight="1">
      <c r="AQ37" s="612" t="s">
        <v>313</v>
      </c>
      <c r="AR37" s="613"/>
      <c r="AS37" s="613"/>
      <c r="AT37" s="613"/>
      <c r="AU37" s="613"/>
      <c r="AV37" s="613"/>
      <c r="AW37" s="613"/>
      <c r="AX37" s="613"/>
      <c r="AY37" s="614"/>
      <c r="AZ37" s="586">
        <v>300000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17164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6399</v>
      </c>
      <c r="CS37" s="605"/>
      <c r="CT37" s="605"/>
      <c r="CU37" s="605"/>
      <c r="CV37" s="605"/>
      <c r="CW37" s="605"/>
      <c r="CX37" s="605"/>
      <c r="CY37" s="606"/>
      <c r="CZ37" s="589">
        <v>0</v>
      </c>
      <c r="DA37" s="607"/>
      <c r="DB37" s="607"/>
      <c r="DC37" s="608"/>
      <c r="DD37" s="592">
        <v>6399</v>
      </c>
      <c r="DE37" s="605"/>
      <c r="DF37" s="605"/>
      <c r="DG37" s="605"/>
      <c r="DH37" s="605"/>
      <c r="DI37" s="605"/>
      <c r="DJ37" s="605"/>
      <c r="DK37" s="606"/>
      <c r="DL37" s="592" t="s">
        <v>316</v>
      </c>
      <c r="DM37" s="605"/>
      <c r="DN37" s="605"/>
      <c r="DO37" s="605"/>
      <c r="DP37" s="605"/>
      <c r="DQ37" s="605"/>
      <c r="DR37" s="605"/>
      <c r="DS37" s="605"/>
      <c r="DT37" s="605"/>
      <c r="DU37" s="605"/>
      <c r="DV37" s="606"/>
      <c r="DW37" s="609" t="s">
        <v>316</v>
      </c>
      <c r="DX37" s="610"/>
      <c r="DY37" s="610"/>
      <c r="DZ37" s="610"/>
      <c r="EA37" s="610"/>
      <c r="EB37" s="610"/>
      <c r="EC37" s="611"/>
    </row>
    <row r="38" spans="2:133" ht="11.25" customHeight="1">
      <c r="AQ38" s="612" t="s">
        <v>317</v>
      </c>
      <c r="AR38" s="613"/>
      <c r="AS38" s="613"/>
      <c r="AT38" s="613"/>
      <c r="AU38" s="613"/>
      <c r="AV38" s="613"/>
      <c r="AW38" s="613"/>
      <c r="AX38" s="613"/>
      <c r="AY38" s="614"/>
      <c r="AZ38" s="586">
        <v>21850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29130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3342355</v>
      </c>
      <c r="CS38" s="587"/>
      <c r="CT38" s="587"/>
      <c r="CU38" s="587"/>
      <c r="CV38" s="587"/>
      <c r="CW38" s="587"/>
      <c r="CX38" s="587"/>
      <c r="CY38" s="588"/>
      <c r="CZ38" s="589">
        <v>13.1</v>
      </c>
      <c r="DA38" s="607"/>
      <c r="DB38" s="607"/>
      <c r="DC38" s="608"/>
      <c r="DD38" s="592">
        <v>2981106</v>
      </c>
      <c r="DE38" s="587"/>
      <c r="DF38" s="587"/>
      <c r="DG38" s="587"/>
      <c r="DH38" s="587"/>
      <c r="DI38" s="587"/>
      <c r="DJ38" s="587"/>
      <c r="DK38" s="588"/>
      <c r="DL38" s="592">
        <v>2654895</v>
      </c>
      <c r="DM38" s="587"/>
      <c r="DN38" s="587"/>
      <c r="DO38" s="587"/>
      <c r="DP38" s="587"/>
      <c r="DQ38" s="587"/>
      <c r="DR38" s="587"/>
      <c r="DS38" s="587"/>
      <c r="DT38" s="587"/>
      <c r="DU38" s="587"/>
      <c r="DV38" s="588"/>
      <c r="DW38" s="609">
        <v>17.100000000000001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v>14686</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990995</v>
      </c>
      <c r="CS39" s="605"/>
      <c r="CT39" s="605"/>
      <c r="CU39" s="605"/>
      <c r="CV39" s="605"/>
      <c r="CW39" s="605"/>
      <c r="CX39" s="605"/>
      <c r="CY39" s="606"/>
      <c r="CZ39" s="589">
        <v>3.9</v>
      </c>
      <c r="DA39" s="607"/>
      <c r="DB39" s="607"/>
      <c r="DC39" s="608"/>
      <c r="DD39" s="592">
        <v>850624</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700000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145295</v>
      </c>
      <c r="CS40" s="587"/>
      <c r="CT40" s="587"/>
      <c r="CU40" s="587"/>
      <c r="CV40" s="587"/>
      <c r="CW40" s="587"/>
      <c r="CX40" s="587"/>
      <c r="CY40" s="588"/>
      <c r="CZ40" s="589">
        <v>0.6</v>
      </c>
      <c r="DA40" s="607"/>
      <c r="DB40" s="607"/>
      <c r="DC40" s="608"/>
      <c r="DD40" s="592">
        <v>130422</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1858505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3213898</v>
      </c>
      <c r="CS42" s="587"/>
      <c r="CT42" s="587"/>
      <c r="CU42" s="587"/>
      <c r="CV42" s="587"/>
      <c r="CW42" s="587"/>
      <c r="CX42" s="587"/>
      <c r="CY42" s="588"/>
      <c r="CZ42" s="589">
        <v>12.6</v>
      </c>
      <c r="DA42" s="590"/>
      <c r="DB42" s="590"/>
      <c r="DC42" s="591"/>
      <c r="DD42" s="592">
        <v>714305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164980</v>
      </c>
      <c r="CS43" s="605"/>
      <c r="CT43" s="605"/>
      <c r="CU43" s="605"/>
      <c r="CV43" s="605"/>
      <c r="CW43" s="605"/>
      <c r="CX43" s="605"/>
      <c r="CY43" s="606"/>
      <c r="CZ43" s="589">
        <v>0.6</v>
      </c>
      <c r="DA43" s="607"/>
      <c r="DB43" s="607"/>
      <c r="DC43" s="608"/>
      <c r="DD43" s="592">
        <v>130569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3213898</v>
      </c>
      <c r="CS44" s="587"/>
      <c r="CT44" s="587"/>
      <c r="CU44" s="587"/>
      <c r="CV44" s="587"/>
      <c r="CW44" s="587"/>
      <c r="CX44" s="587"/>
      <c r="CY44" s="588"/>
      <c r="CZ44" s="589">
        <v>12.6</v>
      </c>
      <c r="DA44" s="590"/>
      <c r="DB44" s="590"/>
      <c r="DC44" s="591"/>
      <c r="DD44" s="592">
        <v>714305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1932930</v>
      </c>
      <c r="CS45" s="605"/>
      <c r="CT45" s="605"/>
      <c r="CU45" s="605"/>
      <c r="CV45" s="605"/>
      <c r="CW45" s="605"/>
      <c r="CX45" s="605"/>
      <c r="CY45" s="606"/>
      <c r="CZ45" s="589">
        <v>7.6</v>
      </c>
      <c r="DA45" s="607"/>
      <c r="DB45" s="607"/>
      <c r="DC45" s="608"/>
      <c r="DD45" s="592">
        <v>19122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1231254</v>
      </c>
      <c r="CS46" s="587"/>
      <c r="CT46" s="587"/>
      <c r="CU46" s="587"/>
      <c r="CV46" s="587"/>
      <c r="CW46" s="587"/>
      <c r="CX46" s="587"/>
      <c r="CY46" s="588"/>
      <c r="CZ46" s="589">
        <v>4.8</v>
      </c>
      <c r="DA46" s="590"/>
      <c r="DB46" s="590"/>
      <c r="DC46" s="591"/>
      <c r="DD46" s="592">
        <v>692669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25590532</v>
      </c>
      <c r="CS49" s="571"/>
      <c r="CT49" s="571"/>
      <c r="CU49" s="571"/>
      <c r="CV49" s="571"/>
      <c r="CW49" s="571"/>
      <c r="CX49" s="571"/>
      <c r="CY49" s="572"/>
      <c r="CZ49" s="573">
        <v>100</v>
      </c>
      <c r="DA49" s="574"/>
      <c r="DB49" s="574"/>
      <c r="DC49" s="575"/>
      <c r="DD49" s="576">
        <v>17264351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26344</v>
      </c>
      <c r="R7" s="1099"/>
      <c r="S7" s="1099"/>
      <c r="T7" s="1099"/>
      <c r="U7" s="1099"/>
      <c r="V7" s="1099">
        <v>25571</v>
      </c>
      <c r="W7" s="1099"/>
      <c r="X7" s="1099"/>
      <c r="Y7" s="1099"/>
      <c r="Z7" s="1099"/>
      <c r="AA7" s="1099">
        <v>773</v>
      </c>
      <c r="AB7" s="1099"/>
      <c r="AC7" s="1099"/>
      <c r="AD7" s="1099"/>
      <c r="AE7" s="1100"/>
      <c r="AF7" s="1101">
        <v>696</v>
      </c>
      <c r="AG7" s="1102"/>
      <c r="AH7" s="1102"/>
      <c r="AI7" s="1102"/>
      <c r="AJ7" s="1103"/>
      <c r="AK7" s="1085">
        <v>18</v>
      </c>
      <c r="AL7" s="1086"/>
      <c r="AM7" s="1086"/>
      <c r="AN7" s="1086"/>
      <c r="AO7" s="1086"/>
      <c r="AP7" s="1086">
        <v>23858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18</v>
      </c>
      <c r="CI7" s="1083"/>
      <c r="CJ7" s="1083"/>
      <c r="CK7" s="1083"/>
      <c r="CL7" s="1084"/>
      <c r="CM7" s="1082">
        <v>385</v>
      </c>
      <c r="CN7" s="1083"/>
      <c r="CO7" s="1083"/>
      <c r="CP7" s="1083"/>
      <c r="CQ7" s="1084"/>
      <c r="CR7" s="1082">
        <v>41</v>
      </c>
      <c r="CS7" s="1083"/>
      <c r="CT7" s="1083"/>
      <c r="CU7" s="1083"/>
      <c r="CV7" s="1084"/>
      <c r="CW7" s="1082" t="s">
        <v>551</v>
      </c>
      <c r="CX7" s="1083"/>
      <c r="CY7" s="1083"/>
      <c r="CZ7" s="1083"/>
      <c r="DA7" s="1084"/>
      <c r="DB7" s="1082" t="s">
        <v>553</v>
      </c>
      <c r="DC7" s="1083"/>
      <c r="DD7" s="1083"/>
      <c r="DE7" s="1083"/>
      <c r="DF7" s="1084"/>
      <c r="DG7" s="1082" t="s">
        <v>552</v>
      </c>
      <c r="DH7" s="1083"/>
      <c r="DI7" s="1083"/>
      <c r="DJ7" s="1083"/>
      <c r="DK7" s="1084"/>
      <c r="DL7" s="1082" t="s">
        <v>553</v>
      </c>
      <c r="DM7" s="1083"/>
      <c r="DN7" s="1083"/>
      <c r="DO7" s="1083"/>
      <c r="DP7" s="1084"/>
      <c r="DQ7" s="1082" t="s">
        <v>552</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0</v>
      </c>
      <c r="R8" s="1038"/>
      <c r="S8" s="1038"/>
      <c r="T8" s="1038"/>
      <c r="U8" s="1038"/>
      <c r="V8" s="1038">
        <v>0</v>
      </c>
      <c r="W8" s="1038"/>
      <c r="X8" s="1038"/>
      <c r="Y8" s="1038"/>
      <c r="Z8" s="1038"/>
      <c r="AA8" s="1038">
        <v>0</v>
      </c>
      <c r="AB8" s="1038"/>
      <c r="AC8" s="1038"/>
      <c r="AD8" s="1038"/>
      <c r="AE8" s="1039"/>
      <c r="AF8" s="1031">
        <v>0</v>
      </c>
      <c r="AG8" s="1032"/>
      <c r="AH8" s="1032"/>
      <c r="AI8" s="1032"/>
      <c r="AJ8" s="1033"/>
      <c r="AK8" s="1080" t="s">
        <v>539</v>
      </c>
      <c r="AL8" s="1081"/>
      <c r="AM8" s="1081"/>
      <c r="AN8" s="1081"/>
      <c r="AO8" s="1081"/>
      <c r="AP8" s="1081" t="s">
        <v>539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7</v>
      </c>
      <c r="CI8" s="984"/>
      <c r="CJ8" s="984"/>
      <c r="CK8" s="984"/>
      <c r="CL8" s="985"/>
      <c r="CM8" s="983">
        <v>144</v>
      </c>
      <c r="CN8" s="984"/>
      <c r="CO8" s="984"/>
      <c r="CP8" s="984"/>
      <c r="CQ8" s="985"/>
      <c r="CR8" s="983">
        <v>110</v>
      </c>
      <c r="CS8" s="984"/>
      <c r="CT8" s="984"/>
      <c r="CU8" s="984"/>
      <c r="CV8" s="985"/>
      <c r="CW8" s="983" t="s">
        <v>552</v>
      </c>
      <c r="CX8" s="984"/>
      <c r="CY8" s="984"/>
      <c r="CZ8" s="984"/>
      <c r="DA8" s="985"/>
      <c r="DB8" s="983" t="s">
        <v>552</v>
      </c>
      <c r="DC8" s="984"/>
      <c r="DD8" s="984"/>
      <c r="DE8" s="984"/>
      <c r="DF8" s="985"/>
      <c r="DG8" s="983" t="s">
        <v>552</v>
      </c>
      <c r="DH8" s="984"/>
      <c r="DI8" s="984"/>
      <c r="DJ8" s="984"/>
      <c r="DK8" s="985"/>
      <c r="DL8" s="983" t="s">
        <v>552</v>
      </c>
      <c r="DM8" s="984"/>
      <c r="DN8" s="984"/>
      <c r="DO8" s="984"/>
      <c r="DP8" s="985"/>
      <c r="DQ8" s="983" t="s">
        <v>552</v>
      </c>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60</v>
      </c>
      <c r="R9" s="1038"/>
      <c r="S9" s="1038"/>
      <c r="T9" s="1038"/>
      <c r="U9" s="1038"/>
      <c r="V9" s="1038">
        <v>60</v>
      </c>
      <c r="W9" s="1038"/>
      <c r="X9" s="1038"/>
      <c r="Y9" s="1038"/>
      <c r="Z9" s="1038"/>
      <c r="AA9" s="1038">
        <v>0</v>
      </c>
      <c r="AB9" s="1038"/>
      <c r="AC9" s="1038"/>
      <c r="AD9" s="1038"/>
      <c r="AE9" s="1039"/>
      <c r="AF9" s="1031">
        <v>0</v>
      </c>
      <c r="AG9" s="1032"/>
      <c r="AH9" s="1032"/>
      <c r="AI9" s="1032"/>
      <c r="AJ9" s="1033"/>
      <c r="AK9" s="1080">
        <v>40</v>
      </c>
      <c r="AL9" s="1081"/>
      <c r="AM9" s="1081"/>
      <c r="AN9" s="1081"/>
      <c r="AO9" s="1081"/>
      <c r="AP9" s="1081">
        <v>24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0</v>
      </c>
      <c r="CI9" s="984"/>
      <c r="CJ9" s="984"/>
      <c r="CK9" s="984"/>
      <c r="CL9" s="985"/>
      <c r="CM9" s="983">
        <v>1</v>
      </c>
      <c r="CN9" s="984"/>
      <c r="CO9" s="984"/>
      <c r="CP9" s="984"/>
      <c r="CQ9" s="985"/>
      <c r="CR9" s="983">
        <v>0</v>
      </c>
      <c r="CS9" s="984"/>
      <c r="CT9" s="984"/>
      <c r="CU9" s="984"/>
      <c r="CV9" s="985"/>
      <c r="CW9" s="983">
        <v>4</v>
      </c>
      <c r="CX9" s="984"/>
      <c r="CY9" s="984"/>
      <c r="CZ9" s="984"/>
      <c r="DA9" s="985"/>
      <c r="DB9" s="983" t="s">
        <v>552</v>
      </c>
      <c r="DC9" s="984"/>
      <c r="DD9" s="984"/>
      <c r="DE9" s="984"/>
      <c r="DF9" s="985"/>
      <c r="DG9" s="983" t="s">
        <v>552</v>
      </c>
      <c r="DH9" s="984"/>
      <c r="DI9" s="984"/>
      <c r="DJ9" s="984"/>
      <c r="DK9" s="985"/>
      <c r="DL9" s="983" t="s">
        <v>552</v>
      </c>
      <c r="DM9" s="984"/>
      <c r="DN9" s="984"/>
      <c r="DO9" s="984"/>
      <c r="DP9" s="985"/>
      <c r="DQ9" s="983" t="s">
        <v>552</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-29</v>
      </c>
      <c r="CN10" s="984"/>
      <c r="CO10" s="984"/>
      <c r="CP10" s="984"/>
      <c r="CQ10" s="985"/>
      <c r="CR10" s="983">
        <v>1</v>
      </c>
      <c r="CS10" s="984"/>
      <c r="CT10" s="984"/>
      <c r="CU10" s="984"/>
      <c r="CV10" s="985"/>
      <c r="CW10" s="983" t="s">
        <v>552</v>
      </c>
      <c r="CX10" s="984"/>
      <c r="CY10" s="984"/>
      <c r="CZ10" s="984"/>
      <c r="DA10" s="985"/>
      <c r="DB10" s="983" t="s">
        <v>552</v>
      </c>
      <c r="DC10" s="984"/>
      <c r="DD10" s="984"/>
      <c r="DE10" s="984"/>
      <c r="DF10" s="985"/>
      <c r="DG10" s="983" t="s">
        <v>554</v>
      </c>
      <c r="DH10" s="984"/>
      <c r="DI10" s="984"/>
      <c r="DJ10" s="984"/>
      <c r="DK10" s="985"/>
      <c r="DL10" s="983" t="s">
        <v>552</v>
      </c>
      <c r="DM10" s="984"/>
      <c r="DN10" s="984"/>
      <c r="DO10" s="984"/>
      <c r="DP10" s="985"/>
      <c r="DQ10" s="983" t="s">
        <v>552</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-9</v>
      </c>
      <c r="CN11" s="984"/>
      <c r="CO11" s="984"/>
      <c r="CP11" s="984"/>
      <c r="CQ11" s="985"/>
      <c r="CR11" s="983">
        <v>12</v>
      </c>
      <c r="CS11" s="984"/>
      <c r="CT11" s="984"/>
      <c r="CU11" s="984"/>
      <c r="CV11" s="985"/>
      <c r="CW11" s="983">
        <v>6</v>
      </c>
      <c r="CX11" s="984"/>
      <c r="CY11" s="984"/>
      <c r="CZ11" s="984"/>
      <c r="DA11" s="985"/>
      <c r="DB11" s="983" t="s">
        <v>552</v>
      </c>
      <c r="DC11" s="984"/>
      <c r="DD11" s="984"/>
      <c r="DE11" s="984"/>
      <c r="DF11" s="985"/>
      <c r="DG11" s="983" t="s">
        <v>552</v>
      </c>
      <c r="DH11" s="984"/>
      <c r="DI11" s="984"/>
      <c r="DJ11" s="984"/>
      <c r="DK11" s="985"/>
      <c r="DL11" s="983" t="s">
        <v>552</v>
      </c>
      <c r="DM11" s="984"/>
      <c r="DN11" s="984"/>
      <c r="DO11" s="984"/>
      <c r="DP11" s="985"/>
      <c r="DQ11" s="983" t="s">
        <v>552</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26364</v>
      </c>
      <c r="R23" s="1063"/>
      <c r="S23" s="1063"/>
      <c r="T23" s="1063"/>
      <c r="U23" s="1063"/>
      <c r="V23" s="1063">
        <v>25591</v>
      </c>
      <c r="W23" s="1063"/>
      <c r="X23" s="1063"/>
      <c r="Y23" s="1063"/>
      <c r="Z23" s="1063"/>
      <c r="AA23" s="1063">
        <v>773</v>
      </c>
      <c r="AB23" s="1063"/>
      <c r="AC23" s="1063"/>
      <c r="AD23" s="1063"/>
      <c r="AE23" s="1064"/>
      <c r="AF23" s="1065">
        <v>696</v>
      </c>
      <c r="AG23" s="1063"/>
      <c r="AH23" s="1063"/>
      <c r="AI23" s="1063"/>
      <c r="AJ23" s="1066"/>
      <c r="AK23" s="1067"/>
      <c r="AL23" s="1068"/>
      <c r="AM23" s="1068"/>
      <c r="AN23" s="1068"/>
      <c r="AO23" s="1068"/>
      <c r="AP23" s="1063">
        <v>23881</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14880</v>
      </c>
      <c r="R28" s="1048"/>
      <c r="S28" s="1048"/>
      <c r="T28" s="1048"/>
      <c r="U28" s="1048"/>
      <c r="V28" s="1048">
        <v>14969</v>
      </c>
      <c r="W28" s="1048"/>
      <c r="X28" s="1048"/>
      <c r="Y28" s="1048"/>
      <c r="Z28" s="1048"/>
      <c r="AA28" s="1048">
        <v>-89</v>
      </c>
      <c r="AB28" s="1048"/>
      <c r="AC28" s="1048"/>
      <c r="AD28" s="1048"/>
      <c r="AE28" s="1049"/>
      <c r="AF28" s="1050">
        <v>-89</v>
      </c>
      <c r="AG28" s="1048"/>
      <c r="AH28" s="1048"/>
      <c r="AI28" s="1048"/>
      <c r="AJ28" s="1051"/>
      <c r="AK28" s="1052" t="s">
        <v>539</v>
      </c>
      <c r="AL28" s="1040"/>
      <c r="AM28" s="1040"/>
      <c r="AN28" s="1040"/>
      <c r="AO28" s="1040"/>
      <c r="AP28" s="1040">
        <v>111</v>
      </c>
      <c r="AQ28" s="1040"/>
      <c r="AR28" s="1040"/>
      <c r="AS28" s="1040"/>
      <c r="AT28" s="1040"/>
      <c r="AU28" s="1040" t="s">
        <v>539</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11516</v>
      </c>
      <c r="R29" s="1038"/>
      <c r="S29" s="1038"/>
      <c r="T29" s="1038"/>
      <c r="U29" s="1038"/>
      <c r="V29" s="1038">
        <v>11071</v>
      </c>
      <c r="W29" s="1038"/>
      <c r="X29" s="1038"/>
      <c r="Y29" s="1038"/>
      <c r="Z29" s="1038"/>
      <c r="AA29" s="1038">
        <v>445</v>
      </c>
      <c r="AB29" s="1038"/>
      <c r="AC29" s="1038"/>
      <c r="AD29" s="1038"/>
      <c r="AE29" s="1039"/>
      <c r="AF29" s="1031">
        <v>445</v>
      </c>
      <c r="AG29" s="1032"/>
      <c r="AH29" s="1032"/>
      <c r="AI29" s="1032"/>
      <c r="AJ29" s="1033"/>
      <c r="AK29" s="974">
        <v>1002</v>
      </c>
      <c r="AL29" s="965"/>
      <c r="AM29" s="965"/>
      <c r="AN29" s="965"/>
      <c r="AO29" s="965"/>
      <c r="AP29" s="965" t="s">
        <v>539</v>
      </c>
      <c r="AQ29" s="965"/>
      <c r="AR29" s="965"/>
      <c r="AS29" s="965"/>
      <c r="AT29" s="965"/>
      <c r="AU29" s="965" t="s">
        <v>539</v>
      </c>
      <c r="AV29" s="965"/>
      <c r="AW29" s="965"/>
      <c r="AX29" s="965"/>
      <c r="AY29" s="965"/>
      <c r="AZ29" s="1036" t="s">
        <v>539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6579</v>
      </c>
      <c r="R30" s="1038"/>
      <c r="S30" s="1038"/>
      <c r="T30" s="1038"/>
      <c r="U30" s="1038"/>
      <c r="V30" s="1038">
        <v>6578</v>
      </c>
      <c r="W30" s="1038"/>
      <c r="X30" s="1038"/>
      <c r="Y30" s="1038"/>
      <c r="Z30" s="1038"/>
      <c r="AA30" s="1038">
        <v>1</v>
      </c>
      <c r="AB30" s="1038"/>
      <c r="AC30" s="1038"/>
      <c r="AD30" s="1038"/>
      <c r="AE30" s="1039"/>
      <c r="AF30" s="1031">
        <v>1</v>
      </c>
      <c r="AG30" s="1032"/>
      <c r="AH30" s="1032"/>
      <c r="AI30" s="1032"/>
      <c r="AJ30" s="1033"/>
      <c r="AK30" s="974">
        <v>974</v>
      </c>
      <c r="AL30" s="965"/>
      <c r="AM30" s="965"/>
      <c r="AN30" s="965"/>
      <c r="AO30" s="965"/>
      <c r="AP30" s="965" t="s">
        <v>539</v>
      </c>
      <c r="AQ30" s="965"/>
      <c r="AR30" s="965"/>
      <c r="AS30" s="965"/>
      <c r="AT30" s="965"/>
      <c r="AU30" s="965" t="s">
        <v>539</v>
      </c>
      <c r="AV30" s="965"/>
      <c r="AW30" s="965"/>
      <c r="AX30" s="965"/>
      <c r="AY30" s="965"/>
      <c r="AZ30" s="1036" t="s">
        <v>540</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86</v>
      </c>
      <c r="R31" s="1038"/>
      <c r="S31" s="1038"/>
      <c r="T31" s="1038"/>
      <c r="U31" s="1038"/>
      <c r="V31" s="1038">
        <v>86</v>
      </c>
      <c r="W31" s="1038"/>
      <c r="X31" s="1038"/>
      <c r="Y31" s="1038"/>
      <c r="Z31" s="1038"/>
      <c r="AA31" s="1038">
        <v>0</v>
      </c>
      <c r="AB31" s="1038"/>
      <c r="AC31" s="1038"/>
      <c r="AD31" s="1038"/>
      <c r="AE31" s="1039"/>
      <c r="AF31" s="1031">
        <v>0</v>
      </c>
      <c r="AG31" s="1032"/>
      <c r="AH31" s="1032"/>
      <c r="AI31" s="1032"/>
      <c r="AJ31" s="1033"/>
      <c r="AK31" s="974">
        <v>22</v>
      </c>
      <c r="AL31" s="965"/>
      <c r="AM31" s="965"/>
      <c r="AN31" s="965"/>
      <c r="AO31" s="965"/>
      <c r="AP31" s="965">
        <v>1424</v>
      </c>
      <c r="AQ31" s="965"/>
      <c r="AR31" s="965"/>
      <c r="AS31" s="965"/>
      <c r="AT31" s="965"/>
      <c r="AU31" s="965">
        <v>93</v>
      </c>
      <c r="AV31" s="965"/>
      <c r="AW31" s="965"/>
      <c r="AX31" s="965"/>
      <c r="AY31" s="965"/>
      <c r="AZ31" s="1036" t="s">
        <v>539</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1594</v>
      </c>
      <c r="R32" s="1038"/>
      <c r="S32" s="1038"/>
      <c r="T32" s="1038"/>
      <c r="U32" s="1038"/>
      <c r="V32" s="1038">
        <v>1578</v>
      </c>
      <c r="W32" s="1038"/>
      <c r="X32" s="1038"/>
      <c r="Y32" s="1038"/>
      <c r="Z32" s="1038"/>
      <c r="AA32" s="1038">
        <v>16</v>
      </c>
      <c r="AB32" s="1038"/>
      <c r="AC32" s="1038"/>
      <c r="AD32" s="1038"/>
      <c r="AE32" s="1039"/>
      <c r="AF32" s="1031">
        <v>16</v>
      </c>
      <c r="AG32" s="1032"/>
      <c r="AH32" s="1032"/>
      <c r="AI32" s="1032"/>
      <c r="AJ32" s="1033"/>
      <c r="AK32" s="974">
        <v>903</v>
      </c>
      <c r="AL32" s="965"/>
      <c r="AM32" s="965"/>
      <c r="AN32" s="965"/>
      <c r="AO32" s="965"/>
      <c r="AP32" s="965" t="s">
        <v>539</v>
      </c>
      <c r="AQ32" s="965"/>
      <c r="AR32" s="965"/>
      <c r="AS32" s="965"/>
      <c r="AT32" s="965"/>
      <c r="AU32" s="965" t="s">
        <v>539</v>
      </c>
      <c r="AV32" s="965"/>
      <c r="AW32" s="965"/>
      <c r="AX32" s="965"/>
      <c r="AY32" s="965"/>
      <c r="AZ32" s="1036" t="s">
        <v>540</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356</v>
      </c>
      <c r="R33" s="1038"/>
      <c r="S33" s="1038"/>
      <c r="T33" s="1038"/>
      <c r="U33" s="1038"/>
      <c r="V33" s="1038">
        <v>533</v>
      </c>
      <c r="W33" s="1038"/>
      <c r="X33" s="1038"/>
      <c r="Y33" s="1038"/>
      <c r="Z33" s="1038"/>
      <c r="AA33" s="1038">
        <v>-177</v>
      </c>
      <c r="AB33" s="1038"/>
      <c r="AC33" s="1038"/>
      <c r="AD33" s="1038"/>
      <c r="AE33" s="1039"/>
      <c r="AF33" s="1031">
        <v>950</v>
      </c>
      <c r="AG33" s="1032"/>
      <c r="AH33" s="1032"/>
      <c r="AI33" s="1032"/>
      <c r="AJ33" s="1033"/>
      <c r="AK33" s="974">
        <v>300</v>
      </c>
      <c r="AL33" s="965"/>
      <c r="AM33" s="965"/>
      <c r="AN33" s="965"/>
      <c r="AO33" s="965"/>
      <c r="AP33" s="965">
        <v>4469</v>
      </c>
      <c r="AQ33" s="965"/>
      <c r="AR33" s="965"/>
      <c r="AS33" s="965"/>
      <c r="AT33" s="965"/>
      <c r="AU33" s="965">
        <v>1930</v>
      </c>
      <c r="AV33" s="965"/>
      <c r="AW33" s="965"/>
      <c r="AX33" s="965"/>
      <c r="AY33" s="965"/>
      <c r="AZ33" s="1036" t="s">
        <v>539</v>
      </c>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1520</v>
      </c>
      <c r="R34" s="1038"/>
      <c r="S34" s="1038"/>
      <c r="T34" s="1038"/>
      <c r="U34" s="1038"/>
      <c r="V34" s="1038">
        <v>1392</v>
      </c>
      <c r="W34" s="1038"/>
      <c r="X34" s="1038"/>
      <c r="Y34" s="1038"/>
      <c r="Z34" s="1038"/>
      <c r="AA34" s="1038">
        <v>128</v>
      </c>
      <c r="AB34" s="1038"/>
      <c r="AC34" s="1038"/>
      <c r="AD34" s="1038"/>
      <c r="AE34" s="1039"/>
      <c r="AF34" s="1031">
        <v>1509</v>
      </c>
      <c r="AG34" s="1032"/>
      <c r="AH34" s="1032"/>
      <c r="AI34" s="1032"/>
      <c r="AJ34" s="1033"/>
      <c r="AK34" s="974">
        <v>18</v>
      </c>
      <c r="AL34" s="965"/>
      <c r="AM34" s="965"/>
      <c r="AN34" s="965"/>
      <c r="AO34" s="965"/>
      <c r="AP34" s="965">
        <v>5452</v>
      </c>
      <c r="AQ34" s="965"/>
      <c r="AR34" s="965"/>
      <c r="AS34" s="965"/>
      <c r="AT34" s="965"/>
      <c r="AU34" s="965">
        <v>22</v>
      </c>
      <c r="AV34" s="965"/>
      <c r="AW34" s="965"/>
      <c r="AX34" s="965"/>
      <c r="AY34" s="965"/>
      <c r="AZ34" s="1036" t="s">
        <v>539</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1955</v>
      </c>
      <c r="R35" s="1038"/>
      <c r="S35" s="1038"/>
      <c r="T35" s="1038"/>
      <c r="U35" s="1038"/>
      <c r="V35" s="1038">
        <v>1939</v>
      </c>
      <c r="W35" s="1038"/>
      <c r="X35" s="1038"/>
      <c r="Y35" s="1038"/>
      <c r="Z35" s="1038"/>
      <c r="AA35" s="1038">
        <v>16</v>
      </c>
      <c r="AB35" s="1038"/>
      <c r="AC35" s="1038"/>
      <c r="AD35" s="1038"/>
      <c r="AE35" s="1039"/>
      <c r="AF35" s="1031">
        <v>16</v>
      </c>
      <c r="AG35" s="1032"/>
      <c r="AH35" s="1032"/>
      <c r="AI35" s="1032"/>
      <c r="AJ35" s="1033"/>
      <c r="AK35" s="974">
        <v>762</v>
      </c>
      <c r="AL35" s="965"/>
      <c r="AM35" s="965"/>
      <c r="AN35" s="965"/>
      <c r="AO35" s="965"/>
      <c r="AP35" s="965">
        <v>13462</v>
      </c>
      <c r="AQ35" s="965"/>
      <c r="AR35" s="965"/>
      <c r="AS35" s="965"/>
      <c r="AT35" s="965"/>
      <c r="AU35" s="965">
        <v>9327</v>
      </c>
      <c r="AV35" s="965"/>
      <c r="AW35" s="965"/>
      <c r="AX35" s="965"/>
      <c r="AY35" s="965"/>
      <c r="AZ35" s="1036" t="s">
        <v>539</v>
      </c>
      <c r="BA35" s="1036"/>
      <c r="BB35" s="1036"/>
      <c r="BC35" s="1036"/>
      <c r="BD35" s="1036"/>
      <c r="BE35" s="1020" t="s">
        <v>390</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2849</v>
      </c>
      <c r="AG63" s="953"/>
      <c r="AH63" s="953"/>
      <c r="AI63" s="953"/>
      <c r="AJ63" s="1018"/>
      <c r="AK63" s="1019"/>
      <c r="AL63" s="957"/>
      <c r="AM63" s="957"/>
      <c r="AN63" s="957"/>
      <c r="AO63" s="957"/>
      <c r="AP63" s="953">
        <v>24918</v>
      </c>
      <c r="AQ63" s="953"/>
      <c r="AR63" s="953"/>
      <c r="AS63" s="953"/>
      <c r="AT63" s="953"/>
      <c r="AU63" s="953">
        <v>11372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135</v>
      </c>
      <c r="R68" s="976"/>
      <c r="S68" s="976"/>
      <c r="T68" s="976"/>
      <c r="U68" s="976"/>
      <c r="V68" s="976">
        <v>126</v>
      </c>
      <c r="W68" s="976"/>
      <c r="X68" s="976"/>
      <c r="Y68" s="976"/>
      <c r="Z68" s="976"/>
      <c r="AA68" s="976">
        <v>9</v>
      </c>
      <c r="AB68" s="976"/>
      <c r="AC68" s="976"/>
      <c r="AD68" s="976"/>
      <c r="AE68" s="976"/>
      <c r="AF68" s="976">
        <v>9</v>
      </c>
      <c r="AG68" s="976"/>
      <c r="AH68" s="976"/>
      <c r="AI68" s="976"/>
      <c r="AJ68" s="976"/>
      <c r="AK68" s="976" t="s">
        <v>544</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363034</v>
      </c>
      <c r="R69" s="965"/>
      <c r="S69" s="965"/>
      <c r="T69" s="965"/>
      <c r="U69" s="965"/>
      <c r="V69" s="965">
        <v>350256</v>
      </c>
      <c r="W69" s="965"/>
      <c r="X69" s="965"/>
      <c r="Y69" s="965"/>
      <c r="Z69" s="965"/>
      <c r="AA69" s="965">
        <v>12777</v>
      </c>
      <c r="AB69" s="965"/>
      <c r="AC69" s="965"/>
      <c r="AD69" s="965"/>
      <c r="AE69" s="965"/>
      <c r="AF69" s="965">
        <v>12777</v>
      </c>
      <c r="AG69" s="965"/>
      <c r="AH69" s="965"/>
      <c r="AI69" s="965"/>
      <c r="AJ69" s="965"/>
      <c r="AK69" s="965">
        <v>2098</v>
      </c>
      <c r="AL69" s="965"/>
      <c r="AM69" s="965"/>
      <c r="AN69" s="965"/>
      <c r="AO69" s="965"/>
      <c r="AP69" s="965" t="s">
        <v>544</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291</v>
      </c>
      <c r="R70" s="965"/>
      <c r="S70" s="965"/>
      <c r="T70" s="965"/>
      <c r="U70" s="965"/>
      <c r="V70" s="965">
        <v>284</v>
      </c>
      <c r="W70" s="965"/>
      <c r="X70" s="965"/>
      <c r="Y70" s="965"/>
      <c r="Z70" s="965"/>
      <c r="AA70" s="965">
        <v>8</v>
      </c>
      <c r="AB70" s="965"/>
      <c r="AC70" s="965"/>
      <c r="AD70" s="965"/>
      <c r="AE70" s="965"/>
      <c r="AF70" s="965">
        <v>8</v>
      </c>
      <c r="AG70" s="965"/>
      <c r="AH70" s="965"/>
      <c r="AI70" s="965"/>
      <c r="AJ70" s="965"/>
      <c r="AK70" s="965">
        <v>4</v>
      </c>
      <c r="AL70" s="965"/>
      <c r="AM70" s="965"/>
      <c r="AN70" s="965"/>
      <c r="AO70" s="965"/>
      <c r="AP70" s="965" t="s">
        <v>544</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12794</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164</v>
      </c>
      <c r="CS102" s="945"/>
      <c r="CT102" s="945"/>
      <c r="CU102" s="945"/>
      <c r="CV102" s="946"/>
      <c r="CW102" s="944">
        <v>10</v>
      </c>
      <c r="CX102" s="945"/>
      <c r="CY102" s="945"/>
      <c r="CZ102" s="945"/>
      <c r="DA102" s="946"/>
      <c r="DB102" s="944" t="s">
        <v>552</v>
      </c>
      <c r="DC102" s="945"/>
      <c r="DD102" s="945"/>
      <c r="DE102" s="945"/>
      <c r="DF102" s="946"/>
      <c r="DG102" s="944" t="s">
        <v>552</v>
      </c>
      <c r="DH102" s="945"/>
      <c r="DI102" s="945"/>
      <c r="DJ102" s="945"/>
      <c r="DK102" s="946"/>
      <c r="DL102" s="944" t="s">
        <v>555</v>
      </c>
      <c r="DM102" s="945"/>
      <c r="DN102" s="945"/>
      <c r="DO102" s="945"/>
      <c r="DP102" s="946"/>
      <c r="DQ102" s="944" t="s">
        <v>552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2920862</v>
      </c>
      <c r="AB110" s="871"/>
      <c r="AC110" s="871"/>
      <c r="AD110" s="871"/>
      <c r="AE110" s="872"/>
      <c r="AF110" s="873">
        <v>2899722</v>
      </c>
      <c r="AG110" s="871"/>
      <c r="AH110" s="871"/>
      <c r="AI110" s="871"/>
      <c r="AJ110" s="872"/>
      <c r="AK110" s="873">
        <v>2795799</v>
      </c>
      <c r="AL110" s="871"/>
      <c r="AM110" s="871"/>
      <c r="AN110" s="871"/>
      <c r="AO110" s="872"/>
      <c r="AP110" s="874">
        <v>20.6</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23333578</v>
      </c>
      <c r="BR110" s="798"/>
      <c r="BS110" s="798"/>
      <c r="BT110" s="798"/>
      <c r="BU110" s="798"/>
      <c r="BV110" s="798">
        <v>23123656</v>
      </c>
      <c r="BW110" s="798"/>
      <c r="BX110" s="798"/>
      <c r="BY110" s="798"/>
      <c r="BZ110" s="798"/>
      <c r="CA110" s="798">
        <v>23881196</v>
      </c>
      <c r="CB110" s="798"/>
      <c r="CC110" s="798"/>
      <c r="CD110" s="798"/>
      <c r="CE110" s="798"/>
      <c r="CF110" s="859">
        <v>175.8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11399868</v>
      </c>
      <c r="BR112" s="769"/>
      <c r="BS112" s="769"/>
      <c r="BT112" s="769"/>
      <c r="BU112" s="769"/>
      <c r="BV112" s="769">
        <v>12091405</v>
      </c>
      <c r="BW112" s="769"/>
      <c r="BX112" s="769"/>
      <c r="BY112" s="769"/>
      <c r="BZ112" s="769"/>
      <c r="CA112" s="769">
        <v>11371409</v>
      </c>
      <c r="CB112" s="769"/>
      <c r="CC112" s="769"/>
      <c r="CD112" s="769"/>
      <c r="CE112" s="769"/>
      <c r="CF112" s="846">
        <v>83.7</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597392</v>
      </c>
      <c r="AB113" s="907"/>
      <c r="AC113" s="907"/>
      <c r="AD113" s="907"/>
      <c r="AE113" s="908"/>
      <c r="AF113" s="909">
        <v>538298</v>
      </c>
      <c r="AG113" s="907"/>
      <c r="AH113" s="907"/>
      <c r="AI113" s="907"/>
      <c r="AJ113" s="908"/>
      <c r="AK113" s="909">
        <v>585458</v>
      </c>
      <c r="AL113" s="907"/>
      <c r="AM113" s="907"/>
      <c r="AN113" s="907"/>
      <c r="AO113" s="908"/>
      <c r="AP113" s="910">
        <v>4.3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5553269</v>
      </c>
      <c r="BR114" s="769"/>
      <c r="BS114" s="769"/>
      <c r="BT114" s="769"/>
      <c r="BU114" s="769"/>
      <c r="BV114" s="769">
        <v>5827446</v>
      </c>
      <c r="BW114" s="769"/>
      <c r="BX114" s="769"/>
      <c r="BY114" s="769"/>
      <c r="BZ114" s="769"/>
      <c r="CA114" s="769">
        <v>5865262</v>
      </c>
      <c r="CB114" s="769"/>
      <c r="CC114" s="769"/>
      <c r="CD114" s="769"/>
      <c r="CE114" s="769"/>
      <c r="CF114" s="846">
        <v>43.2</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40673</v>
      </c>
      <c r="AB115" s="907"/>
      <c r="AC115" s="907"/>
      <c r="AD115" s="907"/>
      <c r="AE115" s="908"/>
      <c r="AF115" s="909">
        <v>22340</v>
      </c>
      <c r="AG115" s="907"/>
      <c r="AH115" s="907"/>
      <c r="AI115" s="907"/>
      <c r="AJ115" s="908"/>
      <c r="AK115" s="909">
        <v>34230</v>
      </c>
      <c r="AL115" s="907"/>
      <c r="AM115" s="907"/>
      <c r="AN115" s="907"/>
      <c r="AO115" s="908"/>
      <c r="AP115" s="910">
        <v>0.3</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110</v>
      </c>
      <c r="BR115" s="769"/>
      <c r="BS115" s="769"/>
      <c r="BT115" s="769"/>
      <c r="BU115" s="769"/>
      <c r="BV115" s="769">
        <v>73</v>
      </c>
      <c r="BW115" s="769"/>
      <c r="BX115" s="769"/>
      <c r="BY115" s="769"/>
      <c r="BZ115" s="769"/>
      <c r="CA115" s="769">
        <v>35</v>
      </c>
      <c r="CB115" s="769"/>
      <c r="CC115" s="769"/>
      <c r="CD115" s="769"/>
      <c r="CE115" s="769"/>
      <c r="CF115" s="846">
        <v>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3558927</v>
      </c>
      <c r="AB117" s="893"/>
      <c r="AC117" s="893"/>
      <c r="AD117" s="893"/>
      <c r="AE117" s="894"/>
      <c r="AF117" s="896">
        <v>3460360</v>
      </c>
      <c r="AG117" s="893"/>
      <c r="AH117" s="893"/>
      <c r="AI117" s="893"/>
      <c r="AJ117" s="894"/>
      <c r="AK117" s="896">
        <v>3415487</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40286825</v>
      </c>
      <c r="BR118" s="856"/>
      <c r="BS118" s="856"/>
      <c r="BT118" s="856"/>
      <c r="BU118" s="856"/>
      <c r="BV118" s="856">
        <v>41042580</v>
      </c>
      <c r="BW118" s="856"/>
      <c r="BX118" s="856"/>
      <c r="BY118" s="856"/>
      <c r="BZ118" s="856"/>
      <c r="CA118" s="856">
        <v>41117902</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5239956</v>
      </c>
      <c r="BR119" s="798"/>
      <c r="BS119" s="798"/>
      <c r="BT119" s="798"/>
      <c r="BU119" s="798"/>
      <c r="BV119" s="798">
        <v>4489252</v>
      </c>
      <c r="BW119" s="798"/>
      <c r="BX119" s="798"/>
      <c r="BY119" s="798"/>
      <c r="BZ119" s="798"/>
      <c r="CA119" s="798">
        <v>5530463</v>
      </c>
      <c r="CB119" s="798"/>
      <c r="CC119" s="798"/>
      <c r="CD119" s="798"/>
      <c r="CE119" s="798"/>
      <c r="CF119" s="859">
        <v>40.700000000000003</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9372411</v>
      </c>
      <c r="BR120" s="769"/>
      <c r="BS120" s="769"/>
      <c r="BT120" s="769"/>
      <c r="BU120" s="769"/>
      <c r="BV120" s="769">
        <v>9019002</v>
      </c>
      <c r="BW120" s="769"/>
      <c r="BX120" s="769"/>
      <c r="BY120" s="769"/>
      <c r="BZ120" s="769"/>
      <c r="CA120" s="769">
        <v>9403517</v>
      </c>
      <c r="CB120" s="769"/>
      <c r="CC120" s="769"/>
      <c r="CD120" s="769"/>
      <c r="CE120" s="769"/>
      <c r="CF120" s="846">
        <v>69.2</v>
      </c>
      <c r="CG120" s="847"/>
      <c r="CH120" s="847"/>
      <c r="CI120" s="847"/>
      <c r="CJ120" s="847"/>
      <c r="CK120" s="848" t="s">
        <v>440</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10260724</v>
      </c>
      <c r="DH120" s="798"/>
      <c r="DI120" s="798"/>
      <c r="DJ120" s="798"/>
      <c r="DK120" s="798"/>
      <c r="DL120" s="798">
        <v>9671526</v>
      </c>
      <c r="DM120" s="798"/>
      <c r="DN120" s="798"/>
      <c r="DO120" s="798"/>
      <c r="DP120" s="798"/>
      <c r="DQ120" s="798">
        <v>9326585</v>
      </c>
      <c r="DR120" s="798"/>
      <c r="DS120" s="798"/>
      <c r="DT120" s="798"/>
      <c r="DU120" s="798"/>
      <c r="DV120" s="799">
        <v>68.599999999999994</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20254983</v>
      </c>
      <c r="BR121" s="856"/>
      <c r="BS121" s="856"/>
      <c r="BT121" s="856"/>
      <c r="BU121" s="856"/>
      <c r="BV121" s="856">
        <v>21408523</v>
      </c>
      <c r="BW121" s="856"/>
      <c r="BX121" s="856"/>
      <c r="BY121" s="856"/>
      <c r="BZ121" s="856"/>
      <c r="CA121" s="856">
        <v>23058362</v>
      </c>
      <c r="CB121" s="856"/>
      <c r="CC121" s="856"/>
      <c r="CD121" s="856"/>
      <c r="CE121" s="856"/>
      <c r="CF121" s="857">
        <v>169.7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962304</v>
      </c>
      <c r="DH121" s="769"/>
      <c r="DI121" s="769"/>
      <c r="DJ121" s="769"/>
      <c r="DK121" s="769"/>
      <c r="DL121" s="769">
        <v>2243901</v>
      </c>
      <c r="DM121" s="769"/>
      <c r="DN121" s="769"/>
      <c r="DO121" s="769"/>
      <c r="DP121" s="769"/>
      <c r="DQ121" s="769">
        <v>1930446</v>
      </c>
      <c r="DR121" s="769"/>
      <c r="DS121" s="769"/>
      <c r="DT121" s="769"/>
      <c r="DU121" s="769"/>
      <c r="DV121" s="821">
        <v>14.2</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34867350</v>
      </c>
      <c r="BR122" s="838"/>
      <c r="BS122" s="838"/>
      <c r="BT122" s="838"/>
      <c r="BU122" s="838"/>
      <c r="BV122" s="838">
        <v>34916777</v>
      </c>
      <c r="BW122" s="838"/>
      <c r="BX122" s="838"/>
      <c r="BY122" s="838"/>
      <c r="BZ122" s="838"/>
      <c r="CA122" s="838">
        <v>37992342</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39182</v>
      </c>
      <c r="DH122" s="769"/>
      <c r="DI122" s="769"/>
      <c r="DJ122" s="769"/>
      <c r="DK122" s="769"/>
      <c r="DL122" s="769">
        <v>32669</v>
      </c>
      <c r="DM122" s="769"/>
      <c r="DN122" s="769"/>
      <c r="DO122" s="769"/>
      <c r="DP122" s="769"/>
      <c r="DQ122" s="769">
        <v>21809</v>
      </c>
      <c r="DR122" s="769"/>
      <c r="DS122" s="769"/>
      <c r="DT122" s="769"/>
      <c r="DU122" s="769"/>
      <c r="DV122" s="821">
        <v>0.2</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39.799999999999997</v>
      </c>
      <c r="BR123" s="830"/>
      <c r="BS123" s="830"/>
      <c r="BT123" s="830"/>
      <c r="BU123" s="830"/>
      <c r="BV123" s="830">
        <v>45.5</v>
      </c>
      <c r="BW123" s="830"/>
      <c r="BX123" s="830"/>
      <c r="BY123" s="830"/>
      <c r="BZ123" s="830"/>
      <c r="CA123" s="830">
        <v>23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40673</v>
      </c>
      <c r="AB127" s="782"/>
      <c r="AC127" s="782"/>
      <c r="AD127" s="782"/>
      <c r="AE127" s="783"/>
      <c r="AF127" s="784">
        <v>22340</v>
      </c>
      <c r="AG127" s="782"/>
      <c r="AH127" s="782"/>
      <c r="AI127" s="782"/>
      <c r="AJ127" s="783"/>
      <c r="AK127" s="784">
        <v>34230</v>
      </c>
      <c r="AL127" s="782"/>
      <c r="AM127" s="782"/>
      <c r="AN127" s="782"/>
      <c r="AO127" s="783"/>
      <c r="AP127" s="752">
        <v>0.3</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12.77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110</v>
      </c>
      <c r="DH127" s="818"/>
      <c r="DI127" s="818"/>
      <c r="DJ127" s="818"/>
      <c r="DK127" s="818"/>
      <c r="DL127" s="818">
        <v>73</v>
      </c>
      <c r="DM127" s="818"/>
      <c r="DN127" s="818"/>
      <c r="DO127" s="818"/>
      <c r="DP127" s="818"/>
      <c r="DQ127" s="818">
        <v>35</v>
      </c>
      <c r="DR127" s="818"/>
      <c r="DS127" s="818"/>
      <c r="DT127" s="818"/>
      <c r="DU127" s="818"/>
      <c r="DV127" s="819">
        <v>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751393</v>
      </c>
      <c r="AB128" s="722"/>
      <c r="AC128" s="722"/>
      <c r="AD128" s="722"/>
      <c r="AE128" s="723"/>
      <c r="AF128" s="724">
        <v>642626</v>
      </c>
      <c r="AG128" s="722"/>
      <c r="AH128" s="722"/>
      <c r="AI128" s="722"/>
      <c r="AJ128" s="723"/>
      <c r="AK128" s="724">
        <v>623375</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17.77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15122553</v>
      </c>
      <c r="AB129" s="782"/>
      <c r="AC129" s="782"/>
      <c r="AD129" s="782"/>
      <c r="AE129" s="783"/>
      <c r="AF129" s="784">
        <v>14990231</v>
      </c>
      <c r="AG129" s="782"/>
      <c r="AH129" s="782"/>
      <c r="AI129" s="782"/>
      <c r="AJ129" s="783"/>
      <c r="AK129" s="784">
        <v>15163314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1510249</v>
      </c>
      <c r="AB130" s="782"/>
      <c r="AC130" s="782"/>
      <c r="AD130" s="782"/>
      <c r="AE130" s="783"/>
      <c r="AF130" s="784">
        <v>1536360</v>
      </c>
      <c r="AG130" s="782"/>
      <c r="AH130" s="782"/>
      <c r="AI130" s="782"/>
      <c r="AJ130" s="783"/>
      <c r="AK130" s="784">
        <v>1577165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23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13612304</v>
      </c>
      <c r="AB131" s="715"/>
      <c r="AC131" s="715"/>
      <c r="AD131" s="715"/>
      <c r="AE131" s="716"/>
      <c r="AF131" s="717">
        <v>13453871</v>
      </c>
      <c r="AG131" s="715"/>
      <c r="AH131" s="715"/>
      <c r="AI131" s="715"/>
      <c r="AJ131" s="716"/>
      <c r="AK131" s="717">
        <v>13586149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9.5302382320000003</v>
      </c>
      <c r="AB132" s="738"/>
      <c r="AC132" s="738"/>
      <c r="AD132" s="738"/>
      <c r="AE132" s="739"/>
      <c r="AF132" s="740">
        <v>9.5242031090000001</v>
      </c>
      <c r="AG132" s="738"/>
      <c r="AH132" s="738"/>
      <c r="AI132" s="738"/>
      <c r="AJ132" s="739"/>
      <c r="AK132" s="740">
        <v>8.9425414070000002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9.6999999999999993</v>
      </c>
      <c r="AB133" s="747"/>
      <c r="AC133" s="747"/>
      <c r="AD133" s="747"/>
      <c r="AE133" s="748"/>
      <c r="AF133" s="746">
        <v>9.6999999999999993</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5150874</v>
      </c>
      <c r="L9" s="264">
        <v>70886</v>
      </c>
      <c r="M9" s="265">
        <v>64737</v>
      </c>
      <c r="N9" s="266">
        <v>9.5</v>
      </c>
    </row>
    <row r="10" spans="1:16">
      <c r="A10" s="248"/>
      <c r="B10" s="244"/>
      <c r="C10" s="244"/>
      <c r="D10" s="244"/>
      <c r="E10" s="244"/>
      <c r="F10" s="244"/>
      <c r="G10" s="1131" t="s">
        <v>476</v>
      </c>
      <c r="H10" s="1132"/>
      <c r="I10" s="1132"/>
      <c r="J10" s="1133"/>
      <c r="K10" s="267">
        <v>318214</v>
      </c>
      <c r="L10" s="268">
        <v>4379</v>
      </c>
      <c r="M10" s="269">
        <v>4418</v>
      </c>
      <c r="N10" s="270">
        <v>-0.9</v>
      </c>
    </row>
    <row r="11" spans="1:16" ht="13.5" customHeight="1">
      <c r="A11" s="248"/>
      <c r="B11" s="244"/>
      <c r="C11" s="244"/>
      <c r="D11" s="244"/>
      <c r="E11" s="244"/>
      <c r="F11" s="244"/>
      <c r="G11" s="1131" t="s">
        <v>477</v>
      </c>
      <c r="H11" s="1132"/>
      <c r="I11" s="1132"/>
      <c r="J11" s="1133"/>
      <c r="K11" s="267">
        <v>1794</v>
      </c>
      <c r="L11" s="268">
        <v>25</v>
      </c>
      <c r="M11" s="269">
        <v>5597</v>
      </c>
      <c r="N11" s="270">
        <v>-99.6</v>
      </c>
    </row>
    <row r="12" spans="1:16" ht="13.5" customHeight="1">
      <c r="A12" s="248"/>
      <c r="B12" s="244"/>
      <c r="C12" s="244"/>
      <c r="D12" s="244"/>
      <c r="E12" s="244"/>
      <c r="F12" s="244"/>
      <c r="G12" s="1131" t="s">
        <v>478</v>
      </c>
      <c r="H12" s="1132"/>
      <c r="I12" s="1132"/>
      <c r="J12" s="1133"/>
      <c r="K12" s="267" t="s">
        <v>479</v>
      </c>
      <c r="L12" s="268" t="s">
        <v>479</v>
      </c>
      <c r="M12" s="269">
        <v>967</v>
      </c>
      <c r="N12" s="270" t="s">
        <v>479</v>
      </c>
    </row>
    <row r="13" spans="1:16" ht="13.5" customHeight="1">
      <c r="A13" s="248"/>
      <c r="B13" s="244"/>
      <c r="C13" s="244"/>
      <c r="D13" s="244"/>
      <c r="E13" s="244"/>
      <c r="F13" s="244"/>
      <c r="G13" s="1131" t="s">
        <v>480</v>
      </c>
      <c r="H13" s="1132"/>
      <c r="I13" s="1132"/>
      <c r="J13" s="1133"/>
      <c r="K13" s="267" t="s">
        <v>479</v>
      </c>
      <c r="L13" s="268" t="s">
        <v>479</v>
      </c>
      <c r="M13" s="269">
        <v>2</v>
      </c>
      <c r="N13" s="270" t="s">
        <v>479</v>
      </c>
    </row>
    <row r="14" spans="1:16" ht="13.5" customHeight="1">
      <c r="A14" s="248"/>
      <c r="B14" s="244"/>
      <c r="C14" s="244"/>
      <c r="D14" s="244"/>
      <c r="E14" s="244"/>
      <c r="F14" s="244"/>
      <c r="G14" s="1131" t="s">
        <v>481</v>
      </c>
      <c r="H14" s="1132"/>
      <c r="I14" s="1132"/>
      <c r="J14" s="1133"/>
      <c r="K14" s="267" t="s">
        <v>479</v>
      </c>
      <c r="L14" s="268" t="s">
        <v>479</v>
      </c>
      <c r="M14" s="269">
        <v>2800</v>
      </c>
      <c r="N14" s="270" t="s">
        <v>479</v>
      </c>
    </row>
    <row r="15" spans="1:16" ht="13.5" customHeight="1">
      <c r="A15" s="248"/>
      <c r="B15" s="244"/>
      <c r="C15" s="244"/>
      <c r="D15" s="244"/>
      <c r="E15" s="244"/>
      <c r="F15" s="244"/>
      <c r="G15" s="1131" t="s">
        <v>482</v>
      </c>
      <c r="H15" s="1132"/>
      <c r="I15" s="1132"/>
      <c r="J15" s="1133"/>
      <c r="K15" s="267">
        <v>164980</v>
      </c>
      <c r="L15" s="268">
        <v>2270</v>
      </c>
      <c r="M15" s="269">
        <v>1482</v>
      </c>
      <c r="N15" s="270">
        <v>53.2</v>
      </c>
    </row>
    <row r="16" spans="1:16">
      <c r="A16" s="248"/>
      <c r="B16" s="244"/>
      <c r="C16" s="244"/>
      <c r="D16" s="244"/>
      <c r="E16" s="244"/>
      <c r="F16" s="244"/>
      <c r="G16" s="1134" t="s">
        <v>483</v>
      </c>
      <c r="H16" s="1135"/>
      <c r="I16" s="1135"/>
      <c r="J16" s="1136"/>
      <c r="K16" s="268">
        <v>-418181</v>
      </c>
      <c r="L16" s="268">
        <v>-5755</v>
      </c>
      <c r="M16" s="269">
        <v>-7690</v>
      </c>
      <c r="N16" s="270">
        <v>-25.2</v>
      </c>
    </row>
    <row r="17" spans="1:16">
      <c r="A17" s="248"/>
      <c r="B17" s="244"/>
      <c r="C17" s="244"/>
      <c r="D17" s="244"/>
      <c r="E17" s="244"/>
      <c r="F17" s="244"/>
      <c r="G17" s="1134" t="s">
        <v>169</v>
      </c>
      <c r="H17" s="1135"/>
      <c r="I17" s="1135"/>
      <c r="J17" s="1136"/>
      <c r="K17" s="268">
        <v>5217681</v>
      </c>
      <c r="L17" s="268">
        <v>71806</v>
      </c>
      <c r="M17" s="269">
        <v>72313</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9.01</v>
      </c>
      <c r="L21" s="281">
        <v>7.17</v>
      </c>
      <c r="M21" s="282">
        <v>1.84</v>
      </c>
      <c r="N21" s="249"/>
      <c r="O21" s="283"/>
      <c r="P21" s="279"/>
    </row>
    <row r="22" spans="1:16" s="284" customFormat="1">
      <c r="A22" s="279"/>
      <c r="B22" s="249"/>
      <c r="C22" s="249"/>
      <c r="D22" s="249"/>
      <c r="E22" s="249"/>
      <c r="F22" s="249"/>
      <c r="G22" s="1128" t="s">
        <v>489</v>
      </c>
      <c r="H22" s="1129"/>
      <c r="I22" s="1129"/>
      <c r="J22" s="1130"/>
      <c r="K22" s="285">
        <v>100.7</v>
      </c>
      <c r="L22" s="286">
        <v>98.1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2795799</v>
      </c>
      <c r="L32" s="294">
        <v>38476</v>
      </c>
      <c r="M32" s="295">
        <v>43357</v>
      </c>
      <c r="N32" s="296">
        <v>-11.3</v>
      </c>
    </row>
    <row r="33" spans="1:16" ht="13.5" customHeight="1">
      <c r="A33" s="248"/>
      <c r="B33" s="244"/>
      <c r="C33" s="244"/>
      <c r="D33" s="244"/>
      <c r="E33" s="244"/>
      <c r="F33" s="244"/>
      <c r="G33" s="1119" t="s">
        <v>494</v>
      </c>
      <c r="H33" s="1120"/>
      <c r="I33" s="1120"/>
      <c r="J33" s="1121"/>
      <c r="K33" s="294" t="s">
        <v>479</v>
      </c>
      <c r="L33" s="294" t="s">
        <v>479</v>
      </c>
      <c r="M33" s="295">
        <v>5</v>
      </c>
      <c r="N33" s="296" t="s">
        <v>479</v>
      </c>
    </row>
    <row r="34" spans="1:16" ht="27" customHeight="1">
      <c r="A34" s="248"/>
      <c r="B34" s="244"/>
      <c r="C34" s="244"/>
      <c r="D34" s="244"/>
      <c r="E34" s="244"/>
      <c r="F34" s="244"/>
      <c r="G34" s="1119" t="s">
        <v>495</v>
      </c>
      <c r="H34" s="1120"/>
      <c r="I34" s="1120"/>
      <c r="J34" s="1121"/>
      <c r="K34" s="294" t="s">
        <v>479</v>
      </c>
      <c r="L34" s="294" t="s">
        <v>479</v>
      </c>
      <c r="M34" s="295">
        <v>40</v>
      </c>
      <c r="N34" s="296" t="s">
        <v>479</v>
      </c>
    </row>
    <row r="35" spans="1:16" ht="27" customHeight="1">
      <c r="A35" s="248"/>
      <c r="B35" s="244"/>
      <c r="C35" s="244"/>
      <c r="D35" s="244"/>
      <c r="E35" s="244"/>
      <c r="F35" s="244"/>
      <c r="G35" s="1119" t="s">
        <v>496</v>
      </c>
      <c r="H35" s="1120"/>
      <c r="I35" s="1120"/>
      <c r="J35" s="1121"/>
      <c r="K35" s="294">
        <v>585458</v>
      </c>
      <c r="L35" s="294">
        <v>8057</v>
      </c>
      <c r="M35" s="295">
        <v>11850</v>
      </c>
      <c r="N35" s="296">
        <v>-32</v>
      </c>
    </row>
    <row r="36" spans="1:16" ht="27" customHeight="1">
      <c r="A36" s="248"/>
      <c r="B36" s="244"/>
      <c r="C36" s="244"/>
      <c r="D36" s="244"/>
      <c r="E36" s="244"/>
      <c r="F36" s="244"/>
      <c r="G36" s="1119" t="s">
        <v>497</v>
      </c>
      <c r="H36" s="1120"/>
      <c r="I36" s="1120"/>
      <c r="J36" s="1121"/>
      <c r="K36" s="294" t="s">
        <v>479</v>
      </c>
      <c r="L36" s="294" t="s">
        <v>479</v>
      </c>
      <c r="M36" s="295">
        <v>2171</v>
      </c>
      <c r="N36" s="296" t="s">
        <v>479</v>
      </c>
    </row>
    <row r="37" spans="1:16" ht="13.5" customHeight="1">
      <c r="A37" s="248"/>
      <c r="B37" s="244"/>
      <c r="C37" s="244"/>
      <c r="D37" s="244"/>
      <c r="E37" s="244"/>
      <c r="F37" s="244"/>
      <c r="G37" s="1119" t="s">
        <v>498</v>
      </c>
      <c r="H37" s="1120"/>
      <c r="I37" s="1120"/>
      <c r="J37" s="1121"/>
      <c r="K37" s="294">
        <v>34230</v>
      </c>
      <c r="L37" s="294">
        <v>471</v>
      </c>
      <c r="M37" s="295">
        <v>1425</v>
      </c>
      <c r="N37" s="296">
        <v>-66.900000000000006</v>
      </c>
    </row>
    <row r="38" spans="1:16" ht="27" customHeight="1">
      <c r="A38" s="248"/>
      <c r="B38" s="244"/>
      <c r="C38" s="244"/>
      <c r="D38" s="244"/>
      <c r="E38" s="244"/>
      <c r="F38" s="244"/>
      <c r="G38" s="1122" t="s">
        <v>499</v>
      </c>
      <c r="H38" s="1123"/>
      <c r="I38" s="1123"/>
      <c r="J38" s="1124"/>
      <c r="K38" s="297" t="s">
        <v>479</v>
      </c>
      <c r="L38" s="297" t="s">
        <v>479</v>
      </c>
      <c r="M38" s="298">
        <v>6</v>
      </c>
      <c r="N38" s="299" t="s">
        <v>479</v>
      </c>
      <c r="O38" s="293"/>
    </row>
    <row r="39" spans="1:16">
      <c r="A39" s="248"/>
      <c r="B39" s="244"/>
      <c r="C39" s="244"/>
      <c r="D39" s="244"/>
      <c r="E39" s="244"/>
      <c r="F39" s="244"/>
      <c r="G39" s="1122" t="s">
        <v>500</v>
      </c>
      <c r="H39" s="1123"/>
      <c r="I39" s="1123"/>
      <c r="J39" s="1124"/>
      <c r="K39" s="300">
        <v>-623375</v>
      </c>
      <c r="L39" s="300">
        <v>-8579</v>
      </c>
      <c r="M39" s="301">
        <v>-5332</v>
      </c>
      <c r="N39" s="302">
        <v>60.9</v>
      </c>
      <c r="O39" s="293"/>
    </row>
    <row r="40" spans="1:16" ht="27" customHeight="1">
      <c r="A40" s="248"/>
      <c r="B40" s="244"/>
      <c r="C40" s="244"/>
      <c r="D40" s="244"/>
      <c r="E40" s="244"/>
      <c r="F40" s="244"/>
      <c r="G40" s="1119" t="s">
        <v>501</v>
      </c>
      <c r="H40" s="1120"/>
      <c r="I40" s="1120"/>
      <c r="J40" s="1121"/>
      <c r="K40" s="300">
        <v>-1577165</v>
      </c>
      <c r="L40" s="300">
        <v>-21705</v>
      </c>
      <c r="M40" s="301">
        <v>-35626</v>
      </c>
      <c r="N40" s="302">
        <v>-39.1</v>
      </c>
      <c r="O40" s="293"/>
    </row>
    <row r="41" spans="1:16">
      <c r="A41" s="248"/>
      <c r="B41" s="244"/>
      <c r="C41" s="244"/>
      <c r="D41" s="244"/>
      <c r="E41" s="244"/>
      <c r="F41" s="244"/>
      <c r="G41" s="1125" t="s">
        <v>279</v>
      </c>
      <c r="H41" s="1126"/>
      <c r="I41" s="1126"/>
      <c r="J41" s="1127"/>
      <c r="K41" s="294">
        <v>1214947</v>
      </c>
      <c r="L41" s="300">
        <v>16720</v>
      </c>
      <c r="M41" s="301">
        <v>17897</v>
      </c>
      <c r="N41" s="302">
        <v>-6.6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1799934</v>
      </c>
      <c r="J51" s="320">
        <v>24289</v>
      </c>
      <c r="K51" s="321">
        <v>21.2</v>
      </c>
      <c r="L51" s="322">
        <v>38558</v>
      </c>
      <c r="M51" s="323">
        <v>17.3</v>
      </c>
      <c r="N51" s="324">
        <v>3.9</v>
      </c>
    </row>
    <row r="52" spans="1:14">
      <c r="A52" s="248"/>
      <c r="B52" s="244"/>
      <c r="C52" s="244"/>
      <c r="D52" s="244"/>
      <c r="E52" s="244"/>
      <c r="F52" s="244"/>
      <c r="G52" s="325"/>
      <c r="H52" s="326" t="s">
        <v>512</v>
      </c>
      <c r="I52" s="327">
        <v>1436393</v>
      </c>
      <c r="J52" s="328">
        <v>19383</v>
      </c>
      <c r="K52" s="329">
        <v>17.600000000000001</v>
      </c>
      <c r="L52" s="330">
        <v>24217</v>
      </c>
      <c r="M52" s="331">
        <v>9.1999999999999993</v>
      </c>
      <c r="N52" s="332">
        <v>8.4</v>
      </c>
    </row>
    <row r="53" spans="1:14">
      <c r="A53" s="248"/>
      <c r="B53" s="244"/>
      <c r="C53" s="244"/>
      <c r="D53" s="244"/>
      <c r="E53" s="244"/>
      <c r="F53" s="244"/>
      <c r="G53" s="310" t="s">
        <v>513</v>
      </c>
      <c r="H53" s="311"/>
      <c r="I53" s="319">
        <v>1838118</v>
      </c>
      <c r="J53" s="320">
        <v>24964</v>
      </c>
      <c r="K53" s="321">
        <v>2.8</v>
      </c>
      <c r="L53" s="322">
        <v>40203</v>
      </c>
      <c r="M53" s="323">
        <v>4.3</v>
      </c>
      <c r="N53" s="324">
        <v>-1.5</v>
      </c>
    </row>
    <row r="54" spans="1:14">
      <c r="A54" s="248"/>
      <c r="B54" s="244"/>
      <c r="C54" s="244"/>
      <c r="D54" s="244"/>
      <c r="E54" s="244"/>
      <c r="F54" s="244"/>
      <c r="G54" s="325"/>
      <c r="H54" s="326" t="s">
        <v>512</v>
      </c>
      <c r="I54" s="327">
        <v>1467741</v>
      </c>
      <c r="J54" s="328">
        <v>19934</v>
      </c>
      <c r="K54" s="329">
        <v>2.8</v>
      </c>
      <c r="L54" s="330">
        <v>23352</v>
      </c>
      <c r="M54" s="331">
        <v>-3.6</v>
      </c>
      <c r="N54" s="332">
        <v>6.4</v>
      </c>
    </row>
    <row r="55" spans="1:14">
      <c r="A55" s="248"/>
      <c r="B55" s="244"/>
      <c r="C55" s="244"/>
      <c r="D55" s="244"/>
      <c r="E55" s="244"/>
      <c r="F55" s="244"/>
      <c r="G55" s="310" t="s">
        <v>514</v>
      </c>
      <c r="H55" s="311"/>
      <c r="I55" s="319">
        <v>1914957</v>
      </c>
      <c r="J55" s="320">
        <v>26147</v>
      </c>
      <c r="K55" s="321">
        <v>4.7</v>
      </c>
      <c r="L55" s="322">
        <v>47569</v>
      </c>
      <c r="M55" s="323">
        <v>18.3</v>
      </c>
      <c r="N55" s="324">
        <v>-13.6</v>
      </c>
    </row>
    <row r="56" spans="1:14">
      <c r="A56" s="248"/>
      <c r="B56" s="244"/>
      <c r="C56" s="244"/>
      <c r="D56" s="244"/>
      <c r="E56" s="244"/>
      <c r="F56" s="244"/>
      <c r="G56" s="325"/>
      <c r="H56" s="326" t="s">
        <v>512</v>
      </c>
      <c r="I56" s="327">
        <v>1202364</v>
      </c>
      <c r="J56" s="328">
        <v>16417</v>
      </c>
      <c r="K56" s="329">
        <v>-17.600000000000001</v>
      </c>
      <c r="L56" s="330">
        <v>26255</v>
      </c>
      <c r="M56" s="331">
        <v>12.4</v>
      </c>
      <c r="N56" s="332">
        <v>-30</v>
      </c>
    </row>
    <row r="57" spans="1:14">
      <c r="A57" s="248"/>
      <c r="B57" s="244"/>
      <c r="C57" s="244"/>
      <c r="D57" s="244"/>
      <c r="E57" s="244"/>
      <c r="F57" s="244"/>
      <c r="G57" s="310" t="s">
        <v>515</v>
      </c>
      <c r="H57" s="311"/>
      <c r="I57" s="319">
        <v>1892240</v>
      </c>
      <c r="J57" s="320">
        <v>25987</v>
      </c>
      <c r="K57" s="321">
        <v>-0.6</v>
      </c>
      <c r="L57" s="322">
        <v>50880</v>
      </c>
      <c r="M57" s="323">
        <v>7</v>
      </c>
      <c r="N57" s="324">
        <v>-7.6</v>
      </c>
    </row>
    <row r="58" spans="1:14">
      <c r="A58" s="248"/>
      <c r="B58" s="244"/>
      <c r="C58" s="244"/>
      <c r="D58" s="244"/>
      <c r="E58" s="244"/>
      <c r="F58" s="244"/>
      <c r="G58" s="325"/>
      <c r="H58" s="326" t="s">
        <v>512</v>
      </c>
      <c r="I58" s="327">
        <v>906642</v>
      </c>
      <c r="J58" s="328">
        <v>12451</v>
      </c>
      <c r="K58" s="329">
        <v>-24.2</v>
      </c>
      <c r="L58" s="330">
        <v>26879</v>
      </c>
      <c r="M58" s="331">
        <v>2.4</v>
      </c>
      <c r="N58" s="332">
        <v>-26.6</v>
      </c>
    </row>
    <row r="59" spans="1:14">
      <c r="A59" s="248"/>
      <c r="B59" s="244"/>
      <c r="C59" s="244"/>
      <c r="D59" s="244"/>
      <c r="E59" s="244"/>
      <c r="F59" s="244"/>
      <c r="G59" s="310" t="s">
        <v>516</v>
      </c>
      <c r="H59" s="311"/>
      <c r="I59" s="319">
        <v>3213898</v>
      </c>
      <c r="J59" s="320">
        <v>44230</v>
      </c>
      <c r="K59" s="321">
        <v>70.2</v>
      </c>
      <c r="L59" s="322">
        <v>63956</v>
      </c>
      <c r="M59" s="323">
        <v>25.7</v>
      </c>
      <c r="N59" s="324">
        <v>44.5</v>
      </c>
    </row>
    <row r="60" spans="1:14">
      <c r="A60" s="248"/>
      <c r="B60" s="244"/>
      <c r="C60" s="244"/>
      <c r="D60" s="244"/>
      <c r="E60" s="244"/>
      <c r="F60" s="244"/>
      <c r="G60" s="325"/>
      <c r="H60" s="326" t="s">
        <v>512</v>
      </c>
      <c r="I60" s="333">
        <v>1231254</v>
      </c>
      <c r="J60" s="328">
        <v>16944</v>
      </c>
      <c r="K60" s="329">
        <v>36.1</v>
      </c>
      <c r="L60" s="330">
        <v>29239</v>
      </c>
      <c r="M60" s="331">
        <v>8.8000000000000007</v>
      </c>
      <c r="N60" s="332">
        <v>27.3</v>
      </c>
    </row>
    <row r="61" spans="1:14">
      <c r="A61" s="248"/>
      <c r="B61" s="244"/>
      <c r="C61" s="244"/>
      <c r="D61" s="244"/>
      <c r="E61" s="244"/>
      <c r="F61" s="244"/>
      <c r="G61" s="310" t="s">
        <v>517</v>
      </c>
      <c r="H61" s="334"/>
      <c r="I61" s="335">
        <v>2131829</v>
      </c>
      <c r="J61" s="336">
        <v>29123</v>
      </c>
      <c r="K61" s="337">
        <v>19.7</v>
      </c>
      <c r="L61" s="338">
        <v>48233</v>
      </c>
      <c r="M61" s="339">
        <v>14.5</v>
      </c>
      <c r="N61" s="324">
        <v>5.2</v>
      </c>
    </row>
    <row r="62" spans="1:14">
      <c r="A62" s="248"/>
      <c r="B62" s="244"/>
      <c r="C62" s="244"/>
      <c r="D62" s="244"/>
      <c r="E62" s="244"/>
      <c r="F62" s="244"/>
      <c r="G62" s="325"/>
      <c r="H62" s="326" t="s">
        <v>512</v>
      </c>
      <c r="I62" s="327">
        <v>1248879</v>
      </c>
      <c r="J62" s="328">
        <v>17026</v>
      </c>
      <c r="K62" s="329">
        <v>2.9</v>
      </c>
      <c r="L62" s="330">
        <v>25988</v>
      </c>
      <c r="M62" s="331">
        <v>5.8</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5.77</v>
      </c>
      <c r="G47" s="12">
        <v>8.52</v>
      </c>
      <c r="H47" s="12">
        <v>11.76</v>
      </c>
      <c r="I47" s="12">
        <v>13.81</v>
      </c>
      <c r="J47" s="13">
        <v>17.350000000000001</v>
      </c>
    </row>
    <row r="48" spans="2:10" ht="57.75" customHeight="1">
      <c r="B48" s="14"/>
      <c r="C48" s="1139" t="s">
        <v>4</v>
      </c>
      <c r="D48" s="1139"/>
      <c r="E48" s="1140"/>
      <c r="F48" s="15">
        <v>3.37</v>
      </c>
      <c r="G48" s="16">
        <v>2.95</v>
      </c>
      <c r="H48" s="16">
        <v>3.47</v>
      </c>
      <c r="I48" s="16">
        <v>4.8</v>
      </c>
      <c r="J48" s="17">
        <v>4.59</v>
      </c>
    </row>
    <row r="49" spans="2:10" ht="57.75" customHeight="1" thickBot="1">
      <c r="B49" s="18"/>
      <c r="C49" s="1141" t="s">
        <v>5</v>
      </c>
      <c r="D49" s="1141"/>
      <c r="E49" s="1142"/>
      <c r="F49" s="19">
        <v>2.0699999999999998</v>
      </c>
      <c r="G49" s="20">
        <v>2.62</v>
      </c>
      <c r="H49" s="20">
        <v>3.84</v>
      </c>
      <c r="I49" s="20">
        <v>3.23</v>
      </c>
      <c r="J49" s="21">
        <v>3.55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t="s">
        <v>525</v>
      </c>
      <c r="G34" s="33" t="s">
        <v>526</v>
      </c>
      <c r="H34" s="33" t="s">
        <v>527</v>
      </c>
      <c r="I34" s="33" t="s">
        <v>528</v>
      </c>
      <c r="J34" s="34" t="s">
        <v>529</v>
      </c>
      <c r="K34" s="22"/>
      <c r="L34" s="22"/>
      <c r="M34" s="22"/>
      <c r="N34" s="22"/>
      <c r="O34" s="22"/>
      <c r="P34" s="22"/>
    </row>
    <row r="35" spans="1:16" ht="39" customHeight="1">
      <c r="A35" s="22"/>
      <c r="B35" s="35"/>
      <c r="C35" s="1143" t="s">
        <v>530</v>
      </c>
      <c r="D35" s="1144"/>
      <c r="E35" s="1145"/>
      <c r="F35" s="36">
        <v>8.99</v>
      </c>
      <c r="G35" s="37">
        <v>8.77</v>
      </c>
      <c r="H35" s="37">
        <v>8.26</v>
      </c>
      <c r="I35" s="37">
        <v>8.76</v>
      </c>
      <c r="J35" s="38">
        <v>9.9499999999999993</v>
      </c>
      <c r="K35" s="22"/>
      <c r="L35" s="22"/>
      <c r="M35" s="22"/>
      <c r="N35" s="22"/>
      <c r="O35" s="22"/>
      <c r="P35" s="22"/>
    </row>
    <row r="36" spans="1:16" ht="39" customHeight="1">
      <c r="A36" s="22"/>
      <c r="B36" s="35"/>
      <c r="C36" s="1143" t="s">
        <v>531</v>
      </c>
      <c r="D36" s="1144"/>
      <c r="E36" s="1145"/>
      <c r="F36" s="36">
        <v>5.8</v>
      </c>
      <c r="G36" s="37">
        <v>5.98</v>
      </c>
      <c r="H36" s="37">
        <v>6.65</v>
      </c>
      <c r="I36" s="37">
        <v>6.95</v>
      </c>
      <c r="J36" s="38">
        <v>6.27</v>
      </c>
      <c r="K36" s="22"/>
      <c r="L36" s="22"/>
      <c r="M36" s="22"/>
      <c r="N36" s="22"/>
      <c r="O36" s="22"/>
      <c r="P36" s="22"/>
    </row>
    <row r="37" spans="1:16" ht="39" customHeight="1">
      <c r="A37" s="22"/>
      <c r="B37" s="35"/>
      <c r="C37" s="1143" t="s">
        <v>532</v>
      </c>
      <c r="D37" s="1144"/>
      <c r="E37" s="1145"/>
      <c r="F37" s="36">
        <v>3.37</v>
      </c>
      <c r="G37" s="37">
        <v>2.95</v>
      </c>
      <c r="H37" s="37">
        <v>3.47</v>
      </c>
      <c r="I37" s="37">
        <v>4.8</v>
      </c>
      <c r="J37" s="38">
        <v>4.59</v>
      </c>
      <c r="K37" s="22"/>
      <c r="L37" s="22"/>
      <c r="M37" s="22"/>
      <c r="N37" s="22"/>
      <c r="O37" s="22"/>
      <c r="P37" s="22"/>
    </row>
    <row r="38" spans="1:16" ht="39" customHeight="1">
      <c r="A38" s="22"/>
      <c r="B38" s="35"/>
      <c r="C38" s="1143" t="s">
        <v>533</v>
      </c>
      <c r="D38" s="1144"/>
      <c r="E38" s="1145"/>
      <c r="F38" s="36">
        <v>3.78</v>
      </c>
      <c r="G38" s="37">
        <v>2.5099999999999998</v>
      </c>
      <c r="H38" s="37">
        <v>4.47</v>
      </c>
      <c r="I38" s="37">
        <v>3.99</v>
      </c>
      <c r="J38" s="38">
        <v>2.94</v>
      </c>
      <c r="K38" s="22"/>
      <c r="L38" s="22"/>
      <c r="M38" s="22"/>
      <c r="N38" s="22"/>
      <c r="O38" s="22"/>
      <c r="P38" s="22"/>
    </row>
    <row r="39" spans="1:16" ht="39" customHeight="1">
      <c r="A39" s="22"/>
      <c r="B39" s="35"/>
      <c r="C39" s="1143" t="s">
        <v>534</v>
      </c>
      <c r="D39" s="1144"/>
      <c r="E39" s="1145"/>
      <c r="F39" s="36">
        <v>0.15</v>
      </c>
      <c r="G39" s="37">
        <v>0.13</v>
      </c>
      <c r="H39" s="37">
        <v>0.03</v>
      </c>
      <c r="I39" s="37">
        <v>0.11</v>
      </c>
      <c r="J39" s="38">
        <v>0.1</v>
      </c>
      <c r="K39" s="22"/>
      <c r="L39" s="22"/>
      <c r="M39" s="22"/>
      <c r="N39" s="22"/>
      <c r="O39" s="22"/>
      <c r="P39" s="22"/>
    </row>
    <row r="40" spans="1:16" ht="39" customHeight="1">
      <c r="A40" s="22"/>
      <c r="B40" s="35"/>
      <c r="C40" s="1143" t="s">
        <v>535</v>
      </c>
      <c r="D40" s="1144"/>
      <c r="E40" s="1145"/>
      <c r="F40" s="36">
        <v>7.0000000000000007E-2</v>
      </c>
      <c r="G40" s="37">
        <v>0.14000000000000001</v>
      </c>
      <c r="H40" s="37">
        <v>0.11</v>
      </c>
      <c r="I40" s="37">
        <v>0.11</v>
      </c>
      <c r="J40" s="38">
        <v>0.1</v>
      </c>
      <c r="K40" s="22"/>
      <c r="L40" s="22"/>
      <c r="M40" s="22"/>
      <c r="N40" s="22"/>
      <c r="O40" s="22"/>
      <c r="P40" s="22"/>
    </row>
    <row r="41" spans="1:16" ht="39" customHeight="1">
      <c r="A41" s="22"/>
      <c r="B41" s="35"/>
      <c r="C41" s="1143" t="s">
        <v>536</v>
      </c>
      <c r="D41" s="1144"/>
      <c r="E41" s="1145"/>
      <c r="F41" s="36">
        <v>0.02</v>
      </c>
      <c r="G41" s="37">
        <v>0</v>
      </c>
      <c r="H41" s="37">
        <v>0.01</v>
      </c>
      <c r="I41" s="37">
        <v>0.01</v>
      </c>
      <c r="J41" s="38">
        <v>0.01</v>
      </c>
      <c r="K41" s="22"/>
      <c r="L41" s="22"/>
      <c r="M41" s="22"/>
      <c r="N41" s="22"/>
      <c r="O41" s="22"/>
      <c r="P41" s="22"/>
    </row>
    <row r="42" spans="1:16" ht="39" customHeight="1">
      <c r="A42" s="22"/>
      <c r="B42" s="39"/>
      <c r="C42" s="1143" t="s">
        <v>537</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538</v>
      </c>
      <c r="D43" s="1147"/>
      <c r="E43" s="1148"/>
      <c r="F43" s="41">
        <v>0.06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2792</v>
      </c>
      <c r="L45" s="60">
        <v>2872</v>
      </c>
      <c r="M45" s="60">
        <v>2921</v>
      </c>
      <c r="N45" s="60">
        <v>2900</v>
      </c>
      <c r="O45" s="61">
        <v>2796</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650</v>
      </c>
      <c r="L48" s="64">
        <v>630</v>
      </c>
      <c r="M48" s="64">
        <v>597</v>
      </c>
      <c r="N48" s="64">
        <v>538</v>
      </c>
      <c r="O48" s="65">
        <v>585</v>
      </c>
      <c r="P48" s="48"/>
      <c r="Q48" s="48"/>
      <c r="R48" s="48"/>
      <c r="S48" s="48"/>
      <c r="T48" s="48"/>
      <c r="U48" s="48"/>
    </row>
    <row r="49" spans="1:21" ht="30.75" customHeight="1">
      <c r="A49" s="48"/>
      <c r="B49" s="1161"/>
      <c r="C49" s="1162"/>
      <c r="D49" s="62"/>
      <c r="E49" s="1153" t="s">
        <v>16</v>
      </c>
      <c r="F49" s="1153"/>
      <c r="G49" s="1153"/>
      <c r="H49" s="1153"/>
      <c r="I49" s="1153"/>
      <c r="J49" s="1154"/>
      <c r="K49" s="63" t="s">
        <v>479</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45</v>
      </c>
      <c r="L50" s="64">
        <v>85</v>
      </c>
      <c r="M50" s="64">
        <v>41</v>
      </c>
      <c r="N50" s="64">
        <v>22</v>
      </c>
      <c r="O50" s="65">
        <v>34</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2236</v>
      </c>
      <c r="L52" s="64">
        <v>2229</v>
      </c>
      <c r="M52" s="64">
        <v>2261</v>
      </c>
      <c r="N52" s="64">
        <v>2179</v>
      </c>
      <c r="O52" s="65">
        <v>2201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1251</v>
      </c>
      <c r="L53" s="69">
        <v>1358</v>
      </c>
      <c r="M53" s="69">
        <v>1298</v>
      </c>
      <c r="N53" s="69">
        <v>1281</v>
      </c>
      <c r="O53" s="70">
        <v>1214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ZAM11008</cp:lastModifiedBy>
  <cp:lastPrinted>2015-04-05T03:47:11Z</cp:lastPrinted>
  <dcterms:created xsi:type="dcterms:W3CDTF">2015-02-17T06:57:40Z</dcterms:created>
  <dcterms:modified xsi:type="dcterms:W3CDTF">2015-04-05T03:47:41Z</dcterms:modified>
  <cp:category/>
</cp:coreProperties>
</file>