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BW34" i="9"/>
  <c r="BW35" i="9" s="1"/>
  <c r="BW36" i="9" s="1"/>
  <c r="BW37" i="9" s="1"/>
  <c r="BW38" i="9" s="1"/>
  <c r="BW39" i="9" s="1"/>
  <c r="BW40" i="9" s="1"/>
  <c r="BW41" i="9" s="1"/>
  <c r="BW42" i="9" s="1"/>
  <c r="BW43" i="9" s="1"/>
  <c r="C34" i="9"/>
  <c r="C35" i="9" s="1"/>
  <c r="CO34" i="9" l="1"/>
  <c r="U34" i="9"/>
  <c r="U35" i="9" s="1"/>
  <c r="U36"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<sst xmlns="http://schemas.openxmlformats.org/spreadsheetml/2006/main" count="969" uniqueCount="553">
  <si>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</si>
  <si>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</si>
  <si>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</si>
  <si>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</si>
  <si>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</si>
  <si>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</si>
  <si>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</si>
  <si>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</si>
  <si>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</si>
  <si>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</si>
  <si>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</si>
  <si>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</si>
  <si>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</si>
  <si>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</si>
  <si>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</si>
  <si>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</si>
  <si>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</si>
  <si>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</si>
  <si>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</si>
  <si>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</si>
  <si>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</si>
  <si>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</si>
  <si>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</si>
  <si>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</si>
  <si>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</si>
  <si>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</si>
  <si>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</si>
  <si>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</si>
  <si>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</si>
  <si>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</si>
  <si>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</si>
  <si>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</si>
  <si>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</si>
  <si>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</si>
  <si>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</si>
  <si>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</si>
  <si>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</si>
  <si>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</si>
  <si>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</si>
  <si>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</si>
  <si>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</si>
  <si>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</si>
  <si>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</si>
  <si>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</si>
  <si>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</si>
  <si>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</si>
  <si>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</si>
  <si>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</si>
  <si>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</si>
  <si>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</si>
  <si>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</si>
  <si>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</si>
  <si>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</si>
  <si>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</si>
  <si>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</si>
  <si>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</si>
  <si>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</si>
  <si>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</si>
  <si>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</si>
  <si>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</si>
  <si>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</si>
  <si>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</si>
  <si>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</si>
  <si>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</si>
  <si>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</si>
  <si>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</si>
  <si>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</si>
  <si>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</si>
  <si>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</si>
  <si>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</si>
  <si>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</si>
  <si>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</si>
  <si>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</si>
  <si>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</si>
  <si>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</si>
  <si>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</si>
  <si>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</si>
  <si>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</si>
  <si>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</si>
  <si>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</si>
  <si>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</si>
  <si>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</si>
  <si>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</si>
  <si>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</si>
  <si>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</si>
  <si>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</si>
  <si>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</si>
  <si>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</si>
  <si>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</si>
  <si>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</si>
  <si>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</si>
  <si>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</si>
  <si>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</si>
  <si>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</si>
  <si>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</si>
  <si>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</si>
  <si>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</si>
  <si>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</si>
  <si>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</si>
  <si>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</si>
  <si>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</si>
  <si>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</si>
  <si>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</si>
  <si>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</si>
  <si>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</si>
  <si>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</si>
  <si>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</si>
  <si>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</si>
  <si>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</si>
  <si>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</si>
  <si>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</si>
  <si>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</si>
  <si>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</si>
  <si>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</si>
  <si>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</si>
  <si>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</si>
  <si>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</si>
  <si>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</si>
  <si>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</si>
  <si>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</si>
  <si>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</si>
  <si>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</si>
  <si>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</si>
  <si>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</si>
  <si>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</si>
  <si>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</si>
  <si>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</si>
  <si>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</si>
  <si>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</si>
  <si>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</si>
  <si>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</si>
  <si>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</si>
  <si>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</si>
  <si>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</si>
  <si>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</si>
  <si>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</si>
  <si>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</si>
  <si>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</si>
  <si>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</si>
  <si>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</si>
  <si>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</si>
  <si>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</si>
  <si>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</si>
  <si>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</si>
  <si>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</si>
  <si>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</si>
  <si>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</si>
  <si>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</si>
  <si>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</si>
  <si>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</si>
  <si>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</si>
  <si>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</si>
  <si>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</si>
  <si>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</si>
  <si>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</si>
  <si>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</si>
  <si>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</si>
  <si>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</si>
  <si>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</si>
  <si>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</si>
  <si>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</si>
  <si>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</si>
  <si>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</si>
  <si>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</si>
  <si>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</si>
  <si>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</si>
  <si>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</si>
  <si>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</si>
  <si>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</si>
  <si>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</si>
  <si>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</si>
  <si>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</si>
  <si>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</si>
  <si>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</si>
  <si>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</si>
  <si>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</si>
  <si>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</si>
  <si>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</si>
  <si>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</si>
  <si>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</si>
  <si>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</si>
  <si>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</si>
  <si>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</si>
  <si>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</si>
  <si>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</si>
  <si>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</si>
  <si>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</si>
  <si>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</si>
  <si>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</si>
  <si>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</si>
  <si>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</si>
  <si>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</si>
  <si>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</si>
  <si>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</si>
  <si>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</si>
  <si>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</si>
  <si>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静岡県菊川市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</si>
  <si>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</si>
  <si>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</si>
  <si>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</si>
  <si>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</si>
  <si>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</si>
  <si>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</si>
  <si>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</si>
  <si>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</si>
  <si>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</si>
  <si>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</si>
  <si>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</si>
  <si>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</si>
  <si>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</si>
  <si>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</si>
  <si>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</si>
  <si>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</si>
  <si>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</si>
  <si>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</si>
  <si>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</si>
  <si>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</si>
  <si>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</si>
  <si>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</si>
  <si>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</si>
  <si>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</si>
  <si>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</si>
  <si>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</si>
  <si>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</si>
  <si>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</si>
  <si>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</si>
  <si>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</si>
  <si>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</si>
  <si>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</si>
  <si>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</si>
  <si>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</si>
  <si>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</si>
  <si>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</si>
  <si>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</si>
  <si>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</si>
  <si>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</si>
  <si>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</si>
  <si>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</si>
  <si>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</si>
  <si>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</si>
  <si>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</si>
  <si>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</si>
  <si>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</si>
  <si>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</si>
  <si>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</si>
  <si>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</si>
  <si>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</si>
  <si>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</si>
  <si>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</si>
  <si>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</si>
  <si>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</si>
  <si>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</si>
  <si>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</si>
  <si>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</si>
  <si>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</si>
  <si>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</si>
  <si>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</si>
  <si>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</si>
  <si>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</si>
  <si>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</si>
  <si>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</si>
  <si>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</si>
  <si>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</si>
  <si>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</si>
  <si>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</si>
  <si>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</si>
  <si>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</si>
  <si>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</si>
  <si>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</si>
  <si>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</si>
  <si>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</si>
  <si>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</si>
  <si>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</si>
  <si>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</si>
  <si>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</si>
  <si>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</si>
  <si>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</si>
  <si>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</si>
  <si>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</si>
  <si>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</si>
  <si>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</si>
  <si>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</si>
  <si>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</si>
  <si>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</si>
  <si>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</si>
  <si>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</si>
  <si>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</si>
  <si>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</si>
  <si>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</si>
  <si>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</si>
  <si>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</si>
  <si>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</si>
  <si>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</si>
  <si>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</si>
  <si>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</si>
  <si>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</si>
  <si>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</si>
  <si>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</si>
  <si>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</si>
  <si>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</si>
  <si>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</si>
  <si>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</si>
  <si>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</si>
  <si>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</si>
  <si>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</si>
  <si>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</si>
  <si>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</si>
  <si>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</si>
  <si>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</si>
  <si>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</si>
  <si>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</si>
  <si>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</si>
  <si>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</si>
  <si>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</si>
  <si>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</si>
  <si>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</si>
  <si>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</si>
  <si>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</si>
  <si>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</si>
  <si>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</si>
  <si>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</si>
  <si>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</si>
  <si>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</si>
  <si>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</si>
  <si>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</si>
  <si>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</si>
  <si>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</si>
  <si>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</si>
  <si>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</si>
  <si>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</si>
  <si>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</si>
  <si>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</si>
  <si>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</si>
  <si>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</si>
  <si>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</si>
  <si>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</si>
  <si>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</si>
  <si>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</si>
  <si>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</si>
  <si>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</si>
  <si>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</si>
  <si>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</si>
  <si>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</si>
  <si>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</si>
  <si>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</si>
  <si>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</si>
  <si>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静岡県菊川市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</si>
  <si>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</si>
  <si>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</si>
  <si>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</si>
  <si>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</si>
  <si>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</si>
  <si>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</si>
  <si>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</si>
  <si>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</si>
  <si>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</si>
  <si>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</si>
  <si>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</si>
  <si>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</si>
  <si>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</si>
  <si>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</si>
  <si>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</si>
  <si>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</si>
  <si>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</si>
  <si>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</si>
  <si>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</si>
  <si>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</si>
  <si>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</si>
  <si>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</si>
  <si>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</si>
  <si>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</si>
  <si>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</si>
  <si>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</si>
  <si>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</si>
  <si>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</si>
  <si>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</si>
  <si>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</si>
  <si>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</si>
  <si>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</si>
  <si>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</si>
  <si>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</si>
  <si>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</si>
  <si>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</si>
  <si>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</si>
  <si>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</si>
  <si>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</si>
  <si>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</si>
  <si>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</si>
  <si>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</si>
  <si>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</si>
  <si>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</si>
  <si>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</si>
  <si>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</si>
  <si>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</si>
  <si>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</si>
  <si>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</si>
  <si>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</si>
  <si>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</si>
  <si>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</si>
  <si>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</si>
  <si>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</si>
  <si>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</si>
  <si>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</si>
  <si>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</si>
  <si>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</si>
  <si>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</si>
  <si>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</si>
  <si>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</si>
  <si>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</si>
  <si>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</si>
  <si>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</si>
  <si>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</si>
  <si>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</si>
  <si>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</si>
  <si>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</si>
  <si>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</si>
  <si>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</si>
  <si>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</si>
  <si>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</si>
  <si>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</si>
  <si>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</si>
  <si>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</si>
  <si>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</si>
  <si>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</si>
  <si>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</si>
  <si>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</si>
  <si>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</si>
  <si>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</si>
  <si>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</si>
  <si>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</si>
  <si>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</si>
  <si>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</si>
  <si>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</si>
  <si>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</si>
  <si>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</si>
  <si>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</si>
  <si>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</si>
  <si>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</si>
  <si>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</si>
  <si>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</si>
  <si>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</si>
  <si>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</si>
  <si>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</si>
  <si>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</si>
  <si>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</si>
  <si>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</si>
  <si>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</si>
  <si>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</si>
  <si>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</si>
  <si>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</si>
  <si>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</si>
  <si>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</si>
  <si>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</si>
  <si>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</si>
  <si>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</si>
  <si>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</si>
  <si>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</si>
  <si>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</si>
  <si>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</si>
  <si>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</si>
  <si>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</si>
  <si>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</si>
  <si>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</si>
  <si>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</si>
  <si>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</si>
  <si>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</si>
  <si>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</si>
  <si>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</si>
  <si>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</si>
  <si>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</si>
  <si>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</si>
  <si>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</si>
  <si>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</si>
  <si>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</si>
  <si>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</si>
  <si>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</si>
  <si>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</si>
  <si>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</si>
  <si>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</si>
  <si>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</si>
  <si>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</si>
  <si>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</si>
  <si>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</si>
  <si>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</si>
  <si>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</si>
  <si>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</si>
  <si>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</si>
  <si>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</si>
  <si>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</si>
  <si>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</si>
  <si>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</si>
  <si>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</si>
  <si>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</si>
  <si>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</si>
  <si>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</si>
  <si>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</si>
  <si>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</si>
  <si>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</si>
  <si>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</si>
  <si>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</si>
  <si>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</si>
  <si>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</si>
  <si>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</si>
  <si>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</si>
  <si>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</si>
  <si>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</si>
  <si>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</si>
  <si>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</si>
  <si>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</si>
  <si>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</si>
  <si>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</si>
  <si>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</si>
  <si>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</si>
  <si>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</si>
  <si>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</si>
  <si>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</si>
  <si>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</si>
  <si>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</si>
  <si>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</si>
  <si>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</si>
  <si>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</si>
  <si>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</si>
  <si>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0.82</t>
  </si>
  <si>
    <t>▲ 2.86</t>
  </si>
  <si>
    <t>▲ 3.94</t>
  </si>
  <si>
    <t>病院事業会計</t>
  </si>
  <si>
    <t>一般会計</t>
  </si>
  <si>
    <t>水道事業会計</t>
  </si>
  <si>
    <t>国民健康保険特別会計</t>
  </si>
  <si>
    <t>介護保険特別会計</t>
  </si>
  <si>
    <t>後期高齢者医療特別会計</t>
  </si>
  <si>
    <t>土地取得特別会計</t>
  </si>
  <si>
    <t>下水道事業特別会計</t>
  </si>
  <si>
    <t>その他会計（赤字）</t>
  </si>
  <si>
    <t>その他会計（黒字）</t>
  </si>
  <si>
    <t>-</t>
    <phoneticPr fontId="2"/>
  </si>
  <si>
    <t>-</t>
    <phoneticPr fontId="2"/>
  </si>
  <si>
    <t>小笠老人ホーム施設組合</t>
    <phoneticPr fontId="2"/>
  </si>
  <si>
    <t>東遠広域施設組合</t>
    <rPh sb="0" eb="2">
      <t>トウエン</t>
    </rPh>
    <rPh sb="2" eb="4">
      <t>コウイキ</t>
    </rPh>
    <rPh sb="4" eb="6">
      <t>シセツ</t>
    </rPh>
    <rPh sb="6" eb="8">
      <t>クミアイ</t>
    </rPh>
    <phoneticPr fontId="2"/>
  </si>
  <si>
    <t>掛川市・菊川市衛生施設組合</t>
    <rPh sb="0" eb="3">
      <t>カケガワシ</t>
    </rPh>
    <rPh sb="4" eb="7">
      <t>キクガワシ</t>
    </rPh>
    <rPh sb="7" eb="9">
      <t>エイセイ</t>
    </rPh>
    <rPh sb="9" eb="11">
      <t>シセツ</t>
    </rPh>
    <rPh sb="11" eb="13">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</si>
  <si>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</si>
  <si>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東遠地区聖苑組合</t>
    <rPh sb="0" eb="2">
      <t>トウエン</t>
    </rPh>
    <rPh sb="2" eb="4">
      <t>チク</t>
    </rPh>
    <rPh sb="4" eb="6">
      <t>セイエン</t>
    </rPh>
    <rPh sb="6" eb="8">
      <t>クミアイ</t>
    </rPh>
    <phoneticPr fontId="2"/>
  </si>
  <si>
    <t>東遠学園組合</t>
    <rPh sb="0" eb="2">
      <t>トウエン</t>
    </rPh>
    <rPh sb="2" eb="4">
      <t>ガクエン</t>
    </rPh>
    <rPh sb="4" eb="6">
      <t>クミアイ</t>
    </rPh>
    <phoneticPr fontId="2"/>
  </si>
  <si>
    <t>牧之原市・菊川市学校組合</t>
    <rPh sb="0" eb="4">
      <t>マキノハラシ</t>
    </rPh>
    <rPh sb="5" eb="8">
      <t>キクガワシ</t>
    </rPh>
    <rPh sb="8" eb="10">
      <t>ガッコウ</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</si>
  <si>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</si>
  <si>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東遠工業用水道企業団</t>
    <rPh sb="0" eb="2">
      <t>トウエン</t>
    </rPh>
    <rPh sb="2" eb="4">
      <t>コウギョウ</t>
    </rPh>
    <rPh sb="4" eb="5">
      <t>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</si>
  <si>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</si>
  <si>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</si>
  <si>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</si>
  <si>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法適用企業</t>
    <rPh sb="0" eb="1">
      <t>ホウ</t>
    </rPh>
    <rPh sb="1" eb="3">
      <t>テキヨウ</t>
    </rPh>
    <rPh sb="3" eb="5">
      <t>キギョウ</t>
    </rPh>
    <phoneticPr fontId="2"/>
  </si>
  <si>
    <t>有限会社菊川生活環境センター</t>
    <rPh sb="0" eb="4">
      <t>ユウゲンガイシャ</t>
    </rPh>
    <rPh sb="4" eb="6">
      <t>キクガワ</t>
    </rPh>
    <rPh sb="6" eb="8">
      <t>セイカツ</t>
    </rPh>
    <rPh sb="8" eb="10">
      <t>カンキョウ</t>
    </rPh>
    <phoneticPr fontId="2"/>
  </si>
  <si>
    <t>-</t>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</si>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</sst>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86092</c:v>
                </c:pt>
                <c:pt idx="1">
                  <c:v>78935</c:v>
                </c:pt>
                <c:pt idx="2">
                  <c:v>72592</c:v>
                </c:pt>
                <c:pt idx="3">
                  <c:v>56428</c:v>
                </c:pt>
                <c:pt idx="4">
                  <c:v>68035</c:v>
                </c:pt>
              </c:numCache>
            </c:numRef>
          </c:val>
          <c:smooth val="0"/>
        </c:ser>
        <c:dLbls>
          <c:showLegendKey val="0"/>
          <c:showVal val="0"/>
          <c:showCatName val="0"/>
          <c:showSerName val="0"/>
          <c:showPercent val="0"/>
          <c:showBubbleSize val="0"/>
        </c:dLbls>
        <c:marker val="1"/>
        <c:smooth val="0"/>
        <c:axId val="112743168"/>
        <c:axId val="121474432"/>
      </c:lineChart>
      <c:catAx>
        <c:axId val="112743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74432"/>
        <c:crosses val="autoZero"/>
        <c:auto val="1"/>
        <c:lblAlgn val="ctr"/>
        <c:lblOffset val="100"/>
        <c:tickLblSkip val="1"/>
        <c:tickMarkSkip val="1"/>
        <c:noMultiLvlLbl val="0"/>
      </c:catAx>
      <c:valAx>
        <c:axId val="12147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43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5.04</c:v>
                </c:pt>
                <c:pt idx="1">
                  <c:v>4.8499999999999996</c:v>
                </c:pt>
                <c:pt idx="2">
                  <c:v>4.93</c:v>
                </c:pt>
                <c:pt idx="3">
                  <c:v>5.17</c:v>
                </c:pt>
                <c:pt idx="4">
                  <c:v>4.26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14.48</c:v>
                </c:pt>
                <c:pt idx="1">
                  <c:v>17.34</c:v>
                </c:pt>
                <c:pt idx="2">
                  <c:v>20.010000000000002</c:v>
                </c:pt>
                <c:pt idx="3">
                  <c:v>19.309999999999999</c:v>
                </c:pt>
                <c:pt idx="4">
                  <c:v>18.47</c:v>
                </c:pt>
              </c:numCache>
            </c:numRef>
          </c:val>
        </c:ser>
        <c:dLbls>
          <c:showLegendKey val="0"/>
          <c:showVal val="0"/>
          <c:showCatName val="0"/>
          <c:showSerName val="0"/>
          <c:showPercent val="0"/>
          <c:showBubbleSize val="0"/>
        </c:dLbls>
        <c:gapWidth val="250"/>
        <c:overlap val="100"/>
        <c:axId val="122729984"/>
        <c:axId val="12273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-0.82</c:v>
                </c:pt>
                <c:pt idx="1">
                  <c:v>1.84</c:v>
                </c:pt>
                <c:pt idx="2">
                  <c:v>0.06</c:v>
                </c:pt>
                <c:pt idx="3">
                  <c:v>-2.86</c:v>
                </c:pt>
                <c:pt idx="4">
                  <c:v>-3.94</c:v>
                </c:pt>
              </c:numCache>
            </c:numRef>
          </c:val>
          <c:smooth val="0"/>
        </c:ser>
        <c:dLbls>
          <c:showLegendKey val="0"/>
          <c:showVal val="0"/>
          <c:showCatName val="0"/>
          <c:showSerName val="0"/>
          <c:showPercent val="0"/>
          <c:showBubbleSize val="0"/>
        </c:dLbls>
        <c:marker val="1"/>
        <c:smooth val="0"/>
        <c:axId val="122729984"/>
        <c:axId val="122731904"/>
      </c:lineChart>
      <c:catAx>
        <c:axId val="12272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31904"/>
        <c:crosses val="autoZero"/>
        <c:auto val="1"/>
        <c:lblAlgn val="ctr"/>
        <c:lblOffset val="100"/>
        <c:tickLblSkip val="1"/>
        <c:tickMarkSkip val="1"/>
        <c:noMultiLvlLbl val="0"/>
      </c:catAx>
      <c:valAx>
        <c:axId val="12273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2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0.52</c:v>
                </c:pt>
                <c:pt idx="4">
                  <c:v>#N/A</c:v>
                </c:pt>
                <c:pt idx="5">
                  <c:v>0.2</c:v>
                </c:pt>
                <c:pt idx="6">
                  <c:v>#N/A</c:v>
                </c:pt>
                <c:pt idx="7">
                  <c:v>0.47</c:v>
                </c:pt>
                <c:pt idx="8">
                  <c:v>#N/A</c:v>
                </c:pt>
                <c:pt idx="9">
                  <c:v>0.71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1.44</c:v>
                </c:pt>
                <c:pt idx="2">
                  <c:v>#N/A</c:v>
                </c:pt>
                <c:pt idx="3">
                  <c:v>1.76</c:v>
                </c:pt>
                <c:pt idx="4">
                  <c:v>#N/A</c:v>
                </c:pt>
                <c:pt idx="5">
                  <c:v>2.67</c:v>
                </c:pt>
                <c:pt idx="6">
                  <c:v>#N/A</c:v>
                </c:pt>
                <c:pt idx="7">
                  <c:v>2.82</c:v>
                </c:pt>
                <c:pt idx="8">
                  <c:v>#N/A</c:v>
                </c:pt>
                <c:pt idx="9">
                  <c:v>2.56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2.85</c:v>
                </c:pt>
                <c:pt idx="2">
                  <c:v>#N/A</c:v>
                </c:pt>
                <c:pt idx="3">
                  <c:v>3.04</c:v>
                </c:pt>
                <c:pt idx="4">
                  <c:v>#N/A</c:v>
                </c:pt>
                <c:pt idx="5">
                  <c:v>3.85</c:v>
                </c:pt>
                <c:pt idx="6">
                  <c:v>#N/A</c:v>
                </c:pt>
                <c:pt idx="7">
                  <c:v>3.96</c:v>
                </c:pt>
                <c:pt idx="8">
                  <c:v>#N/A</c:v>
                </c:pt>
                <c:pt idx="9">
                  <c:v>4.0199999999999996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4.9800000000000004</c:v>
                </c:pt>
                <c:pt idx="2">
                  <c:v>#N/A</c:v>
                </c:pt>
                <c:pt idx="3">
                  <c:v>4.8499999999999996</c:v>
                </c:pt>
                <c:pt idx="4">
                  <c:v>#N/A</c:v>
                </c:pt>
                <c:pt idx="5">
                  <c:v>4.93</c:v>
                </c:pt>
                <c:pt idx="6">
                  <c:v>#N/A</c:v>
                </c:pt>
                <c:pt idx="7">
                  <c:v>5.17</c:v>
                </c:pt>
                <c:pt idx="8">
                  <c:v>#N/A</c:v>
                </c:pt>
                <c:pt idx="9">
                  <c:v>4.26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11.69</c:v>
                </c:pt>
                <c:pt idx="2">
                  <c:v>#N/A</c:v>
                </c:pt>
                <c:pt idx="3">
                  <c:v>10.3</c:v>
                </c:pt>
                <c:pt idx="4">
                  <c:v>#N/A</c:v>
                </c:pt>
                <c:pt idx="5">
                  <c:v>7.85</c:v>
                </c:pt>
                <c:pt idx="6">
                  <c:v>#N/A</c:v>
                </c:pt>
                <c:pt idx="7">
                  <c:v>8.2799999999999994</c:v>
                </c:pt>
                <c:pt idx="8">
                  <c:v>#N/A</c:v>
                </c:pt>
                <c:pt idx="9">
                  <c:v>7.72</c:v>
                </c:pt>
              </c:numCache>
            </c:numRef>
          </c:val>
        </c:ser>
        <c:dLbls>
          <c:showLegendKey val="0"/>
          <c:showVal val="0"/>
          <c:showCatName val="0"/>
          <c:showSerName val="0"/>
          <c:showPercent val="0"/>
          <c:showBubbleSize val="0"/>
        </c:dLbls>
        <c:gapWidth val="150"/>
        <c:overlap val="100"/>
        <c:axId val="122789248"/>
        <c:axId val="122791040"/>
      </c:barChart>
      <c:catAx>
        <c:axId val="1227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91040"/>
        <c:crosses val="autoZero"/>
        <c:auto val="1"/>
        <c:lblAlgn val="ctr"/>
        <c:lblOffset val="100"/>
        <c:tickLblSkip val="1"/>
        <c:tickMarkSkip val="1"/>
        <c:noMultiLvlLbl val="0"/>
      </c:catAx>
      <c:valAx>
        <c:axId val="12279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8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1825</c:v>
                </c:pt>
                <c:pt idx="5">
                  <c:v>1936</c:v>
                </c:pt>
                <c:pt idx="8">
                  <c:v>2036</c:v>
                </c:pt>
                <c:pt idx="11">
                  <c:v>2064</c:v>
                </c:pt>
                <c:pt idx="14">
                  <c:v>2128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523</c:v>
                </c:pt>
                <c:pt idx="3">
                  <c:v>496</c:v>
                </c:pt>
                <c:pt idx="6">
                  <c:v>431</c:v>
                </c:pt>
                <c:pt idx="9">
                  <c:v>294</c:v>
                </c:pt>
                <c:pt idx="12">
                  <c:v>260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443</c:v>
                </c:pt>
                <c:pt idx="3">
                  <c:v>415</c:v>
                </c:pt>
                <c:pt idx="6">
                  <c:v>411</c:v>
                </c:pt>
                <c:pt idx="9">
                  <c:v>400</c:v>
                </c:pt>
                <c:pt idx="12">
                  <c:v>389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560</c:v>
                </c:pt>
                <c:pt idx="3">
                  <c:v>581</c:v>
                </c:pt>
                <c:pt idx="6">
                  <c:v>618</c:v>
                </c:pt>
                <c:pt idx="9">
                  <c:v>630</c:v>
                </c:pt>
                <c:pt idx="12">
                  <c:v>642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2077</c:v>
                </c:pt>
                <c:pt idx="3">
                  <c:v>1998</c:v>
                </c:pt>
                <c:pt idx="6">
                  <c:v>2095</c:v>
                </c:pt>
                <c:pt idx="9">
                  <c:v>2046</c:v>
                </c:pt>
                <c:pt idx="12">
                  <c:v>2104</c:v>
                </c:pt>
              </c:numCache>
            </c:numRef>
          </c:val>
        </c:ser>
        <c:dLbls>
          <c:showLegendKey val="0"/>
          <c:showVal val="0"/>
          <c:showCatName val="0"/>
          <c:showSerName val="0"/>
          <c:showPercent val="0"/>
          <c:showBubbleSize val="0"/>
        </c:dLbls>
        <c:gapWidth val="100"/>
        <c:overlap val="100"/>
        <c:axId val="131095552"/>
        <c:axId val="13110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1779</c:v>
                </c:pt>
                <c:pt idx="2">
                  <c:v>#N/A</c:v>
                </c:pt>
                <c:pt idx="3">
                  <c:v>#N/A</c:v>
                </c:pt>
                <c:pt idx="4">
                  <c:v>1555</c:v>
                </c:pt>
                <c:pt idx="5">
                  <c:v>#N/A</c:v>
                </c:pt>
                <c:pt idx="6">
                  <c:v>#N/A</c:v>
                </c:pt>
                <c:pt idx="7">
                  <c:v>1519</c:v>
                </c:pt>
                <c:pt idx="8">
                  <c:v>#N/A</c:v>
                </c:pt>
                <c:pt idx="9">
                  <c:v>#N/A</c:v>
                </c:pt>
                <c:pt idx="10">
                  <c:v>1306</c:v>
                </c:pt>
                <c:pt idx="11">
                  <c:v>#N/A</c:v>
                </c:pt>
                <c:pt idx="12">
                  <c:v>#N/A</c:v>
                </c:pt>
                <c:pt idx="13">
                  <c:v>1267</c:v>
                </c:pt>
                <c:pt idx="14">
                  <c:v>#N/A</c:v>
                </c:pt>
              </c:numCache>
            </c:numRef>
          </c:val>
          <c:smooth val="0"/>
        </c:ser>
        <c:dLbls>
          <c:showLegendKey val="0"/>
          <c:showVal val="0"/>
          <c:showCatName val="0"/>
          <c:showSerName val="0"/>
          <c:showPercent val="0"/>
          <c:showBubbleSize val="0"/>
        </c:dLbls>
        <c:marker val="1"/>
        <c:smooth val="0"/>
        <c:axId val="131095552"/>
        <c:axId val="131101824"/>
      </c:lineChart>
      <c:catAx>
        <c:axId val="13109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01824"/>
        <c:crosses val="autoZero"/>
        <c:auto val="1"/>
        <c:lblAlgn val="ctr"/>
        <c:lblOffset val="100"/>
        <c:tickLblSkip val="1"/>
        <c:tickMarkSkip val="1"/>
        <c:noMultiLvlLbl val="0"/>
      </c:catAx>
      <c:valAx>
        <c:axId val="13110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9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18302</c:v>
                </c:pt>
                <c:pt idx="5">
                  <c:v>18783</c:v>
                </c:pt>
                <c:pt idx="8">
                  <c:v>18640</c:v>
                </c:pt>
                <c:pt idx="11">
                  <c:v>18933</c:v>
                </c:pt>
                <c:pt idx="14">
                  <c:v>19524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2542</c:v>
                </c:pt>
                <c:pt idx="5">
                  <c:v>2780</c:v>
                </c:pt>
                <c:pt idx="8">
                  <c:v>3009</c:v>
                </c:pt>
                <c:pt idx="11">
                  <c:v>3043</c:v>
                </c:pt>
                <c:pt idx="14">
                  <c:v>2842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2677</c:v>
                </c:pt>
                <c:pt idx="5">
                  <c:v>2869</c:v>
                </c:pt>
                <c:pt idx="8">
                  <c:v>2906</c:v>
                </c:pt>
                <c:pt idx="11">
                  <c:v>2926</c:v>
                </c:pt>
                <c:pt idx="14">
                  <c:v>3186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1818</c:v>
                </c:pt>
                <c:pt idx="3">
                  <c:v>1784</c:v>
                </c:pt>
                <c:pt idx="6">
                  <c:v>1730</c:v>
                </c:pt>
                <c:pt idx="9">
                  <c:v>1726</c:v>
                </c:pt>
                <c:pt idx="12">
                  <c:v>1615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2898</c:v>
                </c:pt>
                <c:pt idx="3">
                  <c:v>2589</c:v>
                </c:pt>
                <c:pt idx="6">
                  <c:v>2237</c:v>
                </c:pt>
                <c:pt idx="9">
                  <c:v>2190</c:v>
                </c:pt>
                <c:pt idx="12">
                  <c:v>1850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9187</c:v>
                </c:pt>
                <c:pt idx="3">
                  <c:v>9047</c:v>
                </c:pt>
                <c:pt idx="6">
                  <c:v>8594</c:v>
                </c:pt>
                <c:pt idx="9">
                  <c:v>8234</c:v>
                </c:pt>
                <c:pt idx="12">
                  <c:v>7867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3525</c:v>
                </c:pt>
                <c:pt idx="3">
                  <c:v>3085</c:v>
                </c:pt>
                <c:pt idx="6">
                  <c:v>2201</c:v>
                </c:pt>
                <c:pt idx="9">
                  <c:v>1933</c:v>
                </c:pt>
                <c:pt idx="12">
                  <c:v>1876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19425</c:v>
                </c:pt>
                <c:pt idx="3">
                  <c:v>19178</c:v>
                </c:pt>
                <c:pt idx="6">
                  <c:v>18948</c:v>
                </c:pt>
                <c:pt idx="9">
                  <c:v>18690</c:v>
                </c:pt>
                <c:pt idx="12">
                  <c:v>18908</c:v>
                </c:pt>
              </c:numCache>
            </c:numRef>
          </c:val>
        </c:ser>
        <c:dLbls>
          <c:showLegendKey val="0"/>
          <c:showVal val="0"/>
          <c:showCatName val="0"/>
          <c:showSerName val="0"/>
          <c:showPercent val="0"/>
          <c:showBubbleSize val="0"/>
        </c:dLbls>
        <c:gapWidth val="100"/>
        <c:overlap val="100"/>
        <c:axId val="122829824"/>
        <c:axId val="12284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13333</c:v>
                </c:pt>
                <c:pt idx="2">
                  <c:v>#N/A</c:v>
                </c:pt>
                <c:pt idx="3">
                  <c:v>#N/A</c:v>
                </c:pt>
                <c:pt idx="4">
                  <c:v>11251</c:v>
                </c:pt>
                <c:pt idx="5">
                  <c:v>#N/A</c:v>
                </c:pt>
                <c:pt idx="6">
                  <c:v>#N/A</c:v>
                </c:pt>
                <c:pt idx="7">
                  <c:v>9155</c:v>
                </c:pt>
                <c:pt idx="8">
                  <c:v>#N/A</c:v>
                </c:pt>
                <c:pt idx="9">
                  <c:v>#N/A</c:v>
                </c:pt>
                <c:pt idx="10">
                  <c:v>7872</c:v>
                </c:pt>
                <c:pt idx="11">
                  <c:v>#N/A</c:v>
                </c:pt>
                <c:pt idx="12">
                  <c:v>#N/A</c:v>
                </c:pt>
                <c:pt idx="13">
                  <c:v>6565</c:v>
                </c:pt>
                <c:pt idx="14">
                  <c:v>#N/A</c:v>
                </c:pt>
              </c:numCache>
            </c:numRef>
          </c:val>
          <c:smooth val="0"/>
        </c:ser>
        <c:dLbls>
          <c:showLegendKey val="0"/>
          <c:showVal val="0"/>
          <c:showCatName val="0"/>
          <c:showSerName val="0"/>
          <c:showPercent val="0"/>
          <c:showBubbleSize val="0"/>
        </c:dLbls>
        <c:marker val="1"/>
        <c:smooth val="0"/>
        <c:axId val="122829824"/>
        <c:axId val="122840192"/>
      </c:lineChart>
      <c:catAx>
        <c:axId val="1228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40192"/>
        <c:crosses val="autoZero"/>
        <c:auto val="1"/>
        <c:lblAlgn val="ctr"/>
        <c:lblOffset val="100"/>
        <c:tickLblSkip val="1"/>
        <c:tickMarkSkip val="1"/>
        <c:noMultiLvlLbl val="0"/>
      </c:catAx>
      <c:valAx>
        <c:axId val="1228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47,941
45,459
94.24
18,812,793
18,282,830
495,473
11,635,404
18,894,832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恵まれた交通条件を活かした工業団地への企業誘致、土地区画整理事業による商業地集積などが進んだ結果、類似団体平均を上回る税収があるため、0.7</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の税収について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市内主要企業の販売現から法人市民税が減少（▲</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百万円）した一方、</a:t>
          </a:r>
          <a:r>
            <a:rPr lang="ja-JP" altLang="ja-JP" sz="1100" b="0" i="0" baseline="0">
              <a:solidFill>
                <a:schemeClr val="dk1"/>
              </a:solidFill>
              <a:effectLst/>
              <a:latin typeface="+mn-lt"/>
              <a:ea typeface="+mn-ea"/>
              <a:cs typeface="+mn-cs"/>
            </a:rPr>
            <a:t>納税義務者数の増により</a:t>
          </a:r>
          <a:r>
            <a:rPr lang="ja-JP" altLang="en-US" sz="1100" b="0" i="0" baseline="0">
              <a:solidFill>
                <a:schemeClr val="dk1"/>
              </a:solidFill>
              <a:effectLst/>
              <a:latin typeface="+mn-lt"/>
              <a:ea typeface="+mn-ea"/>
              <a:cs typeface="+mn-cs"/>
            </a:rPr>
            <a:t>個人</a:t>
          </a:r>
          <a:r>
            <a:rPr lang="ja-JP" altLang="ja-JP" sz="1100" b="0" i="0" baseline="0">
              <a:solidFill>
                <a:schemeClr val="dk1"/>
              </a:solidFill>
              <a:effectLst/>
              <a:latin typeface="+mn-lt"/>
              <a:ea typeface="+mn-ea"/>
              <a:cs typeface="+mn-cs"/>
            </a:rPr>
            <a:t>市民税が増加（＋</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していることなどから、市民税が増収。また、企業の設備投資意欲の減退により償却資産が減少（▲</a:t>
          </a:r>
          <a:r>
            <a:rPr lang="en-US" altLang="ja-JP" sz="1100" b="0" i="0" baseline="0">
              <a:solidFill>
                <a:schemeClr val="dk1"/>
              </a:solidFill>
              <a:effectLst/>
              <a:latin typeface="+mn-lt"/>
              <a:ea typeface="+mn-ea"/>
              <a:cs typeface="+mn-cs"/>
            </a:rPr>
            <a:t>47</a:t>
          </a:r>
          <a:r>
            <a:rPr lang="ja-JP" altLang="en-US" sz="1100" b="0" i="0" baseline="0">
              <a:solidFill>
                <a:schemeClr val="dk1"/>
              </a:solidFill>
              <a:effectLst/>
              <a:latin typeface="+mn-lt"/>
              <a:ea typeface="+mn-ea"/>
              <a:cs typeface="+mn-cs"/>
            </a:rPr>
            <a:t>百万円）した一方、住宅の増加による固定資産税（家屋分）の増加（＋</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百万円）したことから、固定資産税が減少している。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個人市民税収入は回復を</a:t>
          </a:r>
          <a:r>
            <a:rPr lang="ja-JP" altLang="en-US" sz="1100" b="0" i="0" baseline="0">
              <a:solidFill>
                <a:schemeClr val="dk1"/>
              </a:solidFill>
              <a:effectLst/>
              <a:latin typeface="+mn-lt"/>
              <a:ea typeface="+mn-ea"/>
              <a:cs typeface="+mn-cs"/>
            </a:rPr>
            <a:t>傾向にあるが</a:t>
          </a:r>
          <a:r>
            <a:rPr lang="ja-JP" altLang="ja-JP" sz="1100" b="0" i="0" baseline="0">
              <a:solidFill>
                <a:schemeClr val="dk1"/>
              </a:solidFill>
              <a:effectLst/>
              <a:latin typeface="+mn-lt"/>
              <a:ea typeface="+mn-ea"/>
              <a:cs typeface="+mn-cs"/>
            </a:rPr>
            <a:t>、法人市民税収入は回復</a:t>
          </a:r>
          <a:r>
            <a:rPr lang="ja-JP" altLang="en-US" sz="1100" b="0" i="0" baseline="0">
              <a:solidFill>
                <a:schemeClr val="dk1"/>
              </a:solidFill>
              <a:effectLst/>
              <a:latin typeface="+mn-lt"/>
              <a:ea typeface="+mn-ea"/>
              <a:cs typeface="+mn-cs"/>
            </a:rPr>
            <a:t>を図るため</a:t>
          </a:r>
          <a:r>
            <a:rPr lang="ja-JP" altLang="ja-JP" sz="1100" b="0" i="0" baseline="0">
              <a:solidFill>
                <a:schemeClr val="dk1"/>
              </a:solidFill>
              <a:effectLst/>
              <a:latin typeface="+mn-lt"/>
              <a:ea typeface="+mn-ea"/>
              <a:cs typeface="+mn-cs"/>
            </a:rPr>
            <a:t>、新たな企業誘致などの取り組みを通じて財政基盤の強化に努めていく。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75293</xdr:rowOff>
    </xdr:to>
    <xdr:cxnSp macro="">
      <xdr:nvCxnSpPr>
        <xdr:cNvPr id="70" name="直線コネクタ 69"/>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75293</xdr:rowOff>
    </xdr:from>
    <xdr:to>
      <xdr:col>6</xdr:col>
      <xdr:colOff>0</xdr:colOff>
      <xdr:row>40</xdr:row>
      <xdr:rowOff>75293</xdr:rowOff>
    </xdr:to>
    <xdr:cxnSp macro="">
      <xdr:nvCxnSpPr>
        <xdr:cNvPr id="73" name="直線コネクタ 72"/>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75293</xdr:rowOff>
    </xdr:to>
    <xdr:cxnSp macro="">
      <xdr:nvCxnSpPr>
        <xdr:cNvPr id="76" name="直線コネクタ 75"/>
        <xdr:cNvCxnSpPr/>
      </xdr:nvCxnSpPr>
      <xdr:spPr>
        <a:xfrm>
          <a:off x="2336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23585</xdr:rowOff>
    </xdr:to>
    <xdr:cxnSp macro="">
      <xdr:nvCxnSpPr>
        <xdr:cNvPr id="79" name="直線コネクタ 78"/>
        <xdr:cNvCxnSpPr/>
      </xdr:nvCxnSpPr>
      <xdr:spPr>
        <a:xfrm>
          <a:off x="1447800" y="68126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24493</xdr:rowOff>
    </xdr:from>
    <xdr:to>
      <xdr:col>7</xdr:col>
      <xdr:colOff>203200</xdr:colOff>
      <xdr:row>40</xdr:row>
      <xdr:rowOff>126093</xdr:rowOff>
    </xdr:to>
    <xdr:sp macro="" textlink="">
      <xdr:nvSpPr>
        <xdr:cNvPr id="89" name="円/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臨財債借入額の抑制や一部事務組合や病院への補助費が増加していることから平成</a:t>
          </a:r>
          <a:r>
            <a:rPr lang="en-US" altLang="ja-JP" sz="1050" b="0" i="0" baseline="0">
              <a:solidFill>
                <a:schemeClr val="dk1"/>
              </a:solidFill>
              <a:effectLst/>
              <a:latin typeface="+mn-lt"/>
              <a:ea typeface="+mn-ea"/>
              <a:cs typeface="+mn-cs"/>
            </a:rPr>
            <a:t>23</a:t>
          </a:r>
          <a:r>
            <a:rPr lang="ja-JP" altLang="en-US" sz="1050" b="0" i="0" baseline="0">
              <a:solidFill>
                <a:schemeClr val="dk1"/>
              </a:solidFill>
              <a:effectLst/>
              <a:latin typeface="+mn-lt"/>
              <a:ea typeface="+mn-ea"/>
              <a:cs typeface="+mn-cs"/>
            </a:rPr>
            <a:t>年度以降経常収支比率が高くなり、平成</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年度においては</a:t>
          </a:r>
          <a:r>
            <a:rPr lang="ja-JP" altLang="ja-JP" sz="1050" b="0" i="0" baseline="0">
              <a:solidFill>
                <a:schemeClr val="dk1"/>
              </a:solidFill>
              <a:effectLst/>
              <a:latin typeface="+mn-lt"/>
              <a:ea typeface="+mn-ea"/>
              <a:cs typeface="+mn-cs"/>
            </a:rPr>
            <a:t>経常一般財源収入が</a:t>
          </a:r>
          <a:r>
            <a:rPr lang="en-US" altLang="ja-JP" sz="1050" b="0" i="0" baseline="0">
              <a:solidFill>
                <a:schemeClr val="dk1"/>
              </a:solidFill>
              <a:effectLst/>
              <a:latin typeface="+mn-lt"/>
              <a:ea typeface="+mn-ea"/>
              <a:cs typeface="+mn-cs"/>
            </a:rPr>
            <a:t>+87</a:t>
          </a:r>
          <a:r>
            <a:rPr lang="ja-JP" altLang="ja-JP" sz="1050" b="0" i="0" baseline="0">
              <a:solidFill>
                <a:schemeClr val="dk1"/>
              </a:solidFill>
              <a:effectLst/>
              <a:latin typeface="+mn-lt"/>
              <a:ea typeface="+mn-ea"/>
              <a:cs typeface="+mn-cs"/>
            </a:rPr>
            <a:t>百万円、経常一般財源充当額が</a:t>
          </a:r>
          <a:r>
            <a:rPr lang="en-US" altLang="ja-JP" sz="1050" b="0" i="0" baseline="0">
              <a:solidFill>
                <a:schemeClr val="dk1"/>
              </a:solidFill>
              <a:effectLst/>
              <a:latin typeface="+mn-lt"/>
              <a:ea typeface="+mn-ea"/>
              <a:cs typeface="+mn-cs"/>
            </a:rPr>
            <a:t>+143</a:t>
          </a:r>
          <a:r>
            <a:rPr lang="ja-JP" altLang="ja-JP" sz="1050" b="0" i="0" baseline="0">
              <a:solidFill>
                <a:schemeClr val="dk1"/>
              </a:solidFill>
              <a:effectLst/>
              <a:latin typeface="+mn-lt"/>
              <a:ea typeface="+mn-ea"/>
              <a:cs typeface="+mn-cs"/>
            </a:rPr>
            <a:t>百万円となり、経常収支比率が</a:t>
          </a:r>
          <a:r>
            <a:rPr lang="en-US" altLang="ja-JP" sz="1050" b="0" i="0" baseline="0">
              <a:solidFill>
                <a:schemeClr val="dk1"/>
              </a:solidFill>
              <a:effectLst/>
              <a:latin typeface="+mn-lt"/>
              <a:ea typeface="+mn-ea"/>
              <a:cs typeface="+mn-cs"/>
            </a:rPr>
            <a:t>0.6</a:t>
          </a:r>
          <a:r>
            <a:rPr lang="ja-JP" altLang="ja-JP" sz="1050" b="0" i="0" baseline="0">
              <a:solidFill>
                <a:schemeClr val="dk1"/>
              </a:solidFill>
              <a:effectLst/>
              <a:latin typeface="+mn-lt"/>
              <a:ea typeface="+mn-ea"/>
              <a:cs typeface="+mn-cs"/>
            </a:rPr>
            <a:t>ポイント上昇</a:t>
          </a:r>
          <a:r>
            <a:rPr lang="ja-JP" altLang="en-US" sz="1050" b="0" i="0" baseline="0">
              <a:solidFill>
                <a:schemeClr val="dk1"/>
              </a:solidFill>
              <a:effectLst/>
              <a:latin typeface="+mn-lt"/>
              <a:ea typeface="+mn-ea"/>
              <a:cs typeface="+mn-cs"/>
            </a:rPr>
            <a:t>、類似団体を</a:t>
          </a:r>
          <a:r>
            <a:rPr lang="en-US" altLang="ja-JP" sz="1050" b="0" i="0" baseline="0">
              <a:solidFill>
                <a:schemeClr val="dk1"/>
              </a:solidFill>
              <a:effectLst/>
              <a:latin typeface="+mn-lt"/>
              <a:ea typeface="+mn-ea"/>
              <a:cs typeface="+mn-cs"/>
            </a:rPr>
            <a:t>1.6</a:t>
          </a:r>
          <a:r>
            <a:rPr lang="ja-JP" altLang="en-US" sz="1050" b="0" i="0" baseline="0">
              <a:solidFill>
                <a:schemeClr val="dk1"/>
              </a:solidFill>
              <a:effectLst/>
              <a:latin typeface="+mn-lt"/>
              <a:ea typeface="+mn-ea"/>
              <a:cs typeface="+mn-cs"/>
            </a:rPr>
            <a:t>ポイント上回ることとなった。</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経常一般財源収入の主な増減要因は、税制改正等により地方譲与税が▲</a:t>
          </a:r>
          <a:r>
            <a:rPr lang="en-US" altLang="ja-JP" sz="1050" b="0" i="0" baseline="0">
              <a:solidFill>
                <a:schemeClr val="dk1"/>
              </a:solidFill>
              <a:effectLst/>
              <a:latin typeface="+mn-lt"/>
              <a:ea typeface="+mn-ea"/>
              <a:cs typeface="+mn-cs"/>
            </a:rPr>
            <a:t>14</a:t>
          </a:r>
          <a:r>
            <a:rPr lang="ja-JP" altLang="en-US" sz="1050" b="0" i="0" baseline="0">
              <a:solidFill>
                <a:schemeClr val="dk1"/>
              </a:solidFill>
              <a:effectLst/>
              <a:latin typeface="+mn-lt"/>
              <a:ea typeface="+mn-ea"/>
              <a:cs typeface="+mn-cs"/>
            </a:rPr>
            <a:t>百万円、自動車取得税交付金が▲</a:t>
          </a:r>
          <a:r>
            <a:rPr lang="en-US" altLang="ja-JP" sz="1050" b="0" i="0" baseline="0">
              <a:solidFill>
                <a:schemeClr val="dk1"/>
              </a:solidFill>
              <a:effectLst/>
              <a:latin typeface="+mn-lt"/>
              <a:ea typeface="+mn-ea"/>
              <a:cs typeface="+mn-cs"/>
            </a:rPr>
            <a:t>11</a:t>
          </a:r>
          <a:r>
            <a:rPr lang="ja-JP" altLang="en-US" sz="1050" b="0" i="0" baseline="0">
              <a:solidFill>
                <a:schemeClr val="dk1"/>
              </a:solidFill>
              <a:effectLst/>
              <a:latin typeface="+mn-lt"/>
              <a:ea typeface="+mn-ea"/>
              <a:cs typeface="+mn-cs"/>
            </a:rPr>
            <a:t>百万円、個人投資の増により配当割交付金・株式譲渡交付金が</a:t>
          </a:r>
          <a:r>
            <a:rPr lang="en-US" altLang="ja-JP" sz="1050" b="0" i="0" baseline="0">
              <a:solidFill>
                <a:schemeClr val="dk1"/>
              </a:solidFill>
              <a:effectLst/>
              <a:latin typeface="+mn-lt"/>
              <a:ea typeface="+mn-ea"/>
              <a:cs typeface="+mn-cs"/>
            </a:rPr>
            <a:t>+48</a:t>
          </a:r>
          <a:r>
            <a:rPr lang="ja-JP" altLang="en-US" sz="1050" b="0" i="0" baseline="0">
              <a:solidFill>
                <a:schemeClr val="dk1"/>
              </a:solidFill>
              <a:effectLst/>
              <a:latin typeface="+mn-lt"/>
              <a:ea typeface="+mn-ea"/>
              <a:cs typeface="+mn-cs"/>
            </a:rPr>
            <a:t>百万円、外国人住民に係る算定項目の増により普通交付税が</a:t>
          </a:r>
          <a:r>
            <a:rPr lang="en-US" altLang="ja-JP" sz="1050" b="0" i="0" baseline="0">
              <a:solidFill>
                <a:schemeClr val="dk1"/>
              </a:solidFill>
              <a:effectLst/>
              <a:latin typeface="+mn-lt"/>
              <a:ea typeface="+mn-ea"/>
              <a:cs typeface="+mn-cs"/>
            </a:rPr>
            <a:t>+54</a:t>
          </a:r>
          <a:r>
            <a:rPr lang="ja-JP" altLang="en-US" sz="1050" b="0" i="0" baseline="0">
              <a:solidFill>
                <a:schemeClr val="dk1"/>
              </a:solidFill>
              <a:effectLst/>
              <a:latin typeface="+mn-lt"/>
              <a:ea typeface="+mn-ea"/>
              <a:cs typeface="+mn-cs"/>
            </a:rPr>
            <a:t>百万円。</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一方、歳出面では、</a:t>
          </a:r>
          <a:r>
            <a:rPr lang="ja-JP" altLang="en-US" sz="1050" b="0" i="0" baseline="0">
              <a:solidFill>
                <a:schemeClr val="dk1"/>
              </a:solidFill>
              <a:effectLst/>
              <a:latin typeface="+mn-lt"/>
              <a:ea typeface="+mn-ea"/>
              <a:cs typeface="+mn-cs"/>
            </a:rPr>
            <a:t>地方公務員給与削減措置により人件費が▲</a:t>
          </a:r>
          <a:r>
            <a:rPr lang="en-US" altLang="ja-JP" sz="1050" b="0" i="0" baseline="0">
              <a:solidFill>
                <a:schemeClr val="dk1"/>
              </a:solidFill>
              <a:effectLst/>
              <a:latin typeface="+mn-lt"/>
              <a:ea typeface="+mn-ea"/>
              <a:cs typeface="+mn-cs"/>
            </a:rPr>
            <a:t>60</a:t>
          </a:r>
          <a:r>
            <a:rPr lang="ja-JP" altLang="en-US" sz="1050" b="0" i="0" baseline="0">
              <a:solidFill>
                <a:schemeClr val="dk1"/>
              </a:solidFill>
              <a:effectLst/>
              <a:latin typeface="+mn-lt"/>
              <a:ea typeface="+mn-ea"/>
              <a:cs typeface="+mn-cs"/>
            </a:rPr>
            <a:t>百万円、制度改正やごみ量増加による負担金の増等により補助費のうち一般財源分が増加（</a:t>
          </a:r>
          <a:r>
            <a:rPr lang="en-US" altLang="ja-JP" sz="1050" b="0" i="0" baseline="0">
              <a:solidFill>
                <a:schemeClr val="dk1"/>
              </a:solidFill>
              <a:effectLst/>
              <a:latin typeface="+mn-lt"/>
              <a:ea typeface="+mn-ea"/>
              <a:cs typeface="+mn-cs"/>
            </a:rPr>
            <a:t>+102</a:t>
          </a:r>
          <a:r>
            <a:rPr lang="ja-JP" altLang="en-US" sz="1050" b="0" i="0" baseline="0">
              <a:solidFill>
                <a:schemeClr val="dk1"/>
              </a:solidFill>
              <a:effectLst/>
              <a:latin typeface="+mn-lt"/>
              <a:ea typeface="+mn-ea"/>
              <a:cs typeface="+mn-cs"/>
            </a:rPr>
            <a:t>百万円）している。</a:t>
          </a:r>
          <a:endParaRPr lang="en-US" altLang="ja-JP" sz="1050" b="0" i="0" baseline="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63</xdr:row>
      <xdr:rowOff>138430</xdr:rowOff>
    </xdr:to>
    <xdr:cxnSp macro="">
      <xdr:nvCxnSpPr>
        <xdr:cNvPr id="131" name="直線コネクタ 130"/>
        <xdr:cNvCxnSpPr/>
      </xdr:nvCxnSpPr>
      <xdr:spPr>
        <a:xfrm>
          <a:off x="4114800" y="1088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63</xdr:row>
      <xdr:rowOff>80518</xdr:rowOff>
    </xdr:to>
    <xdr:cxnSp macro="">
      <xdr:nvCxnSpPr>
        <xdr:cNvPr id="134" name="直線コネクタ 133"/>
        <xdr:cNvCxnSpPr/>
      </xdr:nvCxnSpPr>
      <xdr:spPr>
        <a:xfrm>
          <a:off x="3225800" y="1049578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78740</xdr:rowOff>
    </xdr:from>
    <xdr:to>
      <xdr:col>4</xdr:col>
      <xdr:colOff>482600</xdr:colOff>
      <xdr:row>61</xdr:row>
      <xdr:rowOff>37338</xdr:rowOff>
    </xdr:to>
    <xdr:cxnSp macro="">
      <xdr:nvCxnSpPr>
        <xdr:cNvPr id="137" name="直線コネクタ 136"/>
        <xdr:cNvCxnSpPr/>
      </xdr:nvCxnSpPr>
      <xdr:spPr>
        <a:xfrm>
          <a:off x="2336800" y="10022840"/>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78740</xdr:rowOff>
    </xdr:from>
    <xdr:to>
      <xdr:col>3</xdr:col>
      <xdr:colOff>279400</xdr:colOff>
      <xdr:row>59</xdr:row>
      <xdr:rowOff>148590</xdr:rowOff>
    </xdr:to>
    <xdr:cxnSp macro="">
      <xdr:nvCxnSpPr>
        <xdr:cNvPr id="140" name="直線コネクタ 139"/>
        <xdr:cNvCxnSpPr/>
      </xdr:nvCxnSpPr>
      <xdr:spPr>
        <a:xfrm flipV="1">
          <a:off x="1447800" y="1002284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2" name="円/楕円 151"/>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116095</xdr:rowOff>
    </xdr:from>
    <xdr:ext cx="736600" cy="259045"/>
    <xdr:sp macro="" textlink="">
      <xdr:nvSpPr>
        <xdr:cNvPr id="153" name="テキスト ボックス 152"/>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157988</xdr:rowOff>
    </xdr:from>
    <xdr:to>
      <xdr:col>4</xdr:col>
      <xdr:colOff>533400</xdr:colOff>
      <xdr:row>61</xdr:row>
      <xdr:rowOff>88138</xdr:rowOff>
    </xdr:to>
    <xdr:sp macro="" textlink="">
      <xdr:nvSpPr>
        <xdr:cNvPr id="154" name="円/楕円 153"/>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98315</xdr:rowOff>
    </xdr:from>
    <xdr:ext cx="762000" cy="259045"/>
    <xdr:sp macro="" textlink="">
      <xdr:nvSpPr>
        <xdr:cNvPr id="155" name="テキスト ボックス 154"/>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27940</xdr:rowOff>
    </xdr:from>
    <xdr:to>
      <xdr:col>3</xdr:col>
      <xdr:colOff>330200</xdr:colOff>
      <xdr:row>58</xdr:row>
      <xdr:rowOff>129540</xdr:rowOff>
    </xdr:to>
    <xdr:sp macro="" textlink="">
      <xdr:nvSpPr>
        <xdr:cNvPr id="156" name="円/楕円 155"/>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139717</xdr:rowOff>
    </xdr:from>
    <xdr:ext cx="762000" cy="259045"/>
    <xdr:sp macro="" textlink="">
      <xdr:nvSpPr>
        <xdr:cNvPr id="157" name="テキスト ボックス 156"/>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8" name="円/楕円 157"/>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9" name="テキスト ボックス 158"/>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人件費については、地方公務員給与削減措置により職員給料・特別職員給与・共済組合等負担金が▲</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百万円となった影響などにより全体で▲</a:t>
          </a:r>
          <a:r>
            <a:rPr lang="en-US" altLang="ja-JP" sz="1100" b="0" i="0" baseline="0">
              <a:solidFill>
                <a:schemeClr val="dk1"/>
              </a:solidFill>
              <a:effectLst/>
              <a:latin typeface="+mn-lt"/>
              <a:ea typeface="+mn-ea"/>
              <a:cs typeface="+mn-cs"/>
            </a:rPr>
            <a:t>121</a:t>
          </a:r>
          <a:r>
            <a:rPr lang="ja-JP" altLang="en-US" sz="1100" b="0" i="0" baseline="0">
              <a:solidFill>
                <a:schemeClr val="dk1"/>
              </a:solidFill>
              <a:effectLst/>
              <a:latin typeface="+mn-lt"/>
              <a:ea typeface="+mn-ea"/>
              <a:cs typeface="+mn-cs"/>
            </a:rPr>
            <a:t>百万円となっている。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一方</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ニッついては、</a:t>
          </a:r>
          <a:r>
            <a:rPr lang="en-US" altLang="ja-JP" sz="1100" b="0" i="0" baseline="0">
              <a:solidFill>
                <a:schemeClr val="dk1"/>
              </a:solidFill>
              <a:effectLst/>
              <a:latin typeface="+mn-lt"/>
              <a:ea typeface="+mn-ea"/>
              <a:cs typeface="+mn-cs"/>
            </a:rPr>
            <a:t>PC</a:t>
          </a:r>
          <a:r>
            <a:rPr lang="ja-JP" altLang="en-US" sz="1100" b="0" i="0" baseline="0">
              <a:solidFill>
                <a:schemeClr val="dk1"/>
              </a:solidFill>
              <a:effectLst/>
              <a:latin typeface="+mn-lt"/>
              <a:ea typeface="+mn-ea"/>
              <a:cs typeface="+mn-cs"/>
            </a:rPr>
            <a:t>更新や固定資産評価替えに向けての不動産鑑定評価業務委託料の増、</a:t>
          </a:r>
          <a:r>
            <a:rPr lang="ja-JP" altLang="ja-JP" sz="1100" b="0" i="0" baseline="0">
              <a:solidFill>
                <a:schemeClr val="dk1"/>
              </a:solidFill>
              <a:effectLst/>
              <a:latin typeface="+mn-lt"/>
              <a:ea typeface="+mn-ea"/>
              <a:cs typeface="+mn-cs"/>
            </a:rPr>
            <a:t>予防接種対象者の</a:t>
          </a:r>
          <a:r>
            <a:rPr lang="ja-JP" altLang="en-US" sz="1100" b="0" i="0" baseline="0">
              <a:solidFill>
                <a:schemeClr val="dk1"/>
              </a:solidFill>
              <a:effectLst/>
              <a:latin typeface="+mn-lt"/>
              <a:ea typeface="+mn-ea"/>
              <a:cs typeface="+mn-cs"/>
            </a:rPr>
            <a:t>敵か等に伴う</a:t>
          </a:r>
          <a:r>
            <a:rPr lang="ja-JP" altLang="ja-JP" sz="1100" b="0" i="0" baseline="0">
              <a:solidFill>
                <a:schemeClr val="dk1"/>
              </a:solidFill>
              <a:effectLst/>
              <a:latin typeface="+mn-lt"/>
              <a:ea typeface="+mn-ea"/>
              <a:cs typeface="+mn-cs"/>
            </a:rPr>
            <a:t>委託料が増加していることなどから全体で</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百万円となった。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低い数値になっているのは、ゴミ処理、し尿処理、火葬場等の業務を一部事務組合で行っていることが挙げられる。一部事務組合の人件費・物件費等に充てる繰出金といった費用を合計した場合、人口１人当たりの金額は大幅に増加することになる。今後はこれらも含めた経費について、抑制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86999</xdr:rowOff>
    </xdr:from>
    <xdr:to>
      <xdr:col>7</xdr:col>
      <xdr:colOff>152400</xdr:colOff>
      <xdr:row>80</xdr:row>
      <xdr:rowOff>88013</xdr:rowOff>
    </xdr:to>
    <xdr:cxnSp macro="">
      <xdr:nvCxnSpPr>
        <xdr:cNvPr id="194" name="直線コネクタ 193"/>
        <xdr:cNvCxnSpPr/>
      </xdr:nvCxnSpPr>
      <xdr:spPr>
        <a:xfrm>
          <a:off x="4114800" y="13802999"/>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86999</xdr:rowOff>
    </xdr:from>
    <xdr:to>
      <xdr:col>6</xdr:col>
      <xdr:colOff>0</xdr:colOff>
      <xdr:row>80</xdr:row>
      <xdr:rowOff>111367</xdr:rowOff>
    </xdr:to>
    <xdr:cxnSp macro="">
      <xdr:nvCxnSpPr>
        <xdr:cNvPr id="197" name="直線コネクタ 196"/>
        <xdr:cNvCxnSpPr/>
      </xdr:nvCxnSpPr>
      <xdr:spPr>
        <a:xfrm flipV="1">
          <a:off x="3225800" y="1380299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110683</xdr:rowOff>
    </xdr:from>
    <xdr:to>
      <xdr:col>4</xdr:col>
      <xdr:colOff>482600</xdr:colOff>
      <xdr:row>80</xdr:row>
      <xdr:rowOff>111367</xdr:rowOff>
    </xdr:to>
    <xdr:cxnSp macro="">
      <xdr:nvCxnSpPr>
        <xdr:cNvPr id="200" name="直線コネクタ 199"/>
        <xdr:cNvCxnSpPr/>
      </xdr:nvCxnSpPr>
      <xdr:spPr>
        <a:xfrm>
          <a:off x="2336800" y="13826683"/>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110003</xdr:rowOff>
    </xdr:from>
    <xdr:to>
      <xdr:col>3</xdr:col>
      <xdr:colOff>279400</xdr:colOff>
      <xdr:row>80</xdr:row>
      <xdr:rowOff>110683</xdr:rowOff>
    </xdr:to>
    <xdr:cxnSp macro="">
      <xdr:nvCxnSpPr>
        <xdr:cNvPr id="203" name="直線コネクタ 202"/>
        <xdr:cNvCxnSpPr/>
      </xdr:nvCxnSpPr>
      <xdr:spPr>
        <a:xfrm>
          <a:off x="1447800" y="13826003"/>
          <a:ext cx="8890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37213</xdr:rowOff>
    </xdr:from>
    <xdr:to>
      <xdr:col>7</xdr:col>
      <xdr:colOff>203200</xdr:colOff>
      <xdr:row>80</xdr:row>
      <xdr:rowOff>138813</xdr:rowOff>
    </xdr:to>
    <xdr:sp macro="" textlink="">
      <xdr:nvSpPr>
        <xdr:cNvPr id="213" name="円/楕円 212"/>
        <xdr:cNvSpPr/>
      </xdr:nvSpPr>
      <xdr:spPr>
        <a:xfrm>
          <a:off x="4902200" y="13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129940</xdr:rowOff>
    </xdr:from>
    <xdr:ext cx="762000" cy="259045"/>
    <xdr:sp macro="" textlink="">
      <xdr:nvSpPr>
        <xdr:cNvPr id="214" name="人件費・物件費等の状況該当値テキスト"/>
        <xdr:cNvSpPr txBox="1"/>
      </xdr:nvSpPr>
      <xdr:spPr>
        <a:xfrm>
          <a:off x="5041900" y="136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36199</xdr:rowOff>
    </xdr:from>
    <xdr:to>
      <xdr:col>6</xdr:col>
      <xdr:colOff>50800</xdr:colOff>
      <xdr:row>80</xdr:row>
      <xdr:rowOff>137799</xdr:rowOff>
    </xdr:to>
    <xdr:sp macro="" textlink="">
      <xdr:nvSpPr>
        <xdr:cNvPr id="215" name="円/楕円 214"/>
        <xdr:cNvSpPr/>
      </xdr:nvSpPr>
      <xdr:spPr>
        <a:xfrm>
          <a:off x="4064000" y="137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147976</xdr:rowOff>
    </xdr:from>
    <xdr:ext cx="736600" cy="259045"/>
    <xdr:sp macro="" textlink="">
      <xdr:nvSpPr>
        <xdr:cNvPr id="216" name="テキスト ボックス 215"/>
        <xdr:cNvSpPr txBox="1"/>
      </xdr:nvSpPr>
      <xdr:spPr>
        <a:xfrm>
          <a:off x="3733800" y="1352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60567</xdr:rowOff>
    </xdr:from>
    <xdr:to>
      <xdr:col>4</xdr:col>
      <xdr:colOff>533400</xdr:colOff>
      <xdr:row>80</xdr:row>
      <xdr:rowOff>162167</xdr:rowOff>
    </xdr:to>
    <xdr:sp macro="" textlink="">
      <xdr:nvSpPr>
        <xdr:cNvPr id="217" name="円/楕円 216"/>
        <xdr:cNvSpPr/>
      </xdr:nvSpPr>
      <xdr:spPr>
        <a:xfrm>
          <a:off x="3175000" y="13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894</xdr:rowOff>
    </xdr:from>
    <xdr:ext cx="762000" cy="259045"/>
    <xdr:sp macro="" textlink="">
      <xdr:nvSpPr>
        <xdr:cNvPr id="218" name="テキスト ボックス 217"/>
        <xdr:cNvSpPr txBox="1"/>
      </xdr:nvSpPr>
      <xdr:spPr>
        <a:xfrm>
          <a:off x="2844800" y="1354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59883</xdr:rowOff>
    </xdr:from>
    <xdr:to>
      <xdr:col>3</xdr:col>
      <xdr:colOff>330200</xdr:colOff>
      <xdr:row>80</xdr:row>
      <xdr:rowOff>161483</xdr:rowOff>
    </xdr:to>
    <xdr:sp macro="" textlink="">
      <xdr:nvSpPr>
        <xdr:cNvPr id="219" name="円/楕円 218"/>
        <xdr:cNvSpPr/>
      </xdr:nvSpPr>
      <xdr:spPr>
        <a:xfrm>
          <a:off x="2286000" y="13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210</xdr:rowOff>
    </xdr:from>
    <xdr:ext cx="762000" cy="259045"/>
    <xdr:sp macro="" textlink="">
      <xdr:nvSpPr>
        <xdr:cNvPr id="220" name="テキスト ボックス 219"/>
        <xdr:cNvSpPr txBox="1"/>
      </xdr:nvSpPr>
      <xdr:spPr>
        <a:xfrm>
          <a:off x="1955800" y="1354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59203</xdr:rowOff>
    </xdr:from>
    <xdr:to>
      <xdr:col>2</xdr:col>
      <xdr:colOff>127000</xdr:colOff>
      <xdr:row>80</xdr:row>
      <xdr:rowOff>160803</xdr:rowOff>
    </xdr:to>
    <xdr:sp macro="" textlink="">
      <xdr:nvSpPr>
        <xdr:cNvPr id="221" name="円/楕円 220"/>
        <xdr:cNvSpPr/>
      </xdr:nvSpPr>
      <xdr:spPr>
        <a:xfrm>
          <a:off x="1397000" y="137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170980</xdr:rowOff>
    </xdr:from>
    <xdr:ext cx="762000" cy="259045"/>
    <xdr:sp macro="" textlink="">
      <xdr:nvSpPr>
        <xdr:cNvPr id="222" name="テキスト ボックス 221"/>
        <xdr:cNvSpPr txBox="1"/>
      </xdr:nvSpPr>
      <xdr:spPr>
        <a:xfrm>
          <a:off x="1066800" y="135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国家公務員の給与の改定及び臨時特例に関する法律と同様の措置を講じていないため、国よりも高い水準となっている。</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地方公務員給与削減措置により</a:t>
          </a:r>
          <a:r>
            <a:rPr lang="ja-JP" altLang="en-US" sz="1100" b="0" i="0" baseline="0">
              <a:solidFill>
                <a:schemeClr val="dk1"/>
              </a:solidFill>
              <a:effectLst/>
              <a:latin typeface="+mn-lt"/>
              <a:ea typeface="+mn-ea"/>
              <a:cs typeface="+mn-cs"/>
            </a:rPr>
            <a:t>、全国的に前年度に比べ大きく下がっている。菊川市では給与削減措置を</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月以降としたことから、</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平均を上回っているが、</a:t>
          </a:r>
          <a:r>
            <a:rPr lang="ja-JP" altLang="en-US" sz="1100">
              <a:solidFill>
                <a:schemeClr val="dk1"/>
              </a:solidFill>
              <a:effectLst/>
              <a:latin typeface="+mn-lt"/>
              <a:ea typeface="+mn-ea"/>
              <a:cs typeface="+mn-cs"/>
            </a:rPr>
            <a:t>全国平均</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下回る</a:t>
          </a:r>
          <a:r>
            <a:rPr lang="ja-JP" altLang="ja-JP" sz="1100">
              <a:solidFill>
                <a:schemeClr val="dk1"/>
              </a:solidFill>
              <a:effectLst/>
              <a:latin typeface="+mn-lt"/>
              <a:ea typeface="+mn-ea"/>
              <a:cs typeface="+mn-cs"/>
            </a:rPr>
            <a:t>状態が続いている。今後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、より一層の給与の適正化に努め、類似団体平均の水準に近づけていく。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32173</xdr:rowOff>
    </xdr:to>
    <xdr:cxnSp macro="">
      <xdr:nvCxnSpPr>
        <xdr:cNvPr id="256" name="直線コネクタ 255"/>
        <xdr:cNvCxnSpPr/>
      </xdr:nvCxnSpPr>
      <xdr:spPr>
        <a:xfrm flipV="1">
          <a:off x="16179800" y="14460220"/>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32173</xdr:rowOff>
    </xdr:from>
    <xdr:to>
      <xdr:col>23</xdr:col>
      <xdr:colOff>406400</xdr:colOff>
      <xdr:row>88</xdr:row>
      <xdr:rowOff>48261</xdr:rowOff>
    </xdr:to>
    <xdr:cxnSp macro="">
      <xdr:nvCxnSpPr>
        <xdr:cNvPr id="259" name="直線コネクタ 258"/>
        <xdr:cNvCxnSpPr/>
      </xdr:nvCxnSpPr>
      <xdr:spPr>
        <a:xfrm flipV="1">
          <a:off x="15290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48261</xdr:rowOff>
    </xdr:to>
    <xdr:cxnSp macro="">
      <xdr:nvCxnSpPr>
        <xdr:cNvPr id="262" name="直線コネクタ 261"/>
        <xdr:cNvCxnSpPr/>
      </xdr:nvCxnSpPr>
      <xdr:spPr>
        <a:xfrm>
          <a:off x="14401800" y="144280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84</xdr:row>
      <xdr:rowOff>26246</xdr:rowOff>
    </xdr:to>
    <xdr:cxnSp macro="">
      <xdr:nvCxnSpPr>
        <xdr:cNvPr id="265" name="直線コネクタ 264"/>
        <xdr:cNvCxnSpPr/>
      </xdr:nvCxnSpPr>
      <xdr:spPr>
        <a:xfrm>
          <a:off x="13512800" y="14403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6"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7" name="円/楕円 276"/>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67750</xdr:rowOff>
    </xdr:from>
    <xdr:ext cx="736600" cy="259045"/>
    <xdr:sp macro="" textlink="">
      <xdr:nvSpPr>
        <xdr:cNvPr id="278" name="テキスト ボックス 277"/>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9" name="円/楕円 278"/>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0" name="テキスト ボックス 279"/>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1" name="円/楕円 280"/>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2" name="テキスト ボックス 281"/>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3" name="円/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84" name="テキスト ボックス 283"/>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第２次定員適正化改革に基づき、①民間委託や指定管理者制度の推進、②事務事業の改善、効率化、③組織機構の見直し、④人材の育成等を行い、計画値となるよう職員数の合理化を進めており、類似団体平均を下回る人数となっている。今後も、第２次定員適正化改革に定める目標職員数に向けて積極的に合理化を進め、併せて「権限移譲による業務の増」や「障害者雇用」にも適切に対応していくこととし、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57071</xdr:rowOff>
    </xdr:from>
    <xdr:to>
      <xdr:col>24</xdr:col>
      <xdr:colOff>558800</xdr:colOff>
      <xdr:row>60</xdr:row>
      <xdr:rowOff>72152</xdr:rowOff>
    </xdr:to>
    <xdr:cxnSp macro="">
      <xdr:nvCxnSpPr>
        <xdr:cNvPr id="323" name="直線コネクタ 322"/>
        <xdr:cNvCxnSpPr/>
      </xdr:nvCxnSpPr>
      <xdr:spPr>
        <a:xfrm>
          <a:off x="16179800" y="10344071"/>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4"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57071</xdr:rowOff>
    </xdr:from>
    <xdr:to>
      <xdr:col>23</xdr:col>
      <xdr:colOff>406400</xdr:colOff>
      <xdr:row>60</xdr:row>
      <xdr:rowOff>132477</xdr:rowOff>
    </xdr:to>
    <xdr:cxnSp macro="">
      <xdr:nvCxnSpPr>
        <xdr:cNvPr id="326" name="直線コネクタ 325"/>
        <xdr:cNvCxnSpPr/>
      </xdr:nvCxnSpPr>
      <xdr:spPr>
        <a:xfrm flipV="1">
          <a:off x="15290800" y="1034407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28" name="テキスト ボックス 327"/>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118904</xdr:rowOff>
    </xdr:from>
    <xdr:to>
      <xdr:col>22</xdr:col>
      <xdr:colOff>203200</xdr:colOff>
      <xdr:row>60</xdr:row>
      <xdr:rowOff>132477</xdr:rowOff>
    </xdr:to>
    <xdr:cxnSp macro="">
      <xdr:nvCxnSpPr>
        <xdr:cNvPr id="329" name="直線コネクタ 328"/>
        <xdr:cNvCxnSpPr/>
      </xdr:nvCxnSpPr>
      <xdr:spPr>
        <a:xfrm>
          <a:off x="14401800" y="104059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1" name="テキスト ボックス 330"/>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118904</xdr:rowOff>
    </xdr:from>
    <xdr:to>
      <xdr:col>21</xdr:col>
      <xdr:colOff>0</xdr:colOff>
      <xdr:row>60</xdr:row>
      <xdr:rowOff>132477</xdr:rowOff>
    </xdr:to>
    <xdr:cxnSp macro="">
      <xdr:nvCxnSpPr>
        <xdr:cNvPr id="332" name="直線コネクタ 331"/>
        <xdr:cNvCxnSpPr/>
      </xdr:nvCxnSpPr>
      <xdr:spPr>
        <a:xfrm flipV="1">
          <a:off x="13512800" y="104059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3" name="フローチャート : 判断 332"/>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4" name="テキスト ボックス 333"/>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5" name="フローチャート : 判断 334"/>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6" name="テキスト ボックス 335"/>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21352</xdr:rowOff>
    </xdr:from>
    <xdr:to>
      <xdr:col>24</xdr:col>
      <xdr:colOff>609600</xdr:colOff>
      <xdr:row>60</xdr:row>
      <xdr:rowOff>122952</xdr:rowOff>
    </xdr:to>
    <xdr:sp macro="" textlink="">
      <xdr:nvSpPr>
        <xdr:cNvPr id="342" name="円/楕円 341"/>
        <xdr:cNvSpPr/>
      </xdr:nvSpPr>
      <xdr:spPr>
        <a:xfrm>
          <a:off x="16967200" y="10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37879</xdr:rowOff>
    </xdr:from>
    <xdr:ext cx="762000" cy="259045"/>
    <xdr:sp macro="" textlink="">
      <xdr:nvSpPr>
        <xdr:cNvPr id="343" name="定員管理の状況該当値テキスト"/>
        <xdr:cNvSpPr txBox="1"/>
      </xdr:nvSpPr>
      <xdr:spPr>
        <a:xfrm>
          <a:off x="17106900" y="1015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6271</xdr:rowOff>
    </xdr:from>
    <xdr:to>
      <xdr:col>23</xdr:col>
      <xdr:colOff>457200</xdr:colOff>
      <xdr:row>60</xdr:row>
      <xdr:rowOff>107871</xdr:rowOff>
    </xdr:to>
    <xdr:sp macro="" textlink="">
      <xdr:nvSpPr>
        <xdr:cNvPr id="344" name="円/楕円 343"/>
        <xdr:cNvSpPr/>
      </xdr:nvSpPr>
      <xdr:spPr>
        <a:xfrm>
          <a:off x="16129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118048</xdr:rowOff>
    </xdr:from>
    <xdr:ext cx="736600" cy="259045"/>
    <xdr:sp macro="" textlink="">
      <xdr:nvSpPr>
        <xdr:cNvPr id="345" name="テキスト ボックス 344"/>
        <xdr:cNvSpPr txBox="1"/>
      </xdr:nvSpPr>
      <xdr:spPr>
        <a:xfrm>
          <a:off x="15798800" y="10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81677</xdr:rowOff>
    </xdr:from>
    <xdr:to>
      <xdr:col>22</xdr:col>
      <xdr:colOff>254000</xdr:colOff>
      <xdr:row>61</xdr:row>
      <xdr:rowOff>11827</xdr:rowOff>
    </xdr:to>
    <xdr:sp macro="" textlink="">
      <xdr:nvSpPr>
        <xdr:cNvPr id="346" name="円/楕円 345"/>
        <xdr:cNvSpPr/>
      </xdr:nvSpPr>
      <xdr:spPr>
        <a:xfrm>
          <a:off x="15240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22004</xdr:rowOff>
    </xdr:from>
    <xdr:ext cx="762000" cy="259045"/>
    <xdr:sp macro="" textlink="">
      <xdr:nvSpPr>
        <xdr:cNvPr id="347" name="テキスト ボックス 346"/>
        <xdr:cNvSpPr txBox="1"/>
      </xdr:nvSpPr>
      <xdr:spPr>
        <a:xfrm>
          <a:off x="14909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68104</xdr:rowOff>
    </xdr:from>
    <xdr:to>
      <xdr:col>21</xdr:col>
      <xdr:colOff>50800</xdr:colOff>
      <xdr:row>60</xdr:row>
      <xdr:rowOff>169704</xdr:rowOff>
    </xdr:to>
    <xdr:sp macro="" textlink="">
      <xdr:nvSpPr>
        <xdr:cNvPr id="348" name="円/楕円 347"/>
        <xdr:cNvSpPr/>
      </xdr:nvSpPr>
      <xdr:spPr>
        <a:xfrm>
          <a:off x="14351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8431</xdr:rowOff>
    </xdr:from>
    <xdr:ext cx="762000" cy="259045"/>
    <xdr:sp macro="" textlink="">
      <xdr:nvSpPr>
        <xdr:cNvPr id="349" name="テキスト ボックス 348"/>
        <xdr:cNvSpPr txBox="1"/>
      </xdr:nvSpPr>
      <xdr:spPr>
        <a:xfrm>
          <a:off x="14020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81677</xdr:rowOff>
    </xdr:from>
    <xdr:to>
      <xdr:col>19</xdr:col>
      <xdr:colOff>533400</xdr:colOff>
      <xdr:row>61</xdr:row>
      <xdr:rowOff>11827</xdr:rowOff>
    </xdr:to>
    <xdr:sp macro="" textlink="">
      <xdr:nvSpPr>
        <xdr:cNvPr id="350" name="円/楕円 349"/>
        <xdr:cNvSpPr/>
      </xdr:nvSpPr>
      <xdr:spPr>
        <a:xfrm>
          <a:off x="13462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22004</xdr:rowOff>
    </xdr:from>
    <xdr:ext cx="762000" cy="259045"/>
    <xdr:sp macro="" textlink="">
      <xdr:nvSpPr>
        <xdr:cNvPr id="351" name="テキスト ボックス 350"/>
        <xdr:cNvSpPr txBox="1"/>
      </xdr:nvSpPr>
      <xdr:spPr>
        <a:xfrm>
          <a:off x="13131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実質公債費比率が減少傾向にある要因は、公債費負担適正化計画に基づいた繰上償還の実施、市債借入額の抑制を図ってきたことによるものである。しかし、全国平均、類似団体平均及び静岡県平均を上回っているため、今後も公債費負担適正化計画を継続して実施し、毎年の借入額を償還元金以内に抑えることで、公債費の削減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6773</xdr:rowOff>
    </xdr:to>
    <xdr:cxnSp macro="">
      <xdr:nvCxnSpPr>
        <xdr:cNvPr id="385" name="直線コネクタ 384"/>
        <xdr:cNvCxnSpPr/>
      </xdr:nvCxnSpPr>
      <xdr:spPr>
        <a:xfrm flipV="1">
          <a:off x="16179800" y="730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6"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135467</xdr:rowOff>
    </xdr:to>
    <xdr:cxnSp macro="">
      <xdr:nvCxnSpPr>
        <xdr:cNvPr id="388" name="直線コネクタ 387"/>
        <xdr:cNvCxnSpPr/>
      </xdr:nvCxnSpPr>
      <xdr:spPr>
        <a:xfrm flipV="1">
          <a:off x="15290800" y="737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0" name="テキスト ボックス 389"/>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68580</xdr:rowOff>
    </xdr:to>
    <xdr:cxnSp macro="">
      <xdr:nvCxnSpPr>
        <xdr:cNvPr id="391" name="直線コネクタ 390"/>
        <xdr:cNvCxnSpPr/>
      </xdr:nvCxnSpPr>
      <xdr:spPr>
        <a:xfrm flipV="1">
          <a:off x="14401800" y="75078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3" name="テキスト ボックス 392"/>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45</xdr:row>
      <xdr:rowOff>17780</xdr:rowOff>
    </xdr:to>
    <xdr:cxnSp macro="">
      <xdr:nvCxnSpPr>
        <xdr:cNvPr id="394" name="直線コネクタ 393"/>
        <xdr:cNvCxnSpPr/>
      </xdr:nvCxnSpPr>
      <xdr:spPr>
        <a:xfrm flipV="1">
          <a:off x="13512800" y="761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5" name="フローチャート : 判断 394"/>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6" name="テキスト ボックス 395"/>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8" name="テキスト ボックス 397"/>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4" name="円/楕円 403"/>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5"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6" name="円/楕円 405"/>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7" name="テキスト ボックス 406"/>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8" name="円/楕円 407"/>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9" name="テキスト ボックス 408"/>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17780</xdr:rowOff>
    </xdr:from>
    <xdr:to>
      <xdr:col>21</xdr:col>
      <xdr:colOff>50800</xdr:colOff>
      <xdr:row>44</xdr:row>
      <xdr:rowOff>119380</xdr:rowOff>
    </xdr:to>
    <xdr:sp macro="" textlink="">
      <xdr:nvSpPr>
        <xdr:cNvPr id="410" name="円/楕円 409"/>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104157</xdr:rowOff>
    </xdr:from>
    <xdr:ext cx="762000" cy="259045"/>
    <xdr:sp macro="" textlink="">
      <xdr:nvSpPr>
        <xdr:cNvPr id="411" name="テキスト ボックス 410"/>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138430</xdr:rowOff>
    </xdr:from>
    <xdr:to>
      <xdr:col>19</xdr:col>
      <xdr:colOff>533400</xdr:colOff>
      <xdr:row>45</xdr:row>
      <xdr:rowOff>68580</xdr:rowOff>
    </xdr:to>
    <xdr:sp macro="" textlink="">
      <xdr:nvSpPr>
        <xdr:cNvPr id="412" name="円/楕円 411"/>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53357</xdr:rowOff>
    </xdr:from>
    <xdr:ext cx="762000" cy="259045"/>
    <xdr:sp macro="" textlink="">
      <xdr:nvSpPr>
        <xdr:cNvPr id="413" name="テキスト ボックス 412"/>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準ずる債務負担行為を繰上償還してきたことなどにより将来負担額が減少した一方、充当可能財源が増加したことなどにより将来負担比率が改善している。しかし、全国平均、類似団体平均及び静岡県内市町平均を上回り、いっそうの改善が必要な水準にあることから、毎年の市債借入額を償還元金より多く借りないことにより、市債残高の圧縮を図り、将来負担比率が前年度を上回らないよう債務削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164761</xdr:rowOff>
    </xdr:from>
    <xdr:to>
      <xdr:col>24</xdr:col>
      <xdr:colOff>558800</xdr:colOff>
      <xdr:row>17</xdr:row>
      <xdr:rowOff>109940</xdr:rowOff>
    </xdr:to>
    <xdr:cxnSp macro="">
      <xdr:nvCxnSpPr>
        <xdr:cNvPr id="447" name="直線コネクタ 446"/>
        <xdr:cNvCxnSpPr/>
      </xdr:nvCxnSpPr>
      <xdr:spPr>
        <a:xfrm flipV="1">
          <a:off x="16179800" y="2907961"/>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48"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9" name="フローチャート : 判断 448"/>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109940</xdr:rowOff>
    </xdr:from>
    <xdr:to>
      <xdr:col>23</xdr:col>
      <xdr:colOff>406400</xdr:colOff>
      <xdr:row>18</xdr:row>
      <xdr:rowOff>43857</xdr:rowOff>
    </xdr:to>
    <xdr:cxnSp macro="">
      <xdr:nvCxnSpPr>
        <xdr:cNvPr id="450" name="直線コネクタ 449"/>
        <xdr:cNvCxnSpPr/>
      </xdr:nvCxnSpPr>
      <xdr:spPr>
        <a:xfrm flipV="1">
          <a:off x="15290800" y="3024590"/>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2" name="テキスト ボックス 451"/>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43857</xdr:rowOff>
    </xdr:from>
    <xdr:to>
      <xdr:col>22</xdr:col>
      <xdr:colOff>203200</xdr:colOff>
      <xdr:row>19</xdr:row>
      <xdr:rowOff>26839</xdr:rowOff>
    </xdr:to>
    <xdr:cxnSp macro="">
      <xdr:nvCxnSpPr>
        <xdr:cNvPr id="453" name="直線コネクタ 452"/>
        <xdr:cNvCxnSpPr/>
      </xdr:nvCxnSpPr>
      <xdr:spPr>
        <a:xfrm flipV="1">
          <a:off x="14401800" y="312995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5" name="テキスト ボックス 454"/>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26839</xdr:rowOff>
    </xdr:from>
    <xdr:to>
      <xdr:col>21</xdr:col>
      <xdr:colOff>0</xdr:colOff>
      <xdr:row>20</xdr:row>
      <xdr:rowOff>50842</xdr:rowOff>
    </xdr:to>
    <xdr:cxnSp macro="">
      <xdr:nvCxnSpPr>
        <xdr:cNvPr id="456" name="直線コネクタ 455"/>
        <xdr:cNvCxnSpPr/>
      </xdr:nvCxnSpPr>
      <xdr:spPr>
        <a:xfrm flipV="1">
          <a:off x="13512800" y="3284389"/>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58" name="テキスト ボックス 457"/>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0" name="テキスト ボックス 459"/>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113961</xdr:rowOff>
    </xdr:from>
    <xdr:to>
      <xdr:col>24</xdr:col>
      <xdr:colOff>609600</xdr:colOff>
      <xdr:row>17</xdr:row>
      <xdr:rowOff>44111</xdr:rowOff>
    </xdr:to>
    <xdr:sp macro="" textlink="">
      <xdr:nvSpPr>
        <xdr:cNvPr id="466" name="円/楕円 465"/>
        <xdr:cNvSpPr/>
      </xdr:nvSpPr>
      <xdr:spPr>
        <a:xfrm>
          <a:off x="169672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86038</xdr:rowOff>
    </xdr:from>
    <xdr:ext cx="762000" cy="259045"/>
    <xdr:sp macro="" textlink="">
      <xdr:nvSpPr>
        <xdr:cNvPr id="467" name="将来負担の状況該当値テキスト"/>
        <xdr:cNvSpPr txBox="1"/>
      </xdr:nvSpPr>
      <xdr:spPr>
        <a:xfrm>
          <a:off x="17106900" y="28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59140</xdr:rowOff>
    </xdr:from>
    <xdr:to>
      <xdr:col>23</xdr:col>
      <xdr:colOff>457200</xdr:colOff>
      <xdr:row>17</xdr:row>
      <xdr:rowOff>160740</xdr:rowOff>
    </xdr:to>
    <xdr:sp macro="" textlink="">
      <xdr:nvSpPr>
        <xdr:cNvPr id="468" name="円/楕円 467"/>
        <xdr:cNvSpPr/>
      </xdr:nvSpPr>
      <xdr:spPr>
        <a:xfrm>
          <a:off x="16129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145517</xdr:rowOff>
    </xdr:from>
    <xdr:ext cx="736600" cy="259045"/>
    <xdr:sp macro="" textlink="">
      <xdr:nvSpPr>
        <xdr:cNvPr id="469" name="テキスト ボックス 468"/>
        <xdr:cNvSpPr txBox="1"/>
      </xdr:nvSpPr>
      <xdr:spPr>
        <a:xfrm>
          <a:off x="15798800" y="306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164507</xdr:rowOff>
    </xdr:from>
    <xdr:to>
      <xdr:col>22</xdr:col>
      <xdr:colOff>254000</xdr:colOff>
      <xdr:row>18</xdr:row>
      <xdr:rowOff>94657</xdr:rowOff>
    </xdr:to>
    <xdr:sp macro="" textlink="">
      <xdr:nvSpPr>
        <xdr:cNvPr id="470" name="円/楕円 469"/>
        <xdr:cNvSpPr/>
      </xdr:nvSpPr>
      <xdr:spPr>
        <a:xfrm>
          <a:off x="15240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79434</xdr:rowOff>
    </xdr:from>
    <xdr:ext cx="762000" cy="259045"/>
    <xdr:sp macro="" textlink="">
      <xdr:nvSpPr>
        <xdr:cNvPr id="471" name="テキスト ボックス 470"/>
        <xdr:cNvSpPr txBox="1"/>
      </xdr:nvSpPr>
      <xdr:spPr>
        <a:xfrm>
          <a:off x="14909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147489</xdr:rowOff>
    </xdr:from>
    <xdr:to>
      <xdr:col>21</xdr:col>
      <xdr:colOff>50800</xdr:colOff>
      <xdr:row>19</xdr:row>
      <xdr:rowOff>77639</xdr:rowOff>
    </xdr:to>
    <xdr:sp macro="" textlink="">
      <xdr:nvSpPr>
        <xdr:cNvPr id="472" name="円/楕円 471"/>
        <xdr:cNvSpPr/>
      </xdr:nvSpPr>
      <xdr:spPr>
        <a:xfrm>
          <a:off x="14351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62416</xdr:rowOff>
    </xdr:from>
    <xdr:ext cx="762000" cy="259045"/>
    <xdr:sp macro="" textlink="">
      <xdr:nvSpPr>
        <xdr:cNvPr id="473" name="テキスト ボックス 472"/>
        <xdr:cNvSpPr txBox="1"/>
      </xdr:nvSpPr>
      <xdr:spPr>
        <a:xfrm>
          <a:off x="14020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42</xdr:rowOff>
    </xdr:from>
    <xdr:to>
      <xdr:col>19</xdr:col>
      <xdr:colOff>533400</xdr:colOff>
      <xdr:row>20</xdr:row>
      <xdr:rowOff>101642</xdr:rowOff>
    </xdr:to>
    <xdr:sp macro="" textlink="">
      <xdr:nvSpPr>
        <xdr:cNvPr id="474" name="円/楕円 473"/>
        <xdr:cNvSpPr/>
      </xdr:nvSpPr>
      <xdr:spPr>
        <a:xfrm>
          <a:off x="13462000" y="34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86419</xdr:rowOff>
    </xdr:from>
    <xdr:ext cx="762000" cy="259045"/>
    <xdr:sp macro="" textlink="">
      <xdr:nvSpPr>
        <xdr:cNvPr id="475" name="テキスト ボックス 474"/>
        <xdr:cNvSpPr txBox="1"/>
      </xdr:nvSpPr>
      <xdr:spPr>
        <a:xfrm>
          <a:off x="13131800" y="351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47,941
45,459
94.24
18,812,793
18,282,830
495,473
11,635,404
18,894,832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類似団体平均、全国平均や静岡県平均と比較すると、人件費に係る経常収支比率は低くなっている。要因としては、</a:t>
          </a:r>
          <a:r>
            <a:rPr lang="ja-JP" altLang="en-US" sz="1100" b="0" i="0" baseline="0">
              <a:solidFill>
                <a:schemeClr val="dk1"/>
              </a:solidFill>
              <a:effectLst/>
              <a:latin typeface="+mn-lt"/>
              <a:ea typeface="+mn-ea"/>
              <a:cs typeface="+mn-cs"/>
            </a:rPr>
            <a:t>類似団体に比べ職員数が少ないことから職員給が抑えられていることや、</a:t>
          </a:r>
          <a:r>
            <a:rPr lang="ja-JP" altLang="ja-JP" sz="1100" b="0" i="0" baseline="0">
              <a:solidFill>
                <a:schemeClr val="dk1"/>
              </a:solidFill>
              <a:effectLst/>
              <a:latin typeface="+mn-lt"/>
              <a:ea typeface="+mn-ea"/>
              <a:cs typeface="+mn-cs"/>
            </a:rPr>
            <a:t>ゴミ処理やし尿処理などの業務を一部事務組合で行っていること</a:t>
          </a:r>
          <a:r>
            <a:rPr lang="ja-JP" altLang="en-US" sz="1100" b="0" i="0" baseline="0">
              <a:solidFill>
                <a:schemeClr val="dk1"/>
              </a:solidFill>
              <a:effectLst/>
              <a:latin typeface="+mn-lt"/>
              <a:ea typeface="+mn-ea"/>
              <a:cs typeface="+mn-cs"/>
            </a:rPr>
            <a:t>、専門性の高い民生関連業務を委託していることが</a:t>
          </a:r>
          <a:r>
            <a:rPr lang="ja-JP" altLang="ja-JP" sz="1100" b="0" i="0" baseline="0">
              <a:solidFill>
                <a:schemeClr val="dk1"/>
              </a:solidFill>
              <a:effectLst/>
              <a:latin typeface="+mn-lt"/>
              <a:ea typeface="+mn-ea"/>
              <a:cs typeface="+mn-cs"/>
            </a:rPr>
            <a:t>挙げられる。また、菊川市集中改革プランに基づき、指定管理者制度の導入を推進し、文化会館</a:t>
          </a:r>
          <a:r>
            <a:rPr lang="ja-JP" altLang="en-US" sz="1100" b="0" i="0" baseline="0">
              <a:solidFill>
                <a:schemeClr val="dk1"/>
              </a:solidFill>
              <a:effectLst/>
              <a:latin typeface="+mn-lt"/>
              <a:ea typeface="+mn-ea"/>
              <a:cs typeface="+mn-cs"/>
            </a:rPr>
            <a:t>等の運営や体育館管理</a:t>
          </a:r>
          <a:r>
            <a:rPr lang="ja-JP" altLang="ja-JP" sz="1100" b="0" i="0" baseline="0">
              <a:solidFill>
                <a:schemeClr val="dk1"/>
              </a:solidFill>
              <a:effectLst/>
              <a:latin typeface="+mn-lt"/>
              <a:ea typeface="+mn-ea"/>
              <a:cs typeface="+mn-cs"/>
            </a:rPr>
            <a:t>を指定管理者に委託していることも要因である。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35</xdr:row>
      <xdr:rowOff>9978</xdr:rowOff>
    </xdr:to>
    <xdr:cxnSp macro="">
      <xdr:nvCxnSpPr>
        <xdr:cNvPr id="67" name="直線コネクタ 66"/>
        <xdr:cNvCxnSpPr/>
      </xdr:nvCxnSpPr>
      <xdr:spPr>
        <a:xfrm flipV="1">
          <a:off x="3987800" y="5923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105228</xdr:rowOff>
    </xdr:from>
    <xdr:to>
      <xdr:col>5</xdr:col>
      <xdr:colOff>549275</xdr:colOff>
      <xdr:row>35</xdr:row>
      <xdr:rowOff>9978</xdr:rowOff>
    </xdr:to>
    <xdr:cxnSp macro="">
      <xdr:nvCxnSpPr>
        <xdr:cNvPr id="70" name="直線コネクタ 69"/>
        <xdr:cNvCxnSpPr/>
      </xdr:nvCxnSpPr>
      <xdr:spPr>
        <a:xfrm>
          <a:off x="3098800" y="593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83457</xdr:rowOff>
    </xdr:from>
    <xdr:to>
      <xdr:col>4</xdr:col>
      <xdr:colOff>346075</xdr:colOff>
      <xdr:row>34</xdr:row>
      <xdr:rowOff>105228</xdr:rowOff>
    </xdr:to>
    <xdr:cxnSp macro="">
      <xdr:nvCxnSpPr>
        <xdr:cNvPr id="73" name="直線コネクタ 72"/>
        <xdr:cNvCxnSpPr/>
      </xdr:nvCxnSpPr>
      <xdr:spPr>
        <a:xfrm>
          <a:off x="2209800" y="591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83457</xdr:rowOff>
    </xdr:from>
    <xdr:to>
      <xdr:col>3</xdr:col>
      <xdr:colOff>142875</xdr:colOff>
      <xdr:row>35</xdr:row>
      <xdr:rowOff>42636</xdr:rowOff>
    </xdr:to>
    <xdr:cxnSp macro="">
      <xdr:nvCxnSpPr>
        <xdr:cNvPr id="76" name="直線コネクタ 75"/>
        <xdr:cNvCxnSpPr/>
      </xdr:nvCxnSpPr>
      <xdr:spPr>
        <a:xfrm flipV="1">
          <a:off x="1320800" y="5912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6" name="円/楕円 85"/>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60070</xdr:rowOff>
    </xdr:from>
    <xdr:ext cx="762000" cy="259045"/>
    <xdr:sp macro="" textlink="">
      <xdr:nvSpPr>
        <xdr:cNvPr id="87"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130628</xdr:rowOff>
    </xdr:from>
    <xdr:to>
      <xdr:col>5</xdr:col>
      <xdr:colOff>600075</xdr:colOff>
      <xdr:row>35</xdr:row>
      <xdr:rowOff>60778</xdr:rowOff>
    </xdr:to>
    <xdr:sp macro="" textlink="">
      <xdr:nvSpPr>
        <xdr:cNvPr id="88" name="円/楕円 87"/>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70955</xdr:rowOff>
    </xdr:from>
    <xdr:ext cx="736600" cy="259045"/>
    <xdr:sp macro="" textlink="">
      <xdr:nvSpPr>
        <xdr:cNvPr id="89" name="テキスト ボックス 88"/>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54428</xdr:rowOff>
    </xdr:from>
    <xdr:to>
      <xdr:col>4</xdr:col>
      <xdr:colOff>396875</xdr:colOff>
      <xdr:row>34</xdr:row>
      <xdr:rowOff>156028</xdr:rowOff>
    </xdr:to>
    <xdr:sp macro="" textlink="">
      <xdr:nvSpPr>
        <xdr:cNvPr id="90" name="円/楕円 89"/>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166205</xdr:rowOff>
    </xdr:from>
    <xdr:ext cx="762000" cy="259045"/>
    <xdr:sp macro="" textlink="">
      <xdr:nvSpPr>
        <xdr:cNvPr id="91" name="テキスト ボックス 90"/>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32657</xdr:rowOff>
    </xdr:from>
    <xdr:to>
      <xdr:col>3</xdr:col>
      <xdr:colOff>193675</xdr:colOff>
      <xdr:row>34</xdr:row>
      <xdr:rowOff>134257</xdr:rowOff>
    </xdr:to>
    <xdr:sp macro="" textlink="">
      <xdr:nvSpPr>
        <xdr:cNvPr id="92" name="円/楕円 91"/>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144434</xdr:rowOff>
    </xdr:from>
    <xdr:ext cx="762000" cy="259045"/>
    <xdr:sp macro="" textlink="">
      <xdr:nvSpPr>
        <xdr:cNvPr id="93" name="テキスト ボックス 92"/>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4" name="円/楕円 93"/>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5" name="テキスト ボックス 94"/>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a:t>
          </a:r>
          <a:r>
            <a:rPr lang="ja-JP" altLang="en-US" sz="1100" b="0" i="0" baseline="0">
              <a:solidFill>
                <a:schemeClr val="dk1"/>
              </a:solidFill>
              <a:effectLst/>
              <a:latin typeface="+mn-lt"/>
              <a:ea typeface="+mn-ea"/>
              <a:cs typeface="+mn-cs"/>
            </a:rPr>
            <a:t>は全国や静岡県平均より低いものの、</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高くなっている</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菊川市集中改革プランに基づき、業務の民間委託（指定管理者制度の導入）を推進し、職員人件費等から委託料（物件費）へのシフトが起きているためである。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年度からは体育施設に加え公園管理に関しても指定管理制度を取り入れることから、さらなる</a:t>
          </a:r>
          <a:r>
            <a:rPr lang="ja-JP" altLang="ja-JP" sz="1100" b="0" i="0" baseline="0">
              <a:solidFill>
                <a:schemeClr val="dk1"/>
              </a:solidFill>
              <a:effectLst/>
              <a:latin typeface="+mn-lt"/>
              <a:ea typeface="+mn-ea"/>
              <a:cs typeface="+mn-cs"/>
            </a:rPr>
            <a:t>上昇が見込まれるため</a:t>
          </a:r>
          <a:r>
            <a:rPr lang="ja-JP" altLang="en-US" sz="1100" b="0" i="0" baseline="0">
              <a:solidFill>
                <a:schemeClr val="dk1"/>
              </a:solidFill>
              <a:effectLst/>
              <a:latin typeface="+mn-lt"/>
              <a:ea typeface="+mn-ea"/>
              <a:cs typeface="+mn-cs"/>
            </a:rPr>
            <a:t>、より一層その他</a:t>
          </a:r>
          <a:r>
            <a:rPr lang="ja-JP" altLang="ja-JP" sz="1100" b="0" i="0" baseline="0">
              <a:solidFill>
                <a:schemeClr val="dk1"/>
              </a:solidFill>
              <a:effectLst/>
              <a:latin typeface="+mn-lt"/>
              <a:ea typeface="+mn-ea"/>
              <a:cs typeface="+mn-cs"/>
            </a:rPr>
            <a:t>経常経費の削減に努めていく。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69850</xdr:rowOff>
    </xdr:to>
    <xdr:cxnSp macro="">
      <xdr:nvCxnSpPr>
        <xdr:cNvPr id="130" name="直線コネクタ 129"/>
        <xdr:cNvCxnSpPr/>
      </xdr:nvCxnSpPr>
      <xdr:spPr>
        <a:xfrm>
          <a:off x="15671800" y="2973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17</xdr:row>
      <xdr:rowOff>58964</xdr:rowOff>
    </xdr:to>
    <xdr:cxnSp macro="">
      <xdr:nvCxnSpPr>
        <xdr:cNvPr id="133" name="直線コネクタ 132"/>
        <xdr:cNvCxnSpPr/>
      </xdr:nvCxnSpPr>
      <xdr:spPr>
        <a:xfrm>
          <a:off x="14782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143329</xdr:rowOff>
    </xdr:to>
    <xdr:cxnSp macro="">
      <xdr:nvCxnSpPr>
        <xdr:cNvPr id="136" name="直線コネクタ 135"/>
        <xdr:cNvCxnSpPr/>
      </xdr:nvCxnSpPr>
      <xdr:spPr>
        <a:xfrm>
          <a:off x="13893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99786</xdr:rowOff>
    </xdr:to>
    <xdr:cxnSp macro="">
      <xdr:nvCxnSpPr>
        <xdr:cNvPr id="139" name="直線コネクタ 138"/>
        <xdr:cNvCxnSpPr/>
      </xdr:nvCxnSpPr>
      <xdr:spPr>
        <a:xfrm>
          <a:off x="13004800" y="2777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9" name="円/楕円 148"/>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50"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1" name="円/楕円 150"/>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2" name="テキスト ボックス 15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3" name="円/楕円 152"/>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4" name="テキスト ボックス 153"/>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5" name="円/楕円 154"/>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6" name="テキスト ボックス 155"/>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7" name="円/楕円 156"/>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8" name="テキスト ボックス 157"/>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扶助費は、全国平均より3.6ポイント低い値となっているが、類似団体平均より0.</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ポイント、前年度より0.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ポイント高くなっている。要因としては、生活保護費</a:t>
          </a:r>
          <a:r>
            <a:rPr lang="ja-JP" altLang="en-US" sz="1100" b="0" i="0" baseline="0">
              <a:solidFill>
                <a:schemeClr val="dk1"/>
              </a:solidFill>
              <a:effectLst/>
              <a:latin typeface="+mn-lt"/>
              <a:ea typeface="+mn-ea"/>
              <a:cs typeface="+mn-cs"/>
            </a:rPr>
            <a:t>が類似団体に比べ</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ポイント、全国平均に比べ</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ポイント低くなっている一方、入所児童数が増加傾向にあることから保育所措置費が増加していることや、市立幼保園の建設などから児童福祉費が類似団体から</a:t>
          </a:r>
          <a:r>
            <a:rPr lang="en-US" altLang="ja-JP" sz="1100" b="0" i="0" baseline="0">
              <a:solidFill>
                <a:schemeClr val="dk1"/>
              </a:solidFill>
              <a:effectLst/>
              <a:latin typeface="+mn-lt"/>
              <a:ea typeface="+mn-ea"/>
              <a:cs typeface="+mn-cs"/>
            </a:rPr>
            <a:t>4.8</a:t>
          </a:r>
          <a:r>
            <a:rPr lang="ja-JP" altLang="en-US" sz="1100" b="0" i="0" baseline="0">
              <a:solidFill>
                <a:schemeClr val="dk1"/>
              </a:solidFill>
              <a:effectLst/>
              <a:latin typeface="+mn-lt"/>
              <a:ea typeface="+mn-ea"/>
              <a:cs typeface="+mn-cs"/>
            </a:rPr>
            <a:t>ポイント、全国平均から</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ポイント高くなっていることがあげられる。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少子高齢化対策や介護制度の普及など</a:t>
          </a:r>
          <a:r>
            <a:rPr lang="ja-JP" altLang="ja-JP" sz="1100" b="0" i="0" baseline="0">
              <a:solidFill>
                <a:schemeClr val="dk1"/>
              </a:solidFill>
              <a:effectLst/>
              <a:latin typeface="+mn-lt"/>
              <a:ea typeface="+mn-ea"/>
              <a:cs typeface="+mn-cs"/>
            </a:rPr>
            <a:t>社会情勢を反映して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増加が予想されるため、適正な支出となるよう努めていく。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29028</xdr:rowOff>
    </xdr:to>
    <xdr:cxnSp macro="">
      <xdr:nvCxnSpPr>
        <xdr:cNvPr id="193" name="直線コネクタ 192"/>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96" name="直線コネクタ 195"/>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69850</xdr:rowOff>
    </xdr:to>
    <xdr:cxnSp macro="">
      <xdr:nvCxnSpPr>
        <xdr:cNvPr id="199" name="直線コネクタ 198"/>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37193</xdr:rowOff>
    </xdr:to>
    <xdr:cxnSp macro="">
      <xdr:nvCxnSpPr>
        <xdr:cNvPr id="202" name="直線コネクタ 201"/>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12" name="円/楕円 211"/>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13" name="扶助費該当値テキスト"/>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4" name="円/楕円 21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5" name="テキスト ボックス 21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6" name="円/楕円 215"/>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7" name="テキスト ボックス 216"/>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8" name="円/楕円 217"/>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9" name="テキスト ボックス 218"/>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20" name="円/楕円 219"/>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1" name="テキスト ボックス 220"/>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下回っているのは、菊川市の高齢化率が低いため、国民健康保険事業会計、後期高齢者医療事業会計や介護保険事業会計への繰出金が少ないことなどが挙げられる。しかし、これら特別会計への繰出額は増加傾向にある（前年度比</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百万円増）ことから、医療費削減のための予防事業に取り組むなど、普通会計の負担額を減らしていくよう努めていく。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161290</xdr:rowOff>
    </xdr:to>
    <xdr:cxnSp macro="">
      <xdr:nvCxnSpPr>
        <xdr:cNvPr id="254" name="直線コネクタ 253"/>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161290</xdr:rowOff>
    </xdr:to>
    <xdr:cxnSp macro="">
      <xdr:nvCxnSpPr>
        <xdr:cNvPr id="257" name="直線コネクタ 256"/>
        <xdr:cNvCxnSpPr/>
      </xdr:nvCxnSpPr>
      <xdr:spPr>
        <a:xfrm>
          <a:off x="14782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107950</xdr:rowOff>
    </xdr:to>
    <xdr:cxnSp macro="">
      <xdr:nvCxnSpPr>
        <xdr:cNvPr id="260" name="直線コネクタ 259"/>
        <xdr:cNvCxnSpPr/>
      </xdr:nvCxnSpPr>
      <xdr:spPr>
        <a:xfrm>
          <a:off x="13893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31750</xdr:rowOff>
    </xdr:to>
    <xdr:cxnSp macro="">
      <xdr:nvCxnSpPr>
        <xdr:cNvPr id="263" name="直線コネクタ 262"/>
        <xdr:cNvCxnSpPr/>
      </xdr:nvCxnSpPr>
      <xdr:spPr>
        <a:xfrm>
          <a:off x="13004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3" name="円/楕円 272"/>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4"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5" name="円/楕円 274"/>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6" name="テキスト ボックス 275"/>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7" name="円/楕円 276"/>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8" name="テキスト ボックス 277"/>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9" name="円/楕円 278"/>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80" name="テキスト ボックス 279"/>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81" name="円/楕円 280"/>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82" name="テキスト ボックス 281"/>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5.1</a:t>
          </a:r>
          <a:r>
            <a:rPr lang="ja-JP" altLang="en-US" sz="1100" b="0" i="0" baseline="0">
              <a:solidFill>
                <a:schemeClr val="dk1"/>
              </a:solidFill>
              <a:effectLst/>
              <a:latin typeface="+mn-lt"/>
              <a:ea typeface="+mn-ea"/>
              <a:cs typeface="+mn-cs"/>
            </a:rPr>
            <a:t>ポイント、全国平均から</a:t>
          </a:r>
          <a:r>
            <a:rPr lang="en-US" altLang="ja-JP" sz="1100" b="0" i="0" baseline="0">
              <a:solidFill>
                <a:schemeClr val="dk1"/>
              </a:solidFill>
              <a:effectLst/>
              <a:latin typeface="+mn-lt"/>
              <a:ea typeface="+mn-ea"/>
              <a:cs typeface="+mn-cs"/>
            </a:rPr>
            <a:t>6.6</a:t>
          </a:r>
          <a:r>
            <a:rPr lang="ja-JP" altLang="en-US" sz="1100" b="0" i="0" baseline="0">
              <a:solidFill>
                <a:schemeClr val="dk1"/>
              </a:solidFill>
              <a:effectLst/>
              <a:latin typeface="+mn-lt"/>
              <a:ea typeface="+mn-ea"/>
              <a:cs typeface="+mn-cs"/>
            </a:rPr>
            <a:t>ポイントと大きく</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民生、衛生などの分野において加入する一部事務組合への負担金や病院事業会計への繰出金が多額になっているためである。2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は経営改善により</a:t>
          </a:r>
          <a:r>
            <a:rPr lang="ja-JP" altLang="ja-JP" sz="1100" b="0" i="0" baseline="0">
              <a:solidFill>
                <a:schemeClr val="dk1"/>
              </a:solidFill>
              <a:effectLst/>
              <a:latin typeface="+mn-lt"/>
              <a:ea typeface="+mn-ea"/>
              <a:cs typeface="+mn-cs"/>
            </a:rPr>
            <a:t>病院事業会計への</a:t>
          </a:r>
          <a:r>
            <a:rPr lang="ja-JP" altLang="en-US" sz="1100" b="0" i="0" baseline="0">
              <a:solidFill>
                <a:schemeClr val="dk1"/>
              </a:solidFill>
              <a:effectLst/>
              <a:latin typeface="+mn-lt"/>
              <a:ea typeface="+mn-ea"/>
              <a:cs typeface="+mn-cs"/>
            </a:rPr>
            <a:t>臨時的な</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が減少となったものの、繰出基準分は増額しており、</a:t>
          </a:r>
          <a:r>
            <a:rPr lang="ja-JP" altLang="ja-JP" sz="1100" b="0" i="0" baseline="0">
              <a:solidFill>
                <a:schemeClr val="dk1"/>
              </a:solidFill>
              <a:effectLst/>
              <a:latin typeface="+mn-lt"/>
              <a:ea typeface="+mn-ea"/>
              <a:cs typeface="+mn-cs"/>
            </a:rPr>
            <a:t>今後も病院事業の健全化に取り組むとともに、各種補助金については、菊川市集中改革プランによる取り組みを通じて見直しを行い、適正化を図っていく。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130810</xdr:rowOff>
    </xdr:from>
    <xdr:to>
      <xdr:col>24</xdr:col>
      <xdr:colOff>31750</xdr:colOff>
      <xdr:row>38</xdr:row>
      <xdr:rowOff>20320</xdr:rowOff>
    </xdr:to>
    <xdr:cxnSp macro="">
      <xdr:nvCxnSpPr>
        <xdr:cNvPr id="315" name="直線コネクタ 314"/>
        <xdr:cNvCxnSpPr/>
      </xdr:nvCxnSpPr>
      <xdr:spPr>
        <a:xfrm>
          <a:off x="15671800" y="6474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130810</xdr:rowOff>
    </xdr:to>
    <xdr:cxnSp macro="">
      <xdr:nvCxnSpPr>
        <xdr:cNvPr id="318" name="直線コネクタ 317"/>
        <xdr:cNvCxnSpPr/>
      </xdr:nvCxnSpPr>
      <xdr:spPr>
        <a:xfrm>
          <a:off x="14782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37</xdr:row>
      <xdr:rowOff>69850</xdr:rowOff>
    </xdr:to>
    <xdr:cxnSp macro="">
      <xdr:nvCxnSpPr>
        <xdr:cNvPr id="321" name="直線コネクタ 320"/>
        <xdr:cNvCxnSpPr/>
      </xdr:nvCxnSpPr>
      <xdr:spPr>
        <a:xfrm>
          <a:off x="13893800" y="624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37</xdr:row>
      <xdr:rowOff>1270</xdr:rowOff>
    </xdr:to>
    <xdr:cxnSp macro="">
      <xdr:nvCxnSpPr>
        <xdr:cNvPr id="324" name="直線コネクタ 323"/>
        <xdr:cNvCxnSpPr/>
      </xdr:nvCxnSpPr>
      <xdr:spPr>
        <a:xfrm flipV="1">
          <a:off x="13004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34" name="円/楕円 333"/>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35"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80010</xdr:rowOff>
    </xdr:from>
    <xdr:to>
      <xdr:col>22</xdr:col>
      <xdr:colOff>615950</xdr:colOff>
      <xdr:row>38</xdr:row>
      <xdr:rowOff>10160</xdr:rowOff>
    </xdr:to>
    <xdr:sp macro="" textlink="">
      <xdr:nvSpPr>
        <xdr:cNvPr id="336" name="円/楕円 335"/>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166387</xdr:rowOff>
    </xdr:from>
    <xdr:ext cx="736600" cy="259045"/>
    <xdr:sp macro="" textlink="">
      <xdr:nvSpPr>
        <xdr:cNvPr id="337" name="テキスト ボックス 336"/>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8" name="円/楕円 33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9" name="テキスト ボックス 33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22860</xdr:rowOff>
    </xdr:from>
    <xdr:to>
      <xdr:col>20</xdr:col>
      <xdr:colOff>209550</xdr:colOff>
      <xdr:row>36</xdr:row>
      <xdr:rowOff>124460</xdr:rowOff>
    </xdr:to>
    <xdr:sp macro="" textlink="">
      <xdr:nvSpPr>
        <xdr:cNvPr id="340" name="円/楕円 339"/>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41" name="テキスト ボックス 340"/>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42" name="円/楕円 341"/>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43" name="テキスト ボックス 342"/>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公債費負担適正化計画に基づき、19年度から22年度にかけて、10億1,313万円の繰上償還を実施し、市債の借入額を返済元金以内に抑えた結果、類似団体を下回る結果となっている。市債残高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a:t>
          </a:r>
          <a:r>
            <a:rPr lang="ja-JP" altLang="en-US" sz="1100" b="0" i="0" baseline="0">
              <a:solidFill>
                <a:schemeClr val="dk1"/>
              </a:solidFill>
              <a:effectLst/>
              <a:latin typeface="+mn-lt"/>
              <a:ea typeface="+mn-ea"/>
              <a:cs typeface="+mn-cs"/>
            </a:rPr>
            <a:t>が、合併特例債等の償還が開始した平成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年以降上昇傾向にある。今後も防災拠点整備や市立幼保園建設事業などの</a:t>
          </a:r>
          <a:r>
            <a:rPr lang="ja-JP" altLang="ja-JP" sz="1100" b="0" i="0" baseline="0">
              <a:solidFill>
                <a:schemeClr val="dk1"/>
              </a:solidFill>
              <a:effectLst/>
              <a:latin typeface="+mn-lt"/>
              <a:ea typeface="+mn-ea"/>
              <a:cs typeface="+mn-cs"/>
            </a:rPr>
            <a:t>合併特例債を充当する建設事業の事業量の増加</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老朽化に伴う施設改修事業の発生</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により借入額の増加</a:t>
          </a:r>
          <a:r>
            <a:rPr lang="ja-JP" altLang="en-US" sz="1100" b="0" i="0" baseline="0">
              <a:solidFill>
                <a:schemeClr val="dk1"/>
              </a:solidFill>
              <a:effectLst/>
              <a:latin typeface="+mn-lt"/>
              <a:ea typeface="+mn-ea"/>
              <a:cs typeface="+mn-cs"/>
            </a:rPr>
            <a:t>から公債費が増えることが見込まれるが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公共施設等の管理計画</a:t>
          </a:r>
          <a:r>
            <a:rPr lang="ja-JP" altLang="ja-JP" sz="1100" b="0" i="0" baseline="0">
              <a:solidFill>
                <a:schemeClr val="dk1"/>
              </a:solidFill>
              <a:effectLst/>
              <a:latin typeface="+mn-lt"/>
              <a:ea typeface="+mn-ea"/>
              <a:cs typeface="+mn-cs"/>
            </a:rPr>
            <a:t>の策定</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市債の借入額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、公債費負担の適正化をはかっていく。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58420</xdr:rowOff>
    </xdr:to>
    <xdr:cxnSp macro="">
      <xdr:nvCxnSpPr>
        <xdr:cNvPr id="373" name="直線コネクタ 372"/>
        <xdr:cNvCxnSpPr/>
      </xdr:nvCxnSpPr>
      <xdr:spPr>
        <a:xfrm>
          <a:off x="3987800" y="134132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40132</xdr:rowOff>
    </xdr:to>
    <xdr:cxnSp macro="">
      <xdr:nvCxnSpPr>
        <xdr:cNvPr id="376" name="直線コネクタ 375"/>
        <xdr:cNvCxnSpPr/>
      </xdr:nvCxnSpPr>
      <xdr:spPr>
        <a:xfrm>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26415</xdr:rowOff>
    </xdr:to>
    <xdr:cxnSp macro="">
      <xdr:nvCxnSpPr>
        <xdr:cNvPr id="379" name="直線コネクタ 378"/>
        <xdr:cNvCxnSpPr/>
      </xdr:nvCxnSpPr>
      <xdr:spPr>
        <a:xfrm>
          <a:off x="2209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40132</xdr:rowOff>
    </xdr:to>
    <xdr:cxnSp macro="">
      <xdr:nvCxnSpPr>
        <xdr:cNvPr id="382" name="直線コネクタ 381"/>
        <xdr:cNvCxnSpPr/>
      </xdr:nvCxnSpPr>
      <xdr:spPr>
        <a:xfrm flipV="1">
          <a:off x="1320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92" name="円/楕円 391"/>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24147</xdr:rowOff>
    </xdr:from>
    <xdr:ext cx="762000" cy="259045"/>
    <xdr:sp macro="" textlink="">
      <xdr:nvSpPr>
        <xdr:cNvPr id="393" name="公債費該当値テキスト"/>
        <xdr:cNvSpPr txBox="1"/>
      </xdr:nvSpPr>
      <xdr:spPr>
        <a:xfrm>
          <a:off x="4914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94" name="円/楕円 393"/>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95" name="テキスト ボックス 394"/>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6" name="円/楕円 395"/>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97" name="テキスト ボックス 396"/>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8" name="円/楕円 397"/>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9" name="テキスト ボックス 398"/>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400" name="円/楕円 39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401" name="テキスト ボックス 400"/>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ポイント増となり、類似団体平均を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ポイント上回った。</a:t>
          </a:r>
          <a:r>
            <a:rPr lang="ja-JP" altLang="en-US" sz="1100" b="0" i="0" baseline="0">
              <a:solidFill>
                <a:schemeClr val="dk1"/>
              </a:solidFill>
              <a:effectLst/>
              <a:latin typeface="+mn-lt"/>
              <a:ea typeface="+mn-ea"/>
              <a:cs typeface="+mn-cs"/>
            </a:rPr>
            <a:t>これは、公債費以外の経常経費、特に</a:t>
          </a:r>
          <a:r>
            <a:rPr lang="ja-JP" altLang="ja-JP" sz="1100" b="0" i="0" baseline="0">
              <a:solidFill>
                <a:schemeClr val="dk1"/>
              </a:solidFill>
              <a:effectLst/>
              <a:latin typeface="+mn-lt"/>
              <a:ea typeface="+mn-ea"/>
              <a:cs typeface="+mn-cs"/>
            </a:rPr>
            <a:t>補助費等の病院事業繰出金が、経常収支比率を上げる要因となっているため</a:t>
          </a:r>
          <a:r>
            <a:rPr lang="ja-JP" altLang="en-US" sz="1100" b="0" i="0" baseline="0">
              <a:solidFill>
                <a:schemeClr val="dk1"/>
              </a:solidFill>
              <a:effectLst/>
              <a:latin typeface="+mn-lt"/>
              <a:ea typeface="+mn-ea"/>
              <a:cs typeface="+mn-cs"/>
            </a:rPr>
            <a:t>と考えられる。今後も</a:t>
          </a:r>
          <a:r>
            <a:rPr lang="ja-JP" altLang="ja-JP" sz="1100" b="0" i="0" baseline="0">
              <a:solidFill>
                <a:schemeClr val="dk1"/>
              </a:solidFill>
              <a:effectLst/>
              <a:latin typeface="+mn-lt"/>
              <a:ea typeface="+mn-ea"/>
              <a:cs typeface="+mn-cs"/>
            </a:rPr>
            <a:t>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149861</xdr:rowOff>
    </xdr:to>
    <xdr:cxnSp macro="">
      <xdr:nvCxnSpPr>
        <xdr:cNvPr id="432" name="直線コネクタ 431"/>
        <xdr:cNvCxnSpPr/>
      </xdr:nvCxnSpPr>
      <xdr:spPr>
        <a:xfrm>
          <a:off x="15671800" y="135138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78</xdr:row>
      <xdr:rowOff>140715</xdr:rowOff>
    </xdr:to>
    <xdr:cxnSp macro="">
      <xdr:nvCxnSpPr>
        <xdr:cNvPr id="435" name="直線コネクタ 434"/>
        <xdr:cNvCxnSpPr/>
      </xdr:nvCxnSpPr>
      <xdr:spPr>
        <a:xfrm>
          <a:off x="14782800" y="133446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143002</xdr:rowOff>
    </xdr:to>
    <xdr:cxnSp macro="">
      <xdr:nvCxnSpPr>
        <xdr:cNvPr id="438" name="直線コネクタ 437"/>
        <xdr:cNvCxnSpPr/>
      </xdr:nvCxnSpPr>
      <xdr:spPr>
        <a:xfrm>
          <a:off x="13893800" y="1316177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77</xdr:row>
      <xdr:rowOff>19558</xdr:rowOff>
    </xdr:to>
    <xdr:cxnSp macro="">
      <xdr:nvCxnSpPr>
        <xdr:cNvPr id="441" name="直線コネクタ 440"/>
        <xdr:cNvCxnSpPr/>
      </xdr:nvCxnSpPr>
      <xdr:spPr>
        <a:xfrm flipV="1">
          <a:off x="13004800" y="13161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51" name="円/楕円 45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5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53" name="円/楕円 452"/>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54" name="テキスト ボックス 453"/>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5" name="円/楕円 454"/>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6" name="テキスト ボックス 455"/>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7" name="円/楕円 456"/>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58" name="テキスト ボックス 457"/>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59" name="円/楕円 458"/>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80535</xdr:rowOff>
    </xdr:from>
    <xdr:ext cx="762000" cy="259045"/>
    <xdr:sp macro="" textlink="">
      <xdr:nvSpPr>
        <xdr:cNvPr id="460" name="テキスト ボックス 459"/>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静岡県菊川市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36028</xdr:rowOff>
    </xdr:from>
    <xdr:to>
      <xdr:col>4</xdr:col>
      <xdr:colOff>1117600</xdr:colOff>
      <xdr:row>18</xdr:row>
      <xdr:rowOff>56667</xdr:rowOff>
    </xdr:to>
    <xdr:cxnSp macro="">
      <xdr:nvCxnSpPr>
        <xdr:cNvPr id="52" name="直線コネクタ 51"/>
        <xdr:cNvCxnSpPr/>
      </xdr:nvCxnSpPr>
      <xdr:spPr bwMode="auto">
        <a:xfrm>
          <a:off x="5003800" y="3169753"/>
          <a:ext cx="6477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129558</xdr:rowOff>
    </xdr:from>
    <xdr:to>
      <xdr:col>4</xdr:col>
      <xdr:colOff>469900</xdr:colOff>
      <xdr:row>18</xdr:row>
      <xdr:rowOff>36028</xdr:rowOff>
    </xdr:to>
    <xdr:cxnSp macro="">
      <xdr:nvCxnSpPr>
        <xdr:cNvPr id="55" name="直線コネクタ 54"/>
        <xdr:cNvCxnSpPr/>
      </xdr:nvCxnSpPr>
      <xdr:spPr bwMode="auto">
        <a:xfrm>
          <a:off x="4305300" y="3091833"/>
          <a:ext cx="698500" cy="7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129558</xdr:rowOff>
    </xdr:from>
    <xdr:to>
      <xdr:col>3</xdr:col>
      <xdr:colOff>904875</xdr:colOff>
      <xdr:row>18</xdr:row>
      <xdr:rowOff>4416</xdr:rowOff>
    </xdr:to>
    <xdr:cxnSp macro="">
      <xdr:nvCxnSpPr>
        <xdr:cNvPr id="58" name="直線コネクタ 57"/>
        <xdr:cNvCxnSpPr/>
      </xdr:nvCxnSpPr>
      <xdr:spPr bwMode="auto">
        <a:xfrm flipV="1">
          <a:off x="3606800" y="3091833"/>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134604</xdr:rowOff>
    </xdr:from>
    <xdr:to>
      <xdr:col>3</xdr:col>
      <xdr:colOff>206375</xdr:colOff>
      <xdr:row>18</xdr:row>
      <xdr:rowOff>4416</xdr:rowOff>
    </xdr:to>
    <xdr:cxnSp macro="">
      <xdr:nvCxnSpPr>
        <xdr:cNvPr id="61" name="直線コネクタ 60"/>
        <xdr:cNvCxnSpPr/>
      </xdr:nvCxnSpPr>
      <xdr:spPr bwMode="auto">
        <a:xfrm>
          <a:off x="2908300" y="3096879"/>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5867</xdr:rowOff>
    </xdr:from>
    <xdr:to>
      <xdr:col>5</xdr:col>
      <xdr:colOff>34925</xdr:colOff>
      <xdr:row>18</xdr:row>
      <xdr:rowOff>107467</xdr:rowOff>
    </xdr:to>
    <xdr:sp macro="" textlink="">
      <xdr:nvSpPr>
        <xdr:cNvPr id="71" name="円/楕円 70"/>
        <xdr:cNvSpPr/>
      </xdr:nvSpPr>
      <xdr:spPr bwMode="auto">
        <a:xfrm>
          <a:off x="5600700" y="313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149394</xdr:rowOff>
    </xdr:from>
    <xdr:ext cx="762000" cy="259045"/>
    <xdr:sp macro="" textlink="">
      <xdr:nvSpPr>
        <xdr:cNvPr id="72" name="人口1人当たり決算額の推移該当値テキスト130"/>
        <xdr:cNvSpPr txBox="1"/>
      </xdr:nvSpPr>
      <xdr:spPr>
        <a:xfrm>
          <a:off x="5740400" y="31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156678</xdr:rowOff>
    </xdr:from>
    <xdr:to>
      <xdr:col>4</xdr:col>
      <xdr:colOff>520700</xdr:colOff>
      <xdr:row>18</xdr:row>
      <xdr:rowOff>86828</xdr:rowOff>
    </xdr:to>
    <xdr:sp macro="" textlink="">
      <xdr:nvSpPr>
        <xdr:cNvPr id="73" name="円/楕円 72"/>
        <xdr:cNvSpPr/>
      </xdr:nvSpPr>
      <xdr:spPr bwMode="auto">
        <a:xfrm>
          <a:off x="4953000" y="311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71605</xdr:rowOff>
    </xdr:from>
    <xdr:ext cx="736600" cy="259045"/>
    <xdr:sp macro="" textlink="">
      <xdr:nvSpPr>
        <xdr:cNvPr id="74" name="テキスト ボックス 73"/>
        <xdr:cNvSpPr txBox="1"/>
      </xdr:nvSpPr>
      <xdr:spPr>
        <a:xfrm>
          <a:off x="4622800" y="320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78758</xdr:rowOff>
    </xdr:from>
    <xdr:to>
      <xdr:col>3</xdr:col>
      <xdr:colOff>955675</xdr:colOff>
      <xdr:row>18</xdr:row>
      <xdr:rowOff>8908</xdr:rowOff>
    </xdr:to>
    <xdr:sp macro="" textlink="">
      <xdr:nvSpPr>
        <xdr:cNvPr id="75" name="円/楕円 74"/>
        <xdr:cNvSpPr/>
      </xdr:nvSpPr>
      <xdr:spPr bwMode="auto">
        <a:xfrm>
          <a:off x="4254500" y="304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165135</xdr:rowOff>
    </xdr:from>
    <xdr:ext cx="762000" cy="259045"/>
    <xdr:sp macro="" textlink="">
      <xdr:nvSpPr>
        <xdr:cNvPr id="76" name="テキスト ボックス 75"/>
        <xdr:cNvSpPr txBox="1"/>
      </xdr:nvSpPr>
      <xdr:spPr>
        <a:xfrm>
          <a:off x="3924300" y="31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125066</xdr:rowOff>
    </xdr:from>
    <xdr:to>
      <xdr:col>3</xdr:col>
      <xdr:colOff>257175</xdr:colOff>
      <xdr:row>18</xdr:row>
      <xdr:rowOff>55216</xdr:rowOff>
    </xdr:to>
    <xdr:sp macro="" textlink="">
      <xdr:nvSpPr>
        <xdr:cNvPr id="77" name="円/楕円 76"/>
        <xdr:cNvSpPr/>
      </xdr:nvSpPr>
      <xdr:spPr bwMode="auto">
        <a:xfrm>
          <a:off x="3556000" y="3087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39993</xdr:rowOff>
    </xdr:from>
    <xdr:ext cx="762000" cy="259045"/>
    <xdr:sp macro="" textlink="">
      <xdr:nvSpPr>
        <xdr:cNvPr id="78" name="テキスト ボックス 77"/>
        <xdr:cNvSpPr txBox="1"/>
      </xdr:nvSpPr>
      <xdr:spPr>
        <a:xfrm>
          <a:off x="3225800" y="317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83804</xdr:rowOff>
    </xdr:from>
    <xdr:to>
      <xdr:col>2</xdr:col>
      <xdr:colOff>692150</xdr:colOff>
      <xdr:row>18</xdr:row>
      <xdr:rowOff>13954</xdr:rowOff>
    </xdr:to>
    <xdr:sp macro="" textlink="">
      <xdr:nvSpPr>
        <xdr:cNvPr id="79" name="円/楕円 78"/>
        <xdr:cNvSpPr/>
      </xdr:nvSpPr>
      <xdr:spPr bwMode="auto">
        <a:xfrm>
          <a:off x="2857500" y="304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170181</xdr:rowOff>
    </xdr:from>
    <xdr:ext cx="762000" cy="259045"/>
    <xdr:sp macro="" textlink="">
      <xdr:nvSpPr>
        <xdr:cNvPr id="80" name="テキスト ボックス 79"/>
        <xdr:cNvSpPr txBox="1"/>
      </xdr:nvSpPr>
      <xdr:spPr>
        <a:xfrm>
          <a:off x="2527300" y="313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111161</xdr:rowOff>
    </xdr:from>
    <xdr:to>
      <xdr:col>4</xdr:col>
      <xdr:colOff>1117600</xdr:colOff>
      <xdr:row>35</xdr:row>
      <xdr:rowOff>137189</xdr:rowOff>
    </xdr:to>
    <xdr:cxnSp macro="">
      <xdr:nvCxnSpPr>
        <xdr:cNvPr id="116" name="直線コネクタ 115"/>
        <xdr:cNvCxnSpPr/>
      </xdr:nvCxnSpPr>
      <xdr:spPr bwMode="auto">
        <a:xfrm>
          <a:off x="5003800" y="6721511"/>
          <a:ext cx="6477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250738</xdr:rowOff>
    </xdr:from>
    <xdr:to>
      <xdr:col>4</xdr:col>
      <xdr:colOff>469900</xdr:colOff>
      <xdr:row>35</xdr:row>
      <xdr:rowOff>111161</xdr:rowOff>
    </xdr:to>
    <xdr:cxnSp macro="">
      <xdr:nvCxnSpPr>
        <xdr:cNvPr id="119" name="直線コネクタ 118"/>
        <xdr:cNvCxnSpPr/>
      </xdr:nvCxnSpPr>
      <xdr:spPr bwMode="auto">
        <a:xfrm>
          <a:off x="4305300" y="6518188"/>
          <a:ext cx="698500" cy="20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222947</xdr:rowOff>
    </xdr:from>
    <xdr:to>
      <xdr:col>3</xdr:col>
      <xdr:colOff>904875</xdr:colOff>
      <xdr:row>34</xdr:row>
      <xdr:rowOff>250738</xdr:rowOff>
    </xdr:to>
    <xdr:cxnSp macro="">
      <xdr:nvCxnSpPr>
        <xdr:cNvPr id="122" name="直線コネクタ 121"/>
        <xdr:cNvCxnSpPr/>
      </xdr:nvCxnSpPr>
      <xdr:spPr bwMode="auto">
        <a:xfrm>
          <a:off x="3606800" y="6490397"/>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68119</xdr:rowOff>
    </xdr:from>
    <xdr:to>
      <xdr:col>3</xdr:col>
      <xdr:colOff>206375</xdr:colOff>
      <xdr:row>34</xdr:row>
      <xdr:rowOff>222947</xdr:rowOff>
    </xdr:to>
    <xdr:cxnSp macro="">
      <xdr:nvCxnSpPr>
        <xdr:cNvPr id="125" name="直線コネクタ 124"/>
        <xdr:cNvCxnSpPr/>
      </xdr:nvCxnSpPr>
      <xdr:spPr bwMode="auto">
        <a:xfrm>
          <a:off x="2908300" y="6335569"/>
          <a:ext cx="698500" cy="154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136843</xdr:rowOff>
    </xdr:from>
    <xdr:ext cx="762000" cy="259045"/>
    <xdr:sp macro="" textlink="">
      <xdr:nvSpPr>
        <xdr:cNvPr id="129" name="テキスト ボックス 128"/>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86389</xdr:rowOff>
    </xdr:from>
    <xdr:to>
      <xdr:col>5</xdr:col>
      <xdr:colOff>34925</xdr:colOff>
      <xdr:row>35</xdr:row>
      <xdr:rowOff>187989</xdr:rowOff>
    </xdr:to>
    <xdr:sp macro="" textlink="">
      <xdr:nvSpPr>
        <xdr:cNvPr id="135" name="円/楕円 134"/>
        <xdr:cNvSpPr/>
      </xdr:nvSpPr>
      <xdr:spPr bwMode="auto">
        <a:xfrm>
          <a:off x="5600700" y="669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58466</xdr:rowOff>
    </xdr:from>
    <xdr:ext cx="762000" cy="259045"/>
    <xdr:sp macro="" textlink="">
      <xdr:nvSpPr>
        <xdr:cNvPr id="136" name="人口1人当たり決算額の推移該当値テキスト445"/>
        <xdr:cNvSpPr txBox="1"/>
      </xdr:nvSpPr>
      <xdr:spPr>
        <a:xfrm>
          <a:off x="5740400" y="66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60361</xdr:rowOff>
    </xdr:from>
    <xdr:to>
      <xdr:col>4</xdr:col>
      <xdr:colOff>520700</xdr:colOff>
      <xdr:row>35</xdr:row>
      <xdr:rowOff>161961</xdr:rowOff>
    </xdr:to>
    <xdr:sp macro="" textlink="">
      <xdr:nvSpPr>
        <xdr:cNvPr id="137" name="円/楕円 136"/>
        <xdr:cNvSpPr/>
      </xdr:nvSpPr>
      <xdr:spPr bwMode="auto">
        <a:xfrm>
          <a:off x="4953000" y="66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146738</xdr:rowOff>
    </xdr:from>
    <xdr:ext cx="736600" cy="259045"/>
    <xdr:sp macro="" textlink="">
      <xdr:nvSpPr>
        <xdr:cNvPr id="138" name="テキスト ボックス 137"/>
        <xdr:cNvSpPr txBox="1"/>
      </xdr:nvSpPr>
      <xdr:spPr>
        <a:xfrm>
          <a:off x="4622800" y="675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199938</xdr:rowOff>
    </xdr:from>
    <xdr:to>
      <xdr:col>3</xdr:col>
      <xdr:colOff>955675</xdr:colOff>
      <xdr:row>34</xdr:row>
      <xdr:rowOff>301538</xdr:rowOff>
    </xdr:to>
    <xdr:sp macro="" textlink="">
      <xdr:nvSpPr>
        <xdr:cNvPr id="139" name="円/楕円 138"/>
        <xdr:cNvSpPr/>
      </xdr:nvSpPr>
      <xdr:spPr bwMode="auto">
        <a:xfrm>
          <a:off x="4254500" y="646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311715</xdr:rowOff>
    </xdr:from>
    <xdr:ext cx="762000" cy="259045"/>
    <xdr:sp macro="" textlink="">
      <xdr:nvSpPr>
        <xdr:cNvPr id="140" name="テキスト ボックス 139"/>
        <xdr:cNvSpPr txBox="1"/>
      </xdr:nvSpPr>
      <xdr:spPr>
        <a:xfrm>
          <a:off x="3924300" y="62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172147</xdr:rowOff>
    </xdr:from>
    <xdr:to>
      <xdr:col>3</xdr:col>
      <xdr:colOff>257175</xdr:colOff>
      <xdr:row>34</xdr:row>
      <xdr:rowOff>273747</xdr:rowOff>
    </xdr:to>
    <xdr:sp macro="" textlink="">
      <xdr:nvSpPr>
        <xdr:cNvPr id="141" name="円/楕円 140"/>
        <xdr:cNvSpPr/>
      </xdr:nvSpPr>
      <xdr:spPr bwMode="auto">
        <a:xfrm>
          <a:off x="3556000" y="643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258524</xdr:rowOff>
    </xdr:from>
    <xdr:ext cx="762000" cy="259045"/>
    <xdr:sp macro="" textlink="">
      <xdr:nvSpPr>
        <xdr:cNvPr id="142" name="テキスト ボックス 141"/>
        <xdr:cNvSpPr txBox="1"/>
      </xdr:nvSpPr>
      <xdr:spPr>
        <a:xfrm>
          <a:off x="3225800" y="65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17319</xdr:rowOff>
    </xdr:from>
    <xdr:to>
      <xdr:col>2</xdr:col>
      <xdr:colOff>692150</xdr:colOff>
      <xdr:row>34</xdr:row>
      <xdr:rowOff>118919</xdr:rowOff>
    </xdr:to>
    <xdr:sp macro="" textlink="">
      <xdr:nvSpPr>
        <xdr:cNvPr id="143" name="円/楕円 142"/>
        <xdr:cNvSpPr/>
      </xdr:nvSpPr>
      <xdr:spPr bwMode="auto">
        <a:xfrm>
          <a:off x="2857500" y="628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129096</xdr:rowOff>
    </xdr:from>
    <xdr:ext cx="762000" cy="259045"/>
    <xdr:sp macro="" textlink="">
      <xdr:nvSpPr>
        <xdr:cNvPr id="144" name="テキスト ボックス 143"/>
        <xdr:cNvSpPr txBox="1"/>
      </xdr:nvSpPr>
      <xdr:spPr>
        <a:xfrm>
          <a:off x="2527300" y="605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000" b="0" i="0" baseline="0">
              <a:solidFill>
                <a:schemeClr val="dk1"/>
              </a:solidFill>
              <a:effectLst/>
              <a:latin typeface="+mn-lt"/>
              <a:ea typeface="+mn-ea"/>
              <a:cs typeface="+mn-cs"/>
            </a:rPr>
            <a:t>　財政調整基金残高は、</a:t>
          </a:r>
          <a:r>
            <a:rPr lang="en-US" altLang="ja-JP" sz="1000" b="0" i="0" baseline="0">
              <a:solidFill>
                <a:schemeClr val="dk1"/>
              </a:solidFill>
              <a:effectLst/>
              <a:latin typeface="+mn-lt"/>
              <a:ea typeface="+mn-ea"/>
              <a:cs typeface="+mn-cs"/>
            </a:rPr>
            <a:t>20</a:t>
          </a:r>
          <a:r>
            <a:rPr lang="ja-JP" altLang="en-US" sz="1000" b="0" i="0" baseline="0">
              <a:solidFill>
                <a:schemeClr val="dk1"/>
              </a:solidFill>
              <a:effectLst/>
              <a:latin typeface="+mn-lt"/>
              <a:ea typeface="+mn-ea"/>
              <a:cs typeface="+mn-cs"/>
            </a:rPr>
            <a:t>億円前後を推移している。</a:t>
          </a:r>
          <a:r>
            <a:rPr lang="en-US" altLang="ja-JP" sz="1000" b="0" i="0" baseline="0">
              <a:solidFill>
                <a:schemeClr val="dk1"/>
              </a:solidFill>
              <a:effectLst/>
              <a:latin typeface="+mn-lt"/>
              <a:ea typeface="+mn-ea"/>
              <a:cs typeface="+mn-cs"/>
            </a:rPr>
            <a:t>22</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23年度では、普通交付税が増額となったことから基金繰入金が不要となり、決算積み立てにより基金残高が増となった。</a:t>
          </a:r>
          <a:r>
            <a:rPr lang="en-US" altLang="ja-JP" sz="1000" b="0" i="0" baseline="0">
              <a:solidFill>
                <a:schemeClr val="dk1"/>
              </a:solidFill>
              <a:effectLst/>
              <a:latin typeface="+mn-lt"/>
              <a:ea typeface="+mn-ea"/>
              <a:cs typeface="+mn-cs"/>
            </a:rPr>
            <a:t>24</a:t>
          </a:r>
          <a:r>
            <a:rPr lang="ja-JP" altLang="en-US" sz="1000" b="0" i="0" baseline="0">
              <a:solidFill>
                <a:schemeClr val="dk1"/>
              </a:solidFill>
              <a:effectLst/>
              <a:latin typeface="+mn-lt"/>
              <a:ea typeface="+mn-ea"/>
              <a:cs typeface="+mn-cs"/>
            </a:rPr>
            <a:t>年度以降、税収等歳入の減により基金繰入金が増加し、一方で標準財政規模は大きくなっているため、標準財政規模比は低下している。</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実質収支では、20年度から</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年度では５％</a:t>
          </a:r>
          <a:r>
            <a:rPr lang="ja-JP" altLang="en-US" sz="1000" b="0" i="0" baseline="0">
              <a:solidFill>
                <a:schemeClr val="dk1"/>
              </a:solidFill>
              <a:effectLst/>
              <a:latin typeface="+mn-lt"/>
              <a:ea typeface="+mn-ea"/>
              <a:cs typeface="+mn-cs"/>
            </a:rPr>
            <a:t>前後</a:t>
          </a:r>
          <a:r>
            <a:rPr lang="ja-JP" altLang="ja-JP" sz="1000" b="0" i="0" baseline="0">
              <a:solidFill>
                <a:schemeClr val="dk1"/>
              </a:solidFill>
              <a:effectLst/>
              <a:latin typeface="+mn-lt"/>
              <a:ea typeface="+mn-ea"/>
              <a:cs typeface="+mn-cs"/>
            </a:rPr>
            <a:t>を推移している</a:t>
          </a:r>
          <a:r>
            <a:rPr lang="ja-JP" altLang="en-US" sz="1000" b="0" i="0" baseline="0">
              <a:solidFill>
                <a:schemeClr val="dk1"/>
              </a:solidFill>
              <a:effectLst/>
              <a:latin typeface="+mn-lt"/>
              <a:ea typeface="+mn-ea"/>
              <a:cs typeface="+mn-cs"/>
            </a:rPr>
            <a:t>が、</a:t>
          </a:r>
          <a:r>
            <a:rPr lang="en-US" altLang="ja-JP" sz="1000" b="0" i="0" baseline="0">
              <a:solidFill>
                <a:schemeClr val="dk1"/>
              </a:solidFill>
              <a:effectLst/>
              <a:latin typeface="+mn-lt"/>
              <a:ea typeface="+mn-ea"/>
              <a:cs typeface="+mn-cs"/>
            </a:rPr>
            <a:t>25</a:t>
          </a:r>
          <a:r>
            <a:rPr lang="ja-JP" altLang="en-US" sz="1000" b="0" i="0" baseline="0">
              <a:solidFill>
                <a:schemeClr val="dk1"/>
              </a:solidFill>
              <a:effectLst/>
              <a:latin typeface="+mn-lt"/>
              <a:ea typeface="+mn-ea"/>
              <a:cs typeface="+mn-cs"/>
            </a:rPr>
            <a:t>年度は税収等が歳入が増加以上に普通建設事業費の増などによる歳出の伸びが大きく、実質収支が下がっている</a:t>
          </a:r>
          <a:r>
            <a:rPr lang="ja-JP" altLang="ja-JP" sz="1000" b="0" i="0" baseline="0">
              <a:solidFill>
                <a:schemeClr val="dk1"/>
              </a:solidFill>
              <a:effectLst/>
              <a:latin typeface="+mn-lt"/>
              <a:ea typeface="+mn-ea"/>
              <a:cs typeface="+mn-cs"/>
            </a:rPr>
            <a:t>。</a:t>
          </a:r>
          <a:endParaRPr lang="ja-JP" altLang="ja-JP" sz="1100">
            <a:effectLst/>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実質単年度収支では、</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以降、</a:t>
          </a:r>
          <a:r>
            <a:rPr lang="ja-JP" altLang="ja-JP" sz="1000" b="0" i="0" baseline="0">
              <a:solidFill>
                <a:schemeClr val="dk1"/>
              </a:solidFill>
              <a:effectLst/>
              <a:latin typeface="+mn-lt"/>
              <a:ea typeface="+mn-ea"/>
              <a:cs typeface="+mn-cs"/>
            </a:rPr>
            <a:t>財政調整基金の取崩額</a:t>
          </a:r>
          <a:r>
            <a:rPr lang="ja-JP" altLang="en-US"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大きくなり、赤字に転じ</a:t>
          </a:r>
          <a:r>
            <a:rPr lang="ja-JP" altLang="en-US" sz="1000" b="0" i="0" baseline="0">
              <a:solidFill>
                <a:schemeClr val="dk1"/>
              </a:solidFill>
              <a:effectLst/>
              <a:latin typeface="+mn-lt"/>
              <a:ea typeface="+mn-ea"/>
              <a:cs typeface="+mn-cs"/>
            </a:rPr>
            <a:t>ている</a:t>
          </a:r>
          <a:r>
            <a:rPr lang="ja-JP" altLang="ja-JP" sz="1000" b="0" i="0" baseline="0">
              <a:solidFill>
                <a:schemeClr val="dk1"/>
              </a:solidFill>
              <a:effectLst/>
              <a:latin typeface="+mn-lt"/>
              <a:ea typeface="+mn-ea"/>
              <a:cs typeface="+mn-cs"/>
            </a:rPr>
            <a:t>。今後は、合併特例債による借入額が多くなっていくことから</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公債費負担の適正化を図り、臨時財政対策債の発行額を抑えるために財政調整基金の活用額も大きくなることが見込まれるが、20億円程度の残高を確保できるよう財政運営に努めていく。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全ての会計において赤字額は計上されていないが、黒字額の比率は</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年度を除き、</a:t>
          </a:r>
          <a:r>
            <a:rPr lang="ja-JP" altLang="ja-JP" sz="1100" b="0" i="0" baseline="0">
              <a:solidFill>
                <a:schemeClr val="dk1"/>
              </a:solidFill>
              <a:effectLst/>
              <a:latin typeface="+mn-lt"/>
              <a:ea typeface="+mn-ea"/>
              <a:cs typeface="+mn-cs"/>
            </a:rPr>
            <a:t>年々減少している。病院事業会計</a:t>
          </a:r>
          <a:r>
            <a:rPr lang="ja-JP" altLang="en-US" sz="1100" b="0" i="0" baseline="0">
              <a:solidFill>
                <a:schemeClr val="dk1"/>
              </a:solidFill>
              <a:effectLst/>
              <a:latin typeface="+mn-lt"/>
              <a:ea typeface="+mn-ea"/>
              <a:cs typeface="+mn-cs"/>
            </a:rPr>
            <a:t>及び国民健康保険特会</a:t>
          </a:r>
          <a:r>
            <a:rPr lang="ja-JP" altLang="ja-JP" sz="1100" b="0" i="0" baseline="0">
              <a:solidFill>
                <a:schemeClr val="dk1"/>
              </a:solidFill>
              <a:effectLst/>
              <a:latin typeface="+mn-lt"/>
              <a:ea typeface="+mn-ea"/>
              <a:cs typeface="+mn-cs"/>
            </a:rPr>
            <a:t>における黒字額の比率の</a:t>
          </a:r>
          <a:r>
            <a:rPr lang="ja-JP" altLang="en-US" sz="1100" b="0" i="0" baseline="0">
              <a:solidFill>
                <a:schemeClr val="dk1"/>
              </a:solidFill>
              <a:effectLst/>
              <a:latin typeface="+mn-lt"/>
              <a:ea typeface="+mn-ea"/>
              <a:cs typeface="+mn-cs"/>
            </a:rPr>
            <a:t>影響</a:t>
          </a:r>
          <a:r>
            <a:rPr lang="ja-JP" altLang="ja-JP" sz="1100" b="0" i="0" baseline="0">
              <a:solidFill>
                <a:schemeClr val="dk1"/>
              </a:solidFill>
              <a:effectLst/>
              <a:latin typeface="+mn-lt"/>
              <a:ea typeface="+mn-ea"/>
              <a:cs typeface="+mn-cs"/>
            </a:rPr>
            <a:t>が大きなものとなっている。</a:t>
          </a:r>
          <a:r>
            <a:rPr lang="ja-JP" altLang="en-US" sz="1100" b="0" i="0" baseline="0">
              <a:solidFill>
                <a:schemeClr val="dk1"/>
              </a:solidFill>
              <a:effectLst/>
              <a:latin typeface="+mn-lt"/>
              <a:ea typeface="+mn-ea"/>
              <a:cs typeface="+mn-cs"/>
            </a:rPr>
            <a:t>病院事業会計の推移は</a:t>
          </a:r>
          <a:r>
            <a:rPr lang="ja-JP" altLang="ja-JP" sz="1100" b="0" i="0" baseline="0">
              <a:solidFill>
                <a:schemeClr val="dk1"/>
              </a:solidFill>
              <a:effectLst/>
              <a:latin typeface="+mn-lt"/>
              <a:ea typeface="+mn-ea"/>
              <a:cs typeface="+mn-cs"/>
            </a:rPr>
            <a:t>、22年度</a:t>
          </a:r>
          <a:r>
            <a:rPr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病棟の改修により４か月間の一部閉鎖を行ったことなどの一時的な要因のほか、内科受診制限により、外来及び入院患者数が減少したことで収益の減少が生じているものである。23年度は医師の退職による外来患者数の減少により収益が減少している。</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年度は、耳鼻咽喉科や泌尿器科の医師が退職した影響で患者数及び収益が減少した一方で費用の削減努力を行ったため増加した</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年度は内科医が増えたものの、</a:t>
          </a:r>
          <a:r>
            <a:rPr lang="ja-JP" altLang="ja-JP" sz="1100" b="0" i="0" baseline="0">
              <a:solidFill>
                <a:schemeClr val="dk1"/>
              </a:solidFill>
              <a:effectLst/>
              <a:latin typeface="+mn-lt"/>
              <a:ea typeface="+mn-ea"/>
              <a:cs typeface="+mn-cs"/>
            </a:rPr>
            <a:t>病院事業会計は厳しい経営状況が続いているため、経費の削減と診療単価のアップにより収益の改善を図り黒字額の確保を図っていく。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算入公債費等の額が大きく増えているのは、普通交付税の需要額に算入される公債費おいて、16年度合併以降の合併特例債で借り入れた事業の元金分の算入が22年度から始まったことによる。元利償還金では、公債費負担適正化計画で実施した19年度から22年度までの繰上償還の効果により上昇が抑えられている。公営企業債の元利償還金に対する繰入金については、年々上昇傾向にあり、病院事業会計や下水道事業会計への繰入金が多く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ついて、一般会計等に係る地方債の現在高及び債務負担行為に基づく支出予定額では、公債費負担適正化計画により19年度から22年度に市債を10億1,313万円、22年度から23年度に債務負担行為を5億8,400万円の繰上償還を実施したことや、償還元金より借入額を抑えるなどの市債抑制により減少傾向である。</a:t>
          </a:r>
          <a:r>
            <a:rPr lang="ja-JP" altLang="en-US" sz="1100" b="0" i="0" baseline="0">
              <a:solidFill>
                <a:schemeClr val="dk1"/>
              </a:solidFill>
              <a:effectLst/>
              <a:latin typeface="+mn-lt"/>
              <a:ea typeface="+mn-ea"/>
              <a:cs typeface="+mn-cs"/>
            </a:rPr>
            <a:t>また、償還年数を</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年に抑えることで、実質の元利償還金を抑え、将来への負担額を予億世している。</a:t>
          </a:r>
          <a:r>
            <a:rPr lang="ja-JP" altLang="ja-JP" sz="1100" b="0" i="0" baseline="0">
              <a:solidFill>
                <a:schemeClr val="dk1"/>
              </a:solidFill>
              <a:effectLst/>
              <a:latin typeface="+mn-lt"/>
              <a:ea typeface="+mn-ea"/>
              <a:cs typeface="+mn-cs"/>
            </a:rPr>
            <a:t>充当可能財源等については、充当可能基金において、今後の施設の老朽化に伴う改修等に備えるため、まちづくり基金を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年度に新設し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年度末残高で</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9,655</a:t>
          </a:r>
          <a:r>
            <a:rPr lang="ja-JP" altLang="ja-JP" sz="1100" b="0" i="0" baseline="0">
              <a:solidFill>
                <a:schemeClr val="dk1"/>
              </a:solidFill>
              <a:effectLst/>
              <a:latin typeface="+mn-lt"/>
              <a:ea typeface="+mn-ea"/>
              <a:cs typeface="+mn-cs"/>
            </a:rPr>
            <a:t>万円を積み立てている。</a:t>
          </a:r>
          <a:r>
            <a:rPr lang="ja-JP" altLang="en-US" sz="1100" b="0" i="0" baseline="0">
              <a:solidFill>
                <a:schemeClr val="dk1"/>
              </a:solidFill>
              <a:effectLst/>
              <a:latin typeface="+mn-lt"/>
              <a:ea typeface="+mn-ea"/>
              <a:cs typeface="+mn-cs"/>
            </a:rPr>
            <a:t>今後は、老朽化施設の改修・改築を控えているため、起債額の増加に伴い将来負担額の増が見込まれる。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18812793</v>
      </c>
      <c r="BO4" s="349"/>
      <c r="BP4" s="349"/>
      <c r="BQ4" s="349"/>
      <c r="BR4" s="349"/>
      <c r="BS4" s="349"/>
      <c r="BT4" s="349"/>
      <c r="BU4" s="350"/>
      <c r="BV4" s="348">
        <v>17790395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18282830</v>
      </c>
      <c r="BO5" s="386"/>
      <c r="BP5" s="386"/>
      <c r="BQ5" s="386"/>
      <c r="BR5" s="386"/>
      <c r="BS5" s="386"/>
      <c r="BT5" s="386"/>
      <c r="BU5" s="387"/>
      <c r="BV5" s="385">
        <v>17177517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529963</v>
      </c>
      <c r="BO6" s="386"/>
      <c r="BP6" s="386"/>
      <c r="BQ6" s="386"/>
      <c r="BR6" s="386"/>
      <c r="BS6" s="386"/>
      <c r="BT6" s="386"/>
      <c r="BU6" s="387"/>
      <c r="BV6" s="385">
        <v>612878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34490</v>
      </c>
      <c r="BO7" s="386"/>
      <c r="BP7" s="386"/>
      <c r="BQ7" s="386"/>
      <c r="BR7" s="386"/>
      <c r="BS7" s="386"/>
      <c r="BT7" s="386"/>
      <c r="BU7" s="387"/>
      <c r="BV7" s="385">
        <v>20840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11635404</v>
      </c>
      <c r="CU7" s="386"/>
      <c r="CV7" s="386"/>
      <c r="CW7" s="386"/>
      <c r="CX7" s="386"/>
      <c r="CY7" s="386"/>
      <c r="CZ7" s="386"/>
      <c r="DA7" s="387"/>
      <c r="DB7" s="385">
        <v>11446746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495473</v>
      </c>
      <c r="BO8" s="386"/>
      <c r="BP8" s="386"/>
      <c r="BQ8" s="386"/>
      <c r="BR8" s="386"/>
      <c r="BS8" s="386"/>
      <c r="BT8" s="386"/>
      <c r="BU8" s="387"/>
      <c r="BV8" s="385">
        <v>592038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47041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-96565</v>
      </c>
      <c r="BO9" s="386"/>
      <c r="BP9" s="386"/>
      <c r="BQ9" s="386"/>
      <c r="BR9" s="386"/>
      <c r="BS9" s="386"/>
      <c r="BT9" s="386"/>
      <c r="BU9" s="387"/>
      <c r="BV9" s="385">
        <v>29360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47502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43061</v>
      </c>
      <c r="BO10" s="386"/>
      <c r="BP10" s="386"/>
      <c r="BQ10" s="386"/>
      <c r="BR10" s="386"/>
      <c r="BS10" s="386"/>
      <c r="BT10" s="386"/>
      <c r="BU10" s="387"/>
      <c r="BV10" s="385">
        <v>3347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47941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404773</v>
      </c>
      <c r="BO12" s="386"/>
      <c r="BP12" s="386"/>
      <c r="BQ12" s="386"/>
      <c r="BR12" s="386"/>
      <c r="BS12" s="386"/>
      <c r="BT12" s="386"/>
      <c r="BU12" s="387"/>
      <c r="BV12" s="385">
        <v>359798</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45459</v>
      </c>
      <c r="S13" s="467"/>
      <c r="T13" s="467"/>
      <c r="U13" s="467"/>
      <c r="V13" s="468"/>
      <c r="W13" s="401" t="s">
        <v>124</v>
      </c>
      <c r="X13" s="402"/>
      <c r="Y13" s="402"/>
      <c r="Z13" s="402"/>
      <c r="AA13" s="402"/>
      <c r="AB13" s="392"/>
      <c r="AC13" s="436">
        <v>2796</v>
      </c>
      <c r="AD13" s="437"/>
      <c r="AE13" s="437"/>
      <c r="AF13" s="437"/>
      <c r="AG13" s="476"/>
      <c r="AH13" s="436">
        <v>3649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-458277</v>
      </c>
      <c r="BO13" s="386"/>
      <c r="BP13" s="386"/>
      <c r="BQ13" s="386"/>
      <c r="BR13" s="386"/>
      <c r="BS13" s="386"/>
      <c r="BT13" s="386"/>
      <c r="BU13" s="387"/>
      <c r="BV13" s="385">
        <v>-327091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47934</v>
      </c>
      <c r="S14" s="467"/>
      <c r="T14" s="467"/>
      <c r="U14" s="467"/>
      <c r="V14" s="468"/>
      <c r="W14" s="375"/>
      <c r="X14" s="376"/>
      <c r="Y14" s="376"/>
      <c r="Z14" s="376"/>
      <c r="AA14" s="376"/>
      <c r="AB14" s="365"/>
      <c r="AC14" s="469">
        <v>11.1</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66.8</v>
      </c>
      <c r="CU14" s="481"/>
      <c r="CV14" s="481"/>
      <c r="CW14" s="481"/>
      <c r="CX14" s="481"/>
      <c r="CY14" s="481"/>
      <c r="CZ14" s="481"/>
      <c r="DA14" s="482"/>
      <c r="DB14" s="480">
        <v>81.3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45340</v>
      </c>
      <c r="S15" s="467"/>
      <c r="T15" s="467"/>
      <c r="U15" s="467"/>
      <c r="V15" s="468"/>
      <c r="W15" s="401" t="s">
        <v>131</v>
      </c>
      <c r="X15" s="402"/>
      <c r="Y15" s="402"/>
      <c r="Z15" s="402"/>
      <c r="AA15" s="402"/>
      <c r="AB15" s="392"/>
      <c r="AC15" s="436">
        <v>10775</v>
      </c>
      <c r="AD15" s="437"/>
      <c r="AE15" s="437"/>
      <c r="AF15" s="437"/>
      <c r="AG15" s="476"/>
      <c r="AH15" s="436">
        <v>11280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5959936</v>
      </c>
      <c r="BO15" s="349"/>
      <c r="BP15" s="349"/>
      <c r="BQ15" s="349"/>
      <c r="BR15" s="349"/>
      <c r="BS15" s="349"/>
      <c r="BT15" s="349"/>
      <c r="BU15" s="350"/>
      <c r="BV15" s="348">
        <v>5921967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42.8</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8102927</v>
      </c>
      <c r="BO16" s="386"/>
      <c r="BP16" s="386"/>
      <c r="BQ16" s="386"/>
      <c r="BR16" s="386"/>
      <c r="BS16" s="386"/>
      <c r="BT16" s="386"/>
      <c r="BU16" s="387"/>
      <c r="BV16" s="385">
        <v>8042125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11593</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7661850</v>
      </c>
      <c r="BO17" s="386"/>
      <c r="BP17" s="386"/>
      <c r="BQ17" s="386"/>
      <c r="BR17" s="386"/>
      <c r="BS17" s="386"/>
      <c r="BT17" s="386"/>
      <c r="BU17" s="387"/>
      <c r="BV17" s="385">
        <v>7612544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94.24</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9858830</v>
      </c>
      <c r="BO18" s="386"/>
      <c r="BP18" s="386"/>
      <c r="BQ18" s="386"/>
      <c r="BR18" s="386"/>
      <c r="BS18" s="386"/>
      <c r="BT18" s="386"/>
      <c r="BU18" s="387"/>
      <c r="BV18" s="385">
        <v>9715587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499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12971021</v>
      </c>
      <c r="BO19" s="386"/>
      <c r="BP19" s="386"/>
      <c r="BQ19" s="386"/>
      <c r="BR19" s="386"/>
      <c r="BS19" s="386"/>
      <c r="BT19" s="386"/>
      <c r="BU19" s="387"/>
      <c r="BV19" s="385">
        <v>12745699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15485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18894832</v>
      </c>
      <c r="BO23" s="386"/>
      <c r="BP23" s="386"/>
      <c r="BQ23" s="386"/>
      <c r="BR23" s="386"/>
      <c r="BS23" s="386"/>
      <c r="BT23" s="386"/>
      <c r="BU23" s="387"/>
      <c r="BV23" s="385">
        <v>18673599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8300</v>
      </c>
      <c r="R24" s="437"/>
      <c r="S24" s="437"/>
      <c r="T24" s="437"/>
      <c r="U24" s="437"/>
      <c r="V24" s="476"/>
      <c r="W24" s="531"/>
      <c r="X24" s="519"/>
      <c r="Y24" s="520"/>
      <c r="Z24" s="435" t="s">
        <v>155</v>
      </c>
      <c r="AA24" s="415"/>
      <c r="AB24" s="415"/>
      <c r="AC24" s="415"/>
      <c r="AD24" s="415"/>
      <c r="AE24" s="415"/>
      <c r="AF24" s="415"/>
      <c r="AG24" s="416"/>
      <c r="AH24" s="436">
        <v>315</v>
      </c>
      <c r="AI24" s="437"/>
      <c r="AJ24" s="437"/>
      <c r="AK24" s="437"/>
      <c r="AL24" s="476"/>
      <c r="AM24" s="436">
        <v>943740</v>
      </c>
      <c r="AN24" s="437"/>
      <c r="AO24" s="437"/>
      <c r="AP24" s="437"/>
      <c r="AQ24" s="437"/>
      <c r="AR24" s="476"/>
      <c r="AS24" s="436">
        <v>2996</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16506611</v>
      </c>
      <c r="BO24" s="386"/>
      <c r="BP24" s="386"/>
      <c r="BQ24" s="386"/>
      <c r="BR24" s="386"/>
      <c r="BS24" s="386"/>
      <c r="BT24" s="386"/>
      <c r="BU24" s="387"/>
      <c r="BV24" s="385">
        <v>16076569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6600</v>
      </c>
      <c r="R25" s="437"/>
      <c r="S25" s="437"/>
      <c r="T25" s="437"/>
      <c r="U25" s="437"/>
      <c r="V25" s="476"/>
      <c r="W25" s="531"/>
      <c r="X25" s="519"/>
      <c r="Y25" s="520"/>
      <c r="Z25" s="435" t="s">
        <v>158</v>
      </c>
      <c r="AA25" s="415"/>
      <c r="AB25" s="415"/>
      <c r="AC25" s="415"/>
      <c r="AD25" s="415"/>
      <c r="AE25" s="415"/>
      <c r="AF25" s="415"/>
      <c r="AG25" s="416"/>
      <c r="AH25" s="436">
        <v>60</v>
      </c>
      <c r="AI25" s="437"/>
      <c r="AJ25" s="437"/>
      <c r="AK25" s="437"/>
      <c r="AL25" s="476"/>
      <c r="AM25" s="436">
        <v>154680</v>
      </c>
      <c r="AN25" s="437"/>
      <c r="AO25" s="437"/>
      <c r="AP25" s="437"/>
      <c r="AQ25" s="437"/>
      <c r="AR25" s="476"/>
      <c r="AS25" s="436">
        <v>2578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4084070</v>
      </c>
      <c r="BO25" s="349"/>
      <c r="BP25" s="349"/>
      <c r="BQ25" s="349"/>
      <c r="BR25" s="349"/>
      <c r="BS25" s="349"/>
      <c r="BT25" s="349"/>
      <c r="BU25" s="350"/>
      <c r="BV25" s="348">
        <v>3755962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5850</v>
      </c>
      <c r="R26" s="437"/>
      <c r="S26" s="437"/>
      <c r="T26" s="437"/>
      <c r="U26" s="437"/>
      <c r="V26" s="476"/>
      <c r="W26" s="531"/>
      <c r="X26" s="519"/>
      <c r="Y26" s="520"/>
      <c r="Z26" s="435" t="s">
        <v>161</v>
      </c>
      <c r="AA26" s="539"/>
      <c r="AB26" s="539"/>
      <c r="AC26" s="539"/>
      <c r="AD26" s="539"/>
      <c r="AE26" s="539"/>
      <c r="AF26" s="539"/>
      <c r="AG26" s="540"/>
      <c r="AH26" s="436">
        <v>5</v>
      </c>
      <c r="AI26" s="437"/>
      <c r="AJ26" s="437"/>
      <c r="AK26" s="437"/>
      <c r="AL26" s="476"/>
      <c r="AM26" s="436">
        <v>15355</v>
      </c>
      <c r="AN26" s="437"/>
      <c r="AO26" s="437"/>
      <c r="AP26" s="437"/>
      <c r="AQ26" s="437"/>
      <c r="AR26" s="476"/>
      <c r="AS26" s="436">
        <v>3071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3950</v>
      </c>
      <c r="R27" s="437"/>
      <c r="S27" s="437"/>
      <c r="T27" s="437"/>
      <c r="U27" s="437"/>
      <c r="V27" s="476"/>
      <c r="W27" s="531"/>
      <c r="X27" s="519"/>
      <c r="Y27" s="520"/>
      <c r="Z27" s="435" t="s">
        <v>164</v>
      </c>
      <c r="AA27" s="415"/>
      <c r="AB27" s="415"/>
      <c r="AC27" s="415"/>
      <c r="AD27" s="415"/>
      <c r="AE27" s="415"/>
      <c r="AF27" s="415"/>
      <c r="AG27" s="416"/>
      <c r="AH27" s="436">
        <v>26</v>
      </c>
      <c r="AI27" s="437"/>
      <c r="AJ27" s="437"/>
      <c r="AK27" s="437"/>
      <c r="AL27" s="476"/>
      <c r="AM27" s="436">
        <v>77482</v>
      </c>
      <c r="AN27" s="437"/>
      <c r="AO27" s="437"/>
      <c r="AP27" s="437"/>
      <c r="AQ27" s="437"/>
      <c r="AR27" s="476"/>
      <c r="AS27" s="436">
        <v>2980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38543</v>
      </c>
      <c r="BO27" s="553"/>
      <c r="BP27" s="553"/>
      <c r="BQ27" s="553"/>
      <c r="BR27" s="553"/>
      <c r="BS27" s="553"/>
      <c r="BT27" s="553"/>
      <c r="BU27" s="554"/>
      <c r="BV27" s="552">
        <v>38534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3200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2148567</v>
      </c>
      <c r="BO28" s="349"/>
      <c r="BP28" s="349"/>
      <c r="BQ28" s="349"/>
      <c r="BR28" s="349"/>
      <c r="BS28" s="349"/>
      <c r="BT28" s="349"/>
      <c r="BU28" s="350"/>
      <c r="BV28" s="348">
        <v>2210279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15</v>
      </c>
      <c r="M29" s="437"/>
      <c r="N29" s="437"/>
      <c r="O29" s="437"/>
      <c r="P29" s="476"/>
      <c r="Q29" s="436">
        <v>3000</v>
      </c>
      <c r="R29" s="437"/>
      <c r="S29" s="437"/>
      <c r="T29" s="437"/>
      <c r="U29" s="437"/>
      <c r="V29" s="476"/>
      <c r="W29" s="531"/>
      <c r="X29" s="519"/>
      <c r="Y29" s="520"/>
      <c r="Z29" s="435" t="s">
        <v>171</v>
      </c>
      <c r="AA29" s="415"/>
      <c r="AB29" s="415"/>
      <c r="AC29" s="415"/>
      <c r="AD29" s="415"/>
      <c r="AE29" s="415"/>
      <c r="AF29" s="415"/>
      <c r="AG29" s="416"/>
      <c r="AH29" s="436">
        <v>341</v>
      </c>
      <c r="AI29" s="437"/>
      <c r="AJ29" s="437"/>
      <c r="AK29" s="437"/>
      <c r="AL29" s="476"/>
      <c r="AM29" s="436">
        <v>1021222</v>
      </c>
      <c r="AN29" s="437"/>
      <c r="AO29" s="437"/>
      <c r="AP29" s="437"/>
      <c r="AQ29" s="437"/>
      <c r="AR29" s="476"/>
      <c r="AS29" s="436">
        <v>2995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2441</v>
      </c>
      <c r="BO29" s="386"/>
      <c r="BP29" s="386"/>
      <c r="BQ29" s="386"/>
      <c r="BR29" s="386"/>
      <c r="BS29" s="386"/>
      <c r="BT29" s="386"/>
      <c r="BU29" s="387"/>
      <c r="BV29" s="385">
        <v>2440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955749</v>
      </c>
      <c r="BO30" s="553"/>
      <c r="BP30" s="553"/>
      <c r="BQ30" s="553"/>
      <c r="BR30" s="553"/>
      <c r="BS30" s="553"/>
      <c r="BT30" s="553"/>
      <c r="BU30" s="554"/>
      <c r="BV30" s="552">
        <v>400723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牧之原市・菊川市学校組合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有限会社菊川生活環境センター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小笠老人ホーム施設組合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東遠広域施設組合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静岡県市町総合事務組合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東遠学園組合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東遠地区聖苑組合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中東遠看護専門学校組合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掛川市・菊川市衛生施設組合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静岡県後期高齢者医療広域連合（普通会計分）</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静岡県地方税滞納整理機構</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64" t="s">
        <v>24</v>
      </c>
      <c r="C41" s="1165"/>
      <c r="D41" s="81"/>
      <c r="E41" s="1170" t="s">
        <v>25</v>
      </c>
      <c r="F41" s="1170"/>
      <c r="G41" s="1170"/>
      <c r="H41" s="1171"/>
      <c r="I41" s="82">
        <v>19425</v>
      </c>
      <c r="J41" s="83">
        <v>19178</v>
      </c>
      <c r="K41" s="83">
        <v>18948</v>
      </c>
      <c r="L41" s="83">
        <v>18690</v>
      </c>
      <c r="M41" s="84">
        <v>18908</v>
      </c>
    </row>
    <row r="42" spans="2:13" ht="27.75" customHeight="1" x14ac:dyDescent="0.15">
      <c r="B42" s="1166"/>
      <c r="C42" s="1167"/>
      <c r="D42" s="85"/>
      <c r="E42" s="1172" t="s">
        <v>26</v>
      </c>
      <c r="F42" s="1172"/>
      <c r="G42" s="1172"/>
      <c r="H42" s="1173"/>
      <c r="I42" s="86">
        <v>3525</v>
      </c>
      <c r="J42" s="87">
        <v>3085</v>
      </c>
      <c r="K42" s="87">
        <v>2201</v>
      </c>
      <c r="L42" s="87">
        <v>1933</v>
      </c>
      <c r="M42" s="88">
        <v>1876</v>
      </c>
    </row>
    <row r="43" spans="2:13" ht="27.75" customHeight="1" x14ac:dyDescent="0.15">
      <c r="B43" s="1166"/>
      <c r="C43" s="1167"/>
      <c r="D43" s="85"/>
      <c r="E43" s="1172" t="s">
        <v>27</v>
      </c>
      <c r="F43" s="1172"/>
      <c r="G43" s="1172"/>
      <c r="H43" s="1173"/>
      <c r="I43" s="86">
        <v>9187</v>
      </c>
      <c r="J43" s="87">
        <v>9047</v>
      </c>
      <c r="K43" s="87">
        <v>8594</v>
      </c>
      <c r="L43" s="87">
        <v>8234</v>
      </c>
      <c r="M43" s="88">
        <v>7867</v>
      </c>
    </row>
    <row r="44" spans="2:13" ht="27.75" customHeight="1" x14ac:dyDescent="0.15">
      <c r="B44" s="1166"/>
      <c r="C44" s="1167"/>
      <c r="D44" s="85"/>
      <c r="E44" s="1172" t="s">
        <v>28</v>
      </c>
      <c r="F44" s="1172"/>
      <c r="G44" s="1172"/>
      <c r="H44" s="1173"/>
      <c r="I44" s="86">
        <v>2898</v>
      </c>
      <c r="J44" s="87">
        <v>2589</v>
      </c>
      <c r="K44" s="87">
        <v>2237</v>
      </c>
      <c r="L44" s="87">
        <v>2190</v>
      </c>
      <c r="M44" s="88">
        <v>1850</v>
      </c>
    </row>
    <row r="45" spans="2:13" ht="27.75" customHeight="1" x14ac:dyDescent="0.15">
      <c r="B45" s="1166"/>
      <c r="C45" s="1167"/>
      <c r="D45" s="85"/>
      <c r="E45" s="1172" t="s">
        <v>29</v>
      </c>
      <c r="F45" s="1172"/>
      <c r="G45" s="1172"/>
      <c r="H45" s="1173"/>
      <c r="I45" s="86">
        <v>1818</v>
      </c>
      <c r="J45" s="87">
        <v>1784</v>
      </c>
      <c r="K45" s="87">
        <v>1730</v>
      </c>
      <c r="L45" s="87">
        <v>1726</v>
      </c>
      <c r="M45" s="88">
        <v>1615</v>
      </c>
    </row>
    <row r="46" spans="2:13" ht="27.75" customHeight="1" x14ac:dyDescent="0.15">
      <c r="B46" s="1166"/>
      <c r="C46" s="1167"/>
      <c r="D46" s="85"/>
      <c r="E46" s="1172" t="s">
        <v>30</v>
      </c>
      <c r="F46" s="1172"/>
      <c r="G46" s="1172"/>
      <c r="H46" s="1173"/>
      <c r="I46" s="86" t="s">
        <v>478</v>
      </c>
      <c r="J46" s="87" t="s">
        <v>478</v>
      </c>
      <c r="K46" s="87" t="s">
        <v>478</v>
      </c>
      <c r="L46" s="87" t="s">
        <v>478</v>
      </c>
      <c r="M46" s="88" t="s">
        <v>478</v>
      </c>
    </row>
    <row r="47" spans="2:13" ht="27.75" customHeight="1" x14ac:dyDescent="0.15">
      <c r="B47" s="1166"/>
      <c r="C47" s="1167"/>
      <c r="D47" s="85"/>
      <c r="E47" s="1172" t="s">
        <v>31</v>
      </c>
      <c r="F47" s="1172"/>
      <c r="G47" s="1172"/>
      <c r="H47" s="1173"/>
      <c r="I47" s="86" t="s">
        <v>478</v>
      </c>
      <c r="J47" s="87" t="s">
        <v>478</v>
      </c>
      <c r="K47" s="87" t="s">
        <v>478</v>
      </c>
      <c r="L47" s="87" t="s">
        <v>478</v>
      </c>
      <c r="M47" s="88" t="s">
        <v>478</v>
      </c>
    </row>
    <row r="48" spans="2:13" ht="27.75" customHeight="1" x14ac:dyDescent="0.15">
      <c r="B48" s="1168"/>
      <c r="C48" s="1169"/>
      <c r="D48" s="85"/>
      <c r="E48" s="1172" t="s">
        <v>32</v>
      </c>
      <c r="F48" s="1172"/>
      <c r="G48" s="1172"/>
      <c r="H48" s="1173"/>
      <c r="I48" s="86" t="s">
        <v>478</v>
      </c>
      <c r="J48" s="87" t="s">
        <v>478</v>
      </c>
      <c r="K48" s="87" t="s">
        <v>478</v>
      </c>
      <c r="L48" s="87" t="s">
        <v>478</v>
      </c>
      <c r="M48" s="88" t="s">
        <v>478</v>
      </c>
    </row>
    <row r="49" spans="2:13" ht="27.75" customHeight="1" x14ac:dyDescent="0.15">
      <c r="B49" s="1174" t="s">
        <v>33</v>
      </c>
      <c r="C49" s="1175"/>
      <c r="D49" s="89"/>
      <c r="E49" s="1172" t="s">
        <v>34</v>
      </c>
      <c r="F49" s="1172"/>
      <c r="G49" s="1172"/>
      <c r="H49" s="1173"/>
      <c r="I49" s="86">
        <v>2677</v>
      </c>
      <c r="J49" s="87">
        <v>2869</v>
      </c>
      <c r="K49" s="87">
        <v>2906</v>
      </c>
      <c r="L49" s="87">
        <v>2926</v>
      </c>
      <c r="M49" s="88">
        <v>3186</v>
      </c>
    </row>
    <row r="50" spans="2:13" ht="27.75" customHeight="1" x14ac:dyDescent="0.15">
      <c r="B50" s="1166"/>
      <c r="C50" s="1167"/>
      <c r="D50" s="85"/>
      <c r="E50" s="1172" t="s">
        <v>35</v>
      </c>
      <c r="F50" s="1172"/>
      <c r="G50" s="1172"/>
      <c r="H50" s="1173"/>
      <c r="I50" s="86">
        <v>2542</v>
      </c>
      <c r="J50" s="87">
        <v>2780</v>
      </c>
      <c r="K50" s="87">
        <v>3009</v>
      </c>
      <c r="L50" s="87">
        <v>3043</v>
      </c>
      <c r="M50" s="88">
        <v>2842</v>
      </c>
    </row>
    <row r="51" spans="2:13" ht="27.75" customHeight="1" x14ac:dyDescent="0.15">
      <c r="B51" s="1168"/>
      <c r="C51" s="1169"/>
      <c r="D51" s="85"/>
      <c r="E51" s="1172" t="s">
        <v>36</v>
      </c>
      <c r="F51" s="1172"/>
      <c r="G51" s="1172"/>
      <c r="H51" s="1173"/>
      <c r="I51" s="86">
        <v>18302</v>
      </c>
      <c r="J51" s="87">
        <v>18783</v>
      </c>
      <c r="K51" s="87">
        <v>18640</v>
      </c>
      <c r="L51" s="87">
        <v>18933</v>
      </c>
      <c r="M51" s="88">
        <v>19524</v>
      </c>
    </row>
    <row r="52" spans="2:13" ht="27.75" customHeight="1" thickBot="1" x14ac:dyDescent="0.2">
      <c r="B52" s="1176" t="s">
        <v>37</v>
      </c>
      <c r="C52" s="1177"/>
      <c r="D52" s="90"/>
      <c r="E52" s="1178" t="s">
        <v>38</v>
      </c>
      <c r="F52" s="1178"/>
      <c r="G52" s="1178"/>
      <c r="H52" s="1179"/>
      <c r="I52" s="91">
        <v>13333</v>
      </c>
      <c r="J52" s="92">
        <v>11251</v>
      </c>
      <c r="K52" s="92">
        <v>9155</v>
      </c>
      <c r="L52" s="92">
        <v>7872</v>
      </c>
      <c r="M52" s="93">
        <v>6565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86092</v>
      </c>
      <c r="E3" s="116"/>
      <c r="F3" s="117">
        <v>79008</v>
      </c>
      <c r="G3" s="118"/>
      <c r="H3" s="119"/>
    </row>
    <row r="4" spans="1:8" x14ac:dyDescent="0.15">
      <c r="A4" s="120"/>
      <c r="B4" s="121"/>
      <c r="C4" s="122"/>
      <c r="D4" s="123">
        <v>61471</v>
      </c>
      <c r="E4" s="124"/>
      <c r="F4" s="125">
        <v>46014</v>
      </c>
      <c r="G4" s="126"/>
      <c r="H4" s="127"/>
    </row>
    <row r="5" spans="1:8" x14ac:dyDescent="0.15">
      <c r="A5" s="108" t="s">
        <v>511</v>
      </c>
      <c r="B5" s="113"/>
      <c r="C5" s="114"/>
      <c r="D5" s="115">
        <v>78935</v>
      </c>
      <c r="E5" s="116"/>
      <c r="F5" s="117">
        <v>86381</v>
      </c>
      <c r="G5" s="118"/>
      <c r="H5" s="119"/>
    </row>
    <row r="6" spans="1:8" x14ac:dyDescent="0.15">
      <c r="A6" s="120"/>
      <c r="B6" s="121"/>
      <c r="C6" s="122"/>
      <c r="D6" s="123">
        <v>55668</v>
      </c>
      <c r="E6" s="124"/>
      <c r="F6" s="125">
        <v>41242</v>
      </c>
      <c r="G6" s="126"/>
      <c r="H6" s="127"/>
    </row>
    <row r="7" spans="1:8" x14ac:dyDescent="0.15">
      <c r="A7" s="108" t="s">
        <v>512</v>
      </c>
      <c r="B7" s="113"/>
      <c r="C7" s="114"/>
      <c r="D7" s="115">
        <v>72592</v>
      </c>
      <c r="E7" s="116"/>
      <c r="F7" s="117">
        <v>67088</v>
      </c>
      <c r="G7" s="118"/>
      <c r="H7" s="119"/>
    </row>
    <row r="8" spans="1:8" x14ac:dyDescent="0.15">
      <c r="A8" s="120"/>
      <c r="B8" s="121"/>
      <c r="C8" s="122"/>
      <c r="D8" s="123">
        <v>42676</v>
      </c>
      <c r="E8" s="124"/>
      <c r="F8" s="125">
        <v>37146</v>
      </c>
      <c r="G8" s="126"/>
      <c r="H8" s="127"/>
    </row>
    <row r="9" spans="1:8" x14ac:dyDescent="0.15">
      <c r="A9" s="108" t="s">
        <v>513</v>
      </c>
      <c r="B9" s="113"/>
      <c r="C9" s="114"/>
      <c r="D9" s="115">
        <v>56428</v>
      </c>
      <c r="E9" s="116"/>
      <c r="F9" s="117">
        <v>70489</v>
      </c>
      <c r="G9" s="118"/>
      <c r="H9" s="119"/>
    </row>
    <row r="10" spans="1:8" x14ac:dyDescent="0.15">
      <c r="A10" s="120"/>
      <c r="B10" s="121"/>
      <c r="C10" s="122"/>
      <c r="D10" s="123">
        <v>36783</v>
      </c>
      <c r="E10" s="124"/>
      <c r="F10" s="125">
        <v>37817</v>
      </c>
      <c r="G10" s="126"/>
      <c r="H10" s="127"/>
    </row>
    <row r="11" spans="1:8" x14ac:dyDescent="0.15">
      <c r="A11" s="108" t="s">
        <v>514</v>
      </c>
      <c r="B11" s="113"/>
      <c r="C11" s="114"/>
      <c r="D11" s="115">
        <v>68035</v>
      </c>
      <c r="E11" s="116"/>
      <c r="F11" s="117">
        <v>84389</v>
      </c>
      <c r="G11" s="118"/>
      <c r="H11" s="119"/>
    </row>
    <row r="12" spans="1:8" x14ac:dyDescent="0.15">
      <c r="A12" s="120"/>
      <c r="B12" s="121"/>
      <c r="C12" s="128"/>
      <c r="D12" s="123">
        <v>42364</v>
      </c>
      <c r="E12" s="124"/>
      <c r="F12" s="125">
        <v>44339</v>
      </c>
      <c r="G12" s="126"/>
      <c r="H12" s="127"/>
    </row>
    <row r="13" spans="1:8" x14ac:dyDescent="0.15">
      <c r="A13" s="108"/>
      <c r="B13" s="113"/>
      <c r="C13" s="129"/>
      <c r="D13" s="130">
        <v>72416</v>
      </c>
      <c r="E13" s="131"/>
      <c r="F13" s="132">
        <v>77471</v>
      </c>
      <c r="G13" s="133"/>
      <c r="H13" s="119"/>
    </row>
    <row r="14" spans="1:8" x14ac:dyDescent="0.15">
      <c r="A14" s="120"/>
      <c r="B14" s="121"/>
      <c r="C14" s="122"/>
      <c r="D14" s="123">
        <v>47792</v>
      </c>
      <c r="E14" s="124"/>
      <c r="F14" s="125">
        <v>41312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5.04</v>
      </c>
      <c r="C19" s="134">
        <f>ROUND(VALUE(SUBSTITUTE(実質収支比率等に係る経年分析!G$48,"▲","-")),2)</f>
        <v>4.8499999999999996</v>
      </c>
      <c r="D19" s="134">
        <f>ROUND(VALUE(SUBSTITUTE(実質収支比率等に係る経年分析!H$48,"▲","-")),2)</f>
        <v>4.93</v>
      </c>
      <c r="E19" s="134">
        <f>ROUND(VALUE(SUBSTITUTE(実質収支比率等に係る経年分析!I$48,"▲","-")),2)</f>
        <v>5.17</v>
      </c>
      <c r="F19" s="134">
        <f>ROUND(VALUE(SUBSTITUTE(実質収支比率等に係る経年分析!J$48,"▲","-")),2)</f>
        <v>4.26</v>
      </c>
    </row>
    <row r="20" spans="1:11" x14ac:dyDescent="0.15">
      <c r="A20" s="134" t="s">
        <v>43</v>
      </c>
      <c r="B20" s="134">
        <f>ROUND(VALUE(SUBSTITUTE(実質収支比率等に係る経年分析!F$47,"▲","-")),2)</f>
        <v>14.48</v>
      </c>
      <c r="C20" s="134">
        <f>ROUND(VALUE(SUBSTITUTE(実質収支比率等に係る経年分析!G$47,"▲","-")),2)</f>
        <v>17.34</v>
      </c>
      <c r="D20" s="134">
        <f>ROUND(VALUE(SUBSTITUTE(実質収支比率等に係る経年分析!H$47,"▲","-")),2)</f>
        <v>20.010000000000002</v>
      </c>
      <c r="E20" s="134">
        <f>ROUND(VALUE(SUBSTITUTE(実質収支比率等に係る経年分析!I$47,"▲","-")),2)</f>
        <v>19.309999999999999</v>
      </c>
      <c r="F20" s="134">
        <f>ROUND(VALUE(SUBSTITUTE(実質収支比率等に係る経年分析!J$47,"▲","-")),2)</f>
        <v>18.47</v>
      </c>
    </row>
    <row r="21" spans="1:11" x14ac:dyDescent="0.15">
      <c r="A21" s="134" t="s">
        <v>44</v>
      </c>
      <c r="B21" s="134">
        <f>IF(ISNUMBER(VALUE(SUBSTITUTE(実質収支比率等に係る経年分析!F$49,"▲","-"))),ROUND(VALUE(SUBSTITUTE(実質収支比率等に係る経年分析!F$49,"▲","-")),2),NA())</f>
        <v>-0.82</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-3.94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4.0199999999999996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1825</v>
      </c>
      <c r="E42" s="136"/>
      <c r="F42" s="136"/>
      <c r="G42" s="136">
        <f>'実質公債費比率（分子）の構造'!L$52</f>
        <v>1936</v>
      </c>
      <c r="H42" s="136"/>
      <c r="I42" s="136"/>
      <c r="J42" s="136">
        <f>'実質公債費比率（分子）の構造'!M$52</f>
        <v>2036</v>
      </c>
      <c r="K42" s="136"/>
      <c r="L42" s="136"/>
      <c r="M42" s="136">
        <f>'実質公債費比率（分子）の構造'!N$52</f>
        <v>2064</v>
      </c>
      <c r="N42" s="136"/>
      <c r="O42" s="136"/>
      <c r="P42" s="136">
        <f>'実質公債費比率（分子）の構造'!O$52</f>
        <v>2128</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523</v>
      </c>
      <c r="C44" s="136"/>
      <c r="D44" s="136"/>
      <c r="E44" s="136">
        <f>'実質公債費比率（分子）の構造'!L$50</f>
        <v>496</v>
      </c>
      <c r="F44" s="136"/>
      <c r="G44" s="136"/>
      <c r="H44" s="136">
        <f>'実質公債費比率（分子）の構造'!M$50</f>
        <v>431</v>
      </c>
      <c r="I44" s="136"/>
      <c r="J44" s="136"/>
      <c r="K44" s="136">
        <f>'実質公債費比率（分子）の構造'!N$50</f>
        <v>294</v>
      </c>
      <c r="L44" s="136"/>
      <c r="M44" s="136"/>
      <c r="N44" s="136">
        <f>'実質公債費比率（分子）の構造'!O$50</f>
        <v>260</v>
      </c>
      <c r="O44" s="136"/>
      <c r="P44" s="136"/>
    </row>
    <row r="45" spans="1:16" x14ac:dyDescent="0.15">
      <c r="A45" s="136" t="s">
        <v>54</v>
      </c>
      <c r="B45" s="136">
        <f>'実質公債費比率（分子）の構造'!K$49</f>
        <v>443</v>
      </c>
      <c r="C45" s="136"/>
      <c r="D45" s="136"/>
      <c r="E45" s="136">
        <f>'実質公債費比率（分子）の構造'!L$49</f>
        <v>415</v>
      </c>
      <c r="F45" s="136"/>
      <c r="G45" s="136"/>
      <c r="H45" s="136">
        <f>'実質公債費比率（分子）の構造'!M$49</f>
        <v>411</v>
      </c>
      <c r="I45" s="136"/>
      <c r="J45" s="136"/>
      <c r="K45" s="136">
        <f>'実質公債費比率（分子）の構造'!N$49</f>
        <v>400</v>
      </c>
      <c r="L45" s="136"/>
      <c r="M45" s="136"/>
      <c r="N45" s="136">
        <f>'実質公債費比率（分子）の構造'!O$49</f>
        <v>389</v>
      </c>
      <c r="O45" s="136"/>
      <c r="P45" s="136"/>
    </row>
    <row r="46" spans="1:16" x14ac:dyDescent="0.15">
      <c r="A46" s="136" t="s">
        <v>55</v>
      </c>
      <c r="B46" s="136">
        <f>'実質公債費比率（分子）の構造'!K$48</f>
        <v>560</v>
      </c>
      <c r="C46" s="136"/>
      <c r="D46" s="136"/>
      <c r="E46" s="136">
        <f>'実質公債費比率（分子）の構造'!L$48</f>
        <v>581</v>
      </c>
      <c r="F46" s="136"/>
      <c r="G46" s="136"/>
      <c r="H46" s="136">
        <f>'実質公債費比率（分子）の構造'!M$48</f>
        <v>618</v>
      </c>
      <c r="I46" s="136"/>
      <c r="J46" s="136"/>
      <c r="K46" s="136">
        <f>'実質公債費比率（分子）の構造'!N$48</f>
        <v>630</v>
      </c>
      <c r="L46" s="136"/>
      <c r="M46" s="136"/>
      <c r="N46" s="136">
        <f>'実質公債費比率（分子）の構造'!O$48</f>
        <v>642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2077</v>
      </c>
      <c r="C49" s="136"/>
      <c r="D49" s="136"/>
      <c r="E49" s="136">
        <f>'実質公債費比率（分子）の構造'!L$45</f>
        <v>1998</v>
      </c>
      <c r="F49" s="136"/>
      <c r="G49" s="136"/>
      <c r="H49" s="136">
        <f>'実質公債費比率（分子）の構造'!M$45</f>
        <v>2095</v>
      </c>
      <c r="I49" s="136"/>
      <c r="J49" s="136"/>
      <c r="K49" s="136">
        <f>'実質公債費比率（分子）の構造'!N$45</f>
        <v>2046</v>
      </c>
      <c r="L49" s="136"/>
      <c r="M49" s="136"/>
      <c r="N49" s="136">
        <f>'実質公債費比率（分子）の構造'!O$45</f>
        <v>2104</v>
      </c>
      <c r="O49" s="136"/>
      <c r="P49" s="136"/>
    </row>
    <row r="50" spans="1:16" x14ac:dyDescent="0.15">
      <c r="A50" s="136" t="s">
        <v>59</v>
      </c>
      <c r="B50" s="136" t="e">
        <f>NA()</f>
        <v>#N/A</v>
      </c>
      <c r="C50" s="136">
        <f>IF(ISNUMBER('実質公債費比率（分子）の構造'!K$53),'実質公債費比率（分子）の構造'!K$53,NA())</f>
        <v>1779</v>
      </c>
      <c r="D50" s="136" t="e">
        <f>NA()</f>
        <v>#N/A</v>
      </c>
      <c r="E50" s="136" t="e">
        <f>NA()</f>
        <v>#N/A</v>
      </c>
      <c r="F50" s="136">
        <f>IF(ISNUMBER('実質公債費比率（分子）の構造'!L$53),'実質公債費比率（分子）の構造'!L$53,NA())</f>
        <v>1555</v>
      </c>
      <c r="G50" s="136" t="e">
        <f>NA()</f>
        <v>#N/A</v>
      </c>
      <c r="H50" s="136" t="e">
        <f>NA()</f>
        <v>#N/A</v>
      </c>
      <c r="I50" s="136">
        <f>IF(ISNUMBER('実質公債費比率（分子）の構造'!M$53),'実質公債費比率（分子）の構造'!M$53,NA())</f>
        <v>1519</v>
      </c>
      <c r="J50" s="136" t="e">
        <f>NA()</f>
        <v>#N/A</v>
      </c>
      <c r="K50" s="136" t="e">
        <f>NA()</f>
        <v>#N/A</v>
      </c>
      <c r="L50" s="136">
        <f>IF(ISNUMBER('実質公債費比率（分子）の構造'!N$53),'実質公債費比率（分子）の構造'!N$53,NA())</f>
        <v>1306</v>
      </c>
      <c r="M50" s="136" t="e">
        <f>NA()</f>
        <v>#N/A</v>
      </c>
      <c r="N50" s="136" t="e">
        <f>NA()</f>
        <v>#N/A</v>
      </c>
      <c r="O50" s="136">
        <f>IF(ISNUMBER('実質公債費比率（分子）の構造'!O$53),'実質公債費比率（分子）の構造'!O$53,NA())</f>
        <v>1267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18302</v>
      </c>
      <c r="E56" s="135"/>
      <c r="F56" s="135"/>
      <c r="G56" s="135">
        <f>'将来負担比率（分子）の構造'!J$51</f>
        <v>18783</v>
      </c>
      <c r="H56" s="135"/>
      <c r="I56" s="135"/>
      <c r="J56" s="135">
        <f>'将来負担比率（分子）の構造'!K$51</f>
        <v>18640</v>
      </c>
      <c r="K56" s="135"/>
      <c r="L56" s="135"/>
      <c r="M56" s="135">
        <f>'将来負担比率（分子）の構造'!L$51</f>
        <v>18933</v>
      </c>
      <c r="N56" s="135"/>
      <c r="O56" s="135"/>
      <c r="P56" s="135">
        <f>'将来負担比率（分子）の構造'!M$51</f>
        <v>19524</v>
      </c>
    </row>
    <row r="57" spans="1:16" x14ac:dyDescent="0.15">
      <c r="A57" s="135" t="s">
        <v>35</v>
      </c>
      <c r="B57" s="135"/>
      <c r="C57" s="135"/>
      <c r="D57" s="135">
        <f>'将来負担比率（分子）の構造'!I$50</f>
        <v>2542</v>
      </c>
      <c r="E57" s="135"/>
      <c r="F57" s="135"/>
      <c r="G57" s="135">
        <f>'将来負担比率（分子）の構造'!J$50</f>
        <v>2780</v>
      </c>
      <c r="H57" s="135"/>
      <c r="I57" s="135"/>
      <c r="J57" s="135">
        <f>'将来負担比率（分子）の構造'!K$50</f>
        <v>3009</v>
      </c>
      <c r="K57" s="135"/>
      <c r="L57" s="135"/>
      <c r="M57" s="135">
        <f>'将来負担比率（分子）の構造'!L$50</f>
        <v>3043</v>
      </c>
      <c r="N57" s="135"/>
      <c r="O57" s="135"/>
      <c r="P57" s="135">
        <f>'将来負担比率（分子）の構造'!M$50</f>
        <v>2842</v>
      </c>
    </row>
    <row r="58" spans="1:16" x14ac:dyDescent="0.15">
      <c r="A58" s="135" t="s">
        <v>34</v>
      </c>
      <c r="B58" s="135"/>
      <c r="C58" s="135"/>
      <c r="D58" s="135">
        <f>'将来負担比率（分子）の構造'!I$49</f>
        <v>2677</v>
      </c>
      <c r="E58" s="135"/>
      <c r="F58" s="135"/>
      <c r="G58" s="135">
        <f>'将来負担比率（分子）の構造'!J$49</f>
        <v>2869</v>
      </c>
      <c r="H58" s="135"/>
      <c r="I58" s="135"/>
      <c r="J58" s="135">
        <f>'将来負担比率（分子）の構造'!K$49</f>
        <v>2906</v>
      </c>
      <c r="K58" s="135"/>
      <c r="L58" s="135"/>
      <c r="M58" s="135">
        <f>'将来負担比率（分子）の構造'!L$49</f>
        <v>2926</v>
      </c>
      <c r="N58" s="135"/>
      <c r="O58" s="135"/>
      <c r="P58" s="135">
        <f>'将来負担比率（分子）の構造'!M$49</f>
        <v>3186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1818</v>
      </c>
      <c r="C62" s="135"/>
      <c r="D62" s="135"/>
      <c r="E62" s="135">
        <f>'将来負担比率（分子）の構造'!J$45</f>
        <v>1784</v>
      </c>
      <c r="F62" s="135"/>
      <c r="G62" s="135"/>
      <c r="H62" s="135">
        <f>'将来負担比率（分子）の構造'!K$45</f>
        <v>1730</v>
      </c>
      <c r="I62" s="135"/>
      <c r="J62" s="135"/>
      <c r="K62" s="135">
        <f>'将来負担比率（分子）の構造'!L$45</f>
        <v>1726</v>
      </c>
      <c r="L62" s="135"/>
      <c r="M62" s="135"/>
      <c r="N62" s="135">
        <f>'将来負担比率（分子）の構造'!M$45</f>
        <v>1615</v>
      </c>
      <c r="O62" s="135"/>
      <c r="P62" s="135"/>
    </row>
    <row r="63" spans="1:16" x14ac:dyDescent="0.15">
      <c r="A63" s="135" t="s">
        <v>28</v>
      </c>
      <c r="B63" s="135">
        <f>'将来負担比率（分子）の構造'!I$44</f>
        <v>2898</v>
      </c>
      <c r="C63" s="135"/>
      <c r="D63" s="135"/>
      <c r="E63" s="135">
        <f>'将来負担比率（分子）の構造'!J$44</f>
        <v>2589</v>
      </c>
      <c r="F63" s="135"/>
      <c r="G63" s="135"/>
      <c r="H63" s="135">
        <f>'将来負担比率（分子）の構造'!K$44</f>
        <v>2237</v>
      </c>
      <c r="I63" s="135"/>
      <c r="J63" s="135"/>
      <c r="K63" s="135">
        <f>'将来負担比率（分子）の構造'!L$44</f>
        <v>2190</v>
      </c>
      <c r="L63" s="135"/>
      <c r="M63" s="135"/>
      <c r="N63" s="135">
        <f>'将来負担比率（分子）の構造'!M$44</f>
        <v>1850</v>
      </c>
      <c r="O63" s="135"/>
      <c r="P63" s="135"/>
    </row>
    <row r="64" spans="1:16" x14ac:dyDescent="0.15">
      <c r="A64" s="135" t="s">
        <v>27</v>
      </c>
      <c r="B64" s="135">
        <f>'将来負担比率（分子）の構造'!I$43</f>
        <v>9187</v>
      </c>
      <c r="C64" s="135"/>
      <c r="D64" s="135"/>
      <c r="E64" s="135">
        <f>'将来負担比率（分子）の構造'!J$43</f>
        <v>9047</v>
      </c>
      <c r="F64" s="135"/>
      <c r="G64" s="135"/>
      <c r="H64" s="135">
        <f>'将来負担比率（分子）の構造'!K$43</f>
        <v>8594</v>
      </c>
      <c r="I64" s="135"/>
      <c r="J64" s="135"/>
      <c r="K64" s="135">
        <f>'将来負担比率（分子）の構造'!L$43</f>
        <v>8234</v>
      </c>
      <c r="L64" s="135"/>
      <c r="M64" s="135"/>
      <c r="N64" s="135">
        <f>'将来負担比率（分子）の構造'!M$43</f>
        <v>7867</v>
      </c>
      <c r="O64" s="135"/>
      <c r="P64" s="135"/>
    </row>
    <row r="65" spans="1:16" x14ac:dyDescent="0.15">
      <c r="A65" s="135" t="s">
        <v>26</v>
      </c>
      <c r="B65" s="135">
        <f>'将来負担比率（分子）の構造'!I$42</f>
        <v>3525</v>
      </c>
      <c r="C65" s="135"/>
      <c r="D65" s="135"/>
      <c r="E65" s="135">
        <f>'将来負担比率（分子）の構造'!J$42</f>
        <v>3085</v>
      </c>
      <c r="F65" s="135"/>
      <c r="G65" s="135"/>
      <c r="H65" s="135">
        <f>'将来負担比率（分子）の構造'!K$42</f>
        <v>2201</v>
      </c>
      <c r="I65" s="135"/>
      <c r="J65" s="135"/>
      <c r="K65" s="135">
        <f>'将来負担比率（分子）の構造'!L$42</f>
        <v>1933</v>
      </c>
      <c r="L65" s="135"/>
      <c r="M65" s="135"/>
      <c r="N65" s="135">
        <f>'将来負担比率（分子）の構造'!M$42</f>
        <v>1876</v>
      </c>
      <c r="O65" s="135"/>
      <c r="P65" s="135"/>
    </row>
    <row r="66" spans="1:16" x14ac:dyDescent="0.15">
      <c r="A66" s="135" t="s">
        <v>25</v>
      </c>
      <c r="B66" s="135">
        <f>'将来負担比率（分子）の構造'!I$41</f>
        <v>19425</v>
      </c>
      <c r="C66" s="135"/>
      <c r="D66" s="135"/>
      <c r="E66" s="135">
        <f>'将来負担比率（分子）の構造'!J$41</f>
        <v>19178</v>
      </c>
      <c r="F66" s="135"/>
      <c r="G66" s="135"/>
      <c r="H66" s="135">
        <f>'将来負担比率（分子）の構造'!K$41</f>
        <v>18948</v>
      </c>
      <c r="I66" s="135"/>
      <c r="J66" s="135"/>
      <c r="K66" s="135">
        <f>'将来負担比率（分子）の構造'!L$41</f>
        <v>18690</v>
      </c>
      <c r="L66" s="135"/>
      <c r="M66" s="135"/>
      <c r="N66" s="135">
        <f>'将来負担比率（分子）の構造'!M$41</f>
        <v>18908</v>
      </c>
      <c r="O66" s="135"/>
      <c r="P66" s="135"/>
    </row>
    <row r="67" spans="1:16" x14ac:dyDescent="0.15">
      <c r="A67" s="135" t="s">
        <v>63</v>
      </c>
      <c r="B67" s="135" t="e">
        <f>NA()</f>
        <v>#N/A</v>
      </c>
      <c r="C67" s="135">
        <f>IF(ISNUMBER('将来負担比率（分子）の構造'!I$52), IF('将来負担比率（分子）の構造'!I$52 &lt; 0, 0, '将来負担比率（分子）の構造'!I$52), NA())</f>
        <v>13333</v>
      </c>
      <c r="D67" s="135" t="e">
        <f>NA()</f>
        <v>#N/A</v>
      </c>
      <c r="E67" s="135" t="e">
        <f>NA()</f>
        <v>#N/A</v>
      </c>
      <c r="F67" s="135">
        <f>IF(ISNUMBER('将来負担比率（分子）の構造'!J$52), IF('将来負担比率（分子）の構造'!J$52 &lt; 0, 0, '将来負担比率（分子）の構造'!J$52), NA())</f>
        <v>11251</v>
      </c>
      <c r="G67" s="135" t="e">
        <f>NA()</f>
        <v>#N/A</v>
      </c>
      <c r="H67" s="135" t="e">
        <f>NA()</f>
        <v>#N/A</v>
      </c>
      <c r="I67" s="135">
        <f>IF(ISNUMBER('将来負担比率（分子）の構造'!K$52), IF('将来負担比率（分子）の構造'!K$52 &lt; 0, 0, '将来負担比率（分子）の構造'!K$52), NA())</f>
        <v>9155</v>
      </c>
      <c r="J67" s="135" t="e">
        <f>NA()</f>
        <v>#N/A</v>
      </c>
      <c r="K67" s="135" t="e">
        <f>NA()</f>
        <v>#N/A</v>
      </c>
      <c r="L67" s="135">
        <f>IF(ISNUMBER('将来負担比率（分子）の構造'!L$52), IF('将来負担比率（分子）の構造'!L$52 &lt; 0, 0, '将来負担比率（分子）の構造'!L$52), NA())</f>
        <v>7872</v>
      </c>
      <c r="M67" s="135" t="e">
        <f>NA()</f>
        <v>#N/A</v>
      </c>
      <c r="N67" s="135" t="e">
        <f>NA()</f>
        <v>#N/A</v>
      </c>
      <c r="O67" s="135">
        <f>IF(ISNUMBER('将来負担比率（分子）の構造'!M$52), IF('将来負担比率（分子）の構造'!M$52 &lt; 0, 0, '将来負担比率（分子）の構造'!M$52), NA())</f>
        <v>6565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6922250</v>
      </c>
      <c r="S5" s="581"/>
      <c r="T5" s="581"/>
      <c r="U5" s="581"/>
      <c r="V5" s="581"/>
      <c r="W5" s="581"/>
      <c r="X5" s="581"/>
      <c r="Y5" s="582"/>
      <c r="Z5" s="583">
        <v>36.799999999999997</v>
      </c>
      <c r="AA5" s="583"/>
      <c r="AB5" s="583"/>
      <c r="AC5" s="583"/>
      <c r="AD5" s="584">
        <v>6600184</v>
      </c>
      <c r="AE5" s="584"/>
      <c r="AF5" s="584"/>
      <c r="AG5" s="584"/>
      <c r="AH5" s="584"/>
      <c r="AI5" s="584"/>
      <c r="AJ5" s="584"/>
      <c r="AK5" s="584"/>
      <c r="AL5" s="585">
        <v>62.8</v>
      </c>
      <c r="AM5" s="586"/>
      <c r="AN5" s="586"/>
      <c r="AO5" s="587"/>
      <c r="AP5" s="577" t="s">
        <v>209</v>
      </c>
      <c r="AQ5" s="578"/>
      <c r="AR5" s="578"/>
      <c r="AS5" s="578"/>
      <c r="AT5" s="578"/>
      <c r="AU5" s="578"/>
      <c r="AV5" s="578"/>
      <c r="AW5" s="578"/>
      <c r="AX5" s="578"/>
      <c r="AY5" s="578"/>
      <c r="AZ5" s="578"/>
      <c r="BA5" s="578"/>
      <c r="BB5" s="578"/>
      <c r="BC5" s="578"/>
      <c r="BD5" s="578"/>
      <c r="BE5" s="578"/>
      <c r="BF5" s="579"/>
      <c r="BG5" s="591">
        <v>6600184</v>
      </c>
      <c r="BH5" s="592"/>
      <c r="BI5" s="592"/>
      <c r="BJ5" s="592"/>
      <c r="BK5" s="592"/>
      <c r="BL5" s="592"/>
      <c r="BM5" s="592"/>
      <c r="BN5" s="593"/>
      <c r="BO5" s="594">
        <v>95.3</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x14ac:dyDescent="0.15">
      <c r="B6" s="588" t="s">
        <v>214</v>
      </c>
      <c r="C6" s="589"/>
      <c r="D6" s="589"/>
      <c r="E6" s="589"/>
      <c r="F6" s="589"/>
      <c r="G6" s="589"/>
      <c r="H6" s="589"/>
      <c r="I6" s="589"/>
      <c r="J6" s="589"/>
      <c r="K6" s="589"/>
      <c r="L6" s="589"/>
      <c r="M6" s="589"/>
      <c r="N6" s="589"/>
      <c r="O6" s="589"/>
      <c r="P6" s="589"/>
      <c r="Q6" s="590"/>
      <c r="R6" s="591">
        <v>286645</v>
      </c>
      <c r="S6" s="592"/>
      <c r="T6" s="592"/>
      <c r="U6" s="592"/>
      <c r="V6" s="592"/>
      <c r="W6" s="592"/>
      <c r="X6" s="592"/>
      <c r="Y6" s="593"/>
      <c r="Z6" s="594">
        <v>1.5</v>
      </c>
      <c r="AA6" s="594"/>
      <c r="AB6" s="594"/>
      <c r="AC6" s="594"/>
      <c r="AD6" s="595">
        <v>286645</v>
      </c>
      <c r="AE6" s="595"/>
      <c r="AF6" s="595"/>
      <c r="AG6" s="595"/>
      <c r="AH6" s="595"/>
      <c r="AI6" s="595"/>
      <c r="AJ6" s="595"/>
      <c r="AK6" s="595"/>
      <c r="AL6" s="596">
        <v>2.7</v>
      </c>
      <c r="AM6" s="597"/>
      <c r="AN6" s="597"/>
      <c r="AO6" s="598"/>
      <c r="AP6" s="588" t="s">
        <v>215</v>
      </c>
      <c r="AQ6" s="589"/>
      <c r="AR6" s="589"/>
      <c r="AS6" s="589"/>
      <c r="AT6" s="589"/>
      <c r="AU6" s="589"/>
      <c r="AV6" s="589"/>
      <c r="AW6" s="589"/>
      <c r="AX6" s="589"/>
      <c r="AY6" s="589"/>
      <c r="AZ6" s="589"/>
      <c r="BA6" s="589"/>
      <c r="BB6" s="589"/>
      <c r="BC6" s="589"/>
      <c r="BD6" s="589"/>
      <c r="BE6" s="589"/>
      <c r="BF6" s="590"/>
      <c r="BG6" s="591">
        <v>6600184</v>
      </c>
      <c r="BH6" s="592"/>
      <c r="BI6" s="592"/>
      <c r="BJ6" s="592"/>
      <c r="BK6" s="592"/>
      <c r="BL6" s="592"/>
      <c r="BM6" s="592"/>
      <c r="BN6" s="593"/>
      <c r="BO6" s="594">
        <v>95.3</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147328</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147328</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14136</v>
      </c>
      <c r="S7" s="592"/>
      <c r="T7" s="592"/>
      <c r="U7" s="592"/>
      <c r="V7" s="592"/>
      <c r="W7" s="592"/>
      <c r="X7" s="592"/>
      <c r="Y7" s="593"/>
      <c r="Z7" s="594">
        <v>0.1</v>
      </c>
      <c r="AA7" s="594"/>
      <c r="AB7" s="594"/>
      <c r="AC7" s="594"/>
      <c r="AD7" s="595">
        <v>14136</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2804035</v>
      </c>
      <c r="BH7" s="592"/>
      <c r="BI7" s="592"/>
      <c r="BJ7" s="592"/>
      <c r="BK7" s="592"/>
      <c r="BL7" s="592"/>
      <c r="BM7" s="592"/>
      <c r="BN7" s="593"/>
      <c r="BO7" s="594">
        <v>40.5</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2205934</v>
      </c>
      <c r="CS7" s="592"/>
      <c r="CT7" s="592"/>
      <c r="CU7" s="592"/>
      <c r="CV7" s="592"/>
      <c r="CW7" s="592"/>
      <c r="CX7" s="592"/>
      <c r="CY7" s="593"/>
      <c r="CZ7" s="594">
        <v>12.1</v>
      </c>
      <c r="DA7" s="594"/>
      <c r="DB7" s="594"/>
      <c r="DC7" s="594"/>
      <c r="DD7" s="600">
        <v>73906</v>
      </c>
      <c r="DE7" s="592"/>
      <c r="DF7" s="592"/>
      <c r="DG7" s="592"/>
      <c r="DH7" s="592"/>
      <c r="DI7" s="592"/>
      <c r="DJ7" s="592"/>
      <c r="DK7" s="592"/>
      <c r="DL7" s="592"/>
      <c r="DM7" s="592"/>
      <c r="DN7" s="592"/>
      <c r="DO7" s="592"/>
      <c r="DP7" s="593"/>
      <c r="DQ7" s="600">
        <v>2019872</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23174</v>
      </c>
      <c r="S8" s="592"/>
      <c r="T8" s="592"/>
      <c r="U8" s="592"/>
      <c r="V8" s="592"/>
      <c r="W8" s="592"/>
      <c r="X8" s="592"/>
      <c r="Y8" s="593"/>
      <c r="Z8" s="594">
        <v>0.1</v>
      </c>
      <c r="AA8" s="594"/>
      <c r="AB8" s="594"/>
      <c r="AC8" s="594"/>
      <c r="AD8" s="595">
        <v>23174</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73591</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5183533</v>
      </c>
      <c r="CS8" s="592"/>
      <c r="CT8" s="592"/>
      <c r="CU8" s="592"/>
      <c r="CV8" s="592"/>
      <c r="CW8" s="592"/>
      <c r="CX8" s="592"/>
      <c r="CY8" s="593"/>
      <c r="CZ8" s="594">
        <v>28.4</v>
      </c>
      <c r="DA8" s="594"/>
      <c r="DB8" s="594"/>
      <c r="DC8" s="594"/>
      <c r="DD8" s="600">
        <v>474614</v>
      </c>
      <c r="DE8" s="592"/>
      <c r="DF8" s="592"/>
      <c r="DG8" s="592"/>
      <c r="DH8" s="592"/>
      <c r="DI8" s="592"/>
      <c r="DJ8" s="592"/>
      <c r="DK8" s="592"/>
      <c r="DL8" s="592"/>
      <c r="DM8" s="592"/>
      <c r="DN8" s="592"/>
      <c r="DO8" s="592"/>
      <c r="DP8" s="593"/>
      <c r="DQ8" s="600">
        <v>2459364</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40556</v>
      </c>
      <c r="S9" s="592"/>
      <c r="T9" s="592"/>
      <c r="U9" s="592"/>
      <c r="V9" s="592"/>
      <c r="W9" s="592"/>
      <c r="X9" s="592"/>
      <c r="Y9" s="593"/>
      <c r="Z9" s="594">
        <v>0.2</v>
      </c>
      <c r="AA9" s="594"/>
      <c r="AB9" s="594"/>
      <c r="AC9" s="594"/>
      <c r="AD9" s="595">
        <v>40556</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2215913</v>
      </c>
      <c r="BH9" s="592"/>
      <c r="BI9" s="592"/>
      <c r="BJ9" s="592"/>
      <c r="BK9" s="592"/>
      <c r="BL9" s="592"/>
      <c r="BM9" s="592"/>
      <c r="BN9" s="593"/>
      <c r="BO9" s="594">
        <v>32</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2499377</v>
      </c>
      <c r="CS9" s="592"/>
      <c r="CT9" s="592"/>
      <c r="CU9" s="592"/>
      <c r="CV9" s="592"/>
      <c r="CW9" s="592"/>
      <c r="CX9" s="592"/>
      <c r="CY9" s="593"/>
      <c r="CZ9" s="594">
        <v>13.7</v>
      </c>
      <c r="DA9" s="594"/>
      <c r="DB9" s="594"/>
      <c r="DC9" s="594"/>
      <c r="DD9" s="600">
        <v>60576</v>
      </c>
      <c r="DE9" s="592"/>
      <c r="DF9" s="592"/>
      <c r="DG9" s="592"/>
      <c r="DH9" s="592"/>
      <c r="DI9" s="592"/>
      <c r="DJ9" s="592"/>
      <c r="DK9" s="592"/>
      <c r="DL9" s="592"/>
      <c r="DM9" s="592"/>
      <c r="DN9" s="592"/>
      <c r="DO9" s="592"/>
      <c r="DP9" s="593"/>
      <c r="DQ9" s="600">
        <v>2340120</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459057</v>
      </c>
      <c r="S10" s="592"/>
      <c r="T10" s="592"/>
      <c r="U10" s="592"/>
      <c r="V10" s="592"/>
      <c r="W10" s="592"/>
      <c r="X10" s="592"/>
      <c r="Y10" s="593"/>
      <c r="Z10" s="594">
        <v>2.4</v>
      </c>
      <c r="AA10" s="594"/>
      <c r="AB10" s="594"/>
      <c r="AC10" s="594"/>
      <c r="AD10" s="595">
        <v>459057</v>
      </c>
      <c r="AE10" s="595"/>
      <c r="AF10" s="595"/>
      <c r="AG10" s="595"/>
      <c r="AH10" s="595"/>
      <c r="AI10" s="595"/>
      <c r="AJ10" s="595"/>
      <c r="AK10" s="595"/>
      <c r="AL10" s="596">
        <v>4.4000000000000004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124835</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440288</v>
      </c>
      <c r="CS10" s="592"/>
      <c r="CT10" s="592"/>
      <c r="CU10" s="592"/>
      <c r="CV10" s="592"/>
      <c r="CW10" s="592"/>
      <c r="CX10" s="592"/>
      <c r="CY10" s="593"/>
      <c r="CZ10" s="594">
        <v>2.4</v>
      </c>
      <c r="DA10" s="594"/>
      <c r="DB10" s="594"/>
      <c r="DC10" s="594"/>
      <c r="DD10" s="600" t="s">
        <v>112</v>
      </c>
      <c r="DE10" s="592"/>
      <c r="DF10" s="592"/>
      <c r="DG10" s="592"/>
      <c r="DH10" s="592"/>
      <c r="DI10" s="592"/>
      <c r="DJ10" s="592"/>
      <c r="DK10" s="592"/>
      <c r="DL10" s="592"/>
      <c r="DM10" s="592"/>
      <c r="DN10" s="592"/>
      <c r="DO10" s="592"/>
      <c r="DP10" s="593"/>
      <c r="DQ10" s="600">
        <v>3365</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59806</v>
      </c>
      <c r="S11" s="592"/>
      <c r="T11" s="592"/>
      <c r="U11" s="592"/>
      <c r="V11" s="592"/>
      <c r="W11" s="592"/>
      <c r="X11" s="592"/>
      <c r="Y11" s="593"/>
      <c r="Z11" s="594">
        <v>0.3</v>
      </c>
      <c r="AA11" s="594"/>
      <c r="AB11" s="594"/>
      <c r="AC11" s="594"/>
      <c r="AD11" s="595">
        <v>59806</v>
      </c>
      <c r="AE11" s="595"/>
      <c r="AF11" s="595"/>
      <c r="AG11" s="595"/>
      <c r="AH11" s="595"/>
      <c r="AI11" s="595"/>
      <c r="AJ11" s="595"/>
      <c r="AK11" s="595"/>
      <c r="AL11" s="596">
        <v>0.6</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389696</v>
      </c>
      <c r="BH11" s="592"/>
      <c r="BI11" s="592"/>
      <c r="BJ11" s="592"/>
      <c r="BK11" s="592"/>
      <c r="BL11" s="592"/>
      <c r="BM11" s="592"/>
      <c r="BN11" s="593"/>
      <c r="BO11" s="594">
        <v>5.6</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516545</v>
      </c>
      <c r="CS11" s="592"/>
      <c r="CT11" s="592"/>
      <c r="CU11" s="592"/>
      <c r="CV11" s="592"/>
      <c r="CW11" s="592"/>
      <c r="CX11" s="592"/>
      <c r="CY11" s="593"/>
      <c r="CZ11" s="594">
        <v>2.8</v>
      </c>
      <c r="DA11" s="594"/>
      <c r="DB11" s="594"/>
      <c r="DC11" s="594"/>
      <c r="DD11" s="600">
        <v>301115</v>
      </c>
      <c r="DE11" s="592"/>
      <c r="DF11" s="592"/>
      <c r="DG11" s="592"/>
      <c r="DH11" s="592"/>
      <c r="DI11" s="592"/>
      <c r="DJ11" s="592"/>
      <c r="DK11" s="592"/>
      <c r="DL11" s="592"/>
      <c r="DM11" s="592"/>
      <c r="DN11" s="592"/>
      <c r="DO11" s="592"/>
      <c r="DP11" s="593"/>
      <c r="DQ11" s="600">
        <v>454035</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3368305</v>
      </c>
      <c r="BH12" s="592"/>
      <c r="BI12" s="592"/>
      <c r="BJ12" s="592"/>
      <c r="BK12" s="592"/>
      <c r="BL12" s="592"/>
      <c r="BM12" s="592"/>
      <c r="BN12" s="593"/>
      <c r="BO12" s="594">
        <v>48.7</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104785</v>
      </c>
      <c r="CS12" s="592"/>
      <c r="CT12" s="592"/>
      <c r="CU12" s="592"/>
      <c r="CV12" s="592"/>
      <c r="CW12" s="592"/>
      <c r="CX12" s="592"/>
      <c r="CY12" s="593"/>
      <c r="CZ12" s="594">
        <v>0.6</v>
      </c>
      <c r="DA12" s="594"/>
      <c r="DB12" s="594"/>
      <c r="DC12" s="594"/>
      <c r="DD12" s="600">
        <v>7835</v>
      </c>
      <c r="DE12" s="592"/>
      <c r="DF12" s="592"/>
      <c r="DG12" s="592"/>
      <c r="DH12" s="592"/>
      <c r="DI12" s="592"/>
      <c r="DJ12" s="592"/>
      <c r="DK12" s="592"/>
      <c r="DL12" s="592"/>
      <c r="DM12" s="592"/>
      <c r="DN12" s="592"/>
      <c r="DO12" s="592"/>
      <c r="DP12" s="593"/>
      <c r="DQ12" s="600">
        <v>101766</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106944</v>
      </c>
      <c r="S13" s="592"/>
      <c r="T13" s="592"/>
      <c r="U13" s="592"/>
      <c r="V13" s="592"/>
      <c r="W13" s="592"/>
      <c r="X13" s="592"/>
      <c r="Y13" s="593"/>
      <c r="Z13" s="594">
        <v>0.6</v>
      </c>
      <c r="AA13" s="594"/>
      <c r="AB13" s="594"/>
      <c r="AC13" s="594"/>
      <c r="AD13" s="595">
        <v>106944</v>
      </c>
      <c r="AE13" s="595"/>
      <c r="AF13" s="595"/>
      <c r="AG13" s="595"/>
      <c r="AH13" s="595"/>
      <c r="AI13" s="595"/>
      <c r="AJ13" s="595"/>
      <c r="AK13" s="595"/>
      <c r="AL13" s="596">
        <v>1</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3366424</v>
      </c>
      <c r="BH13" s="592"/>
      <c r="BI13" s="592"/>
      <c r="BJ13" s="592"/>
      <c r="BK13" s="592"/>
      <c r="BL13" s="592"/>
      <c r="BM13" s="592"/>
      <c r="BN13" s="593"/>
      <c r="BO13" s="594">
        <v>48.6</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1818861</v>
      </c>
      <c r="CS13" s="592"/>
      <c r="CT13" s="592"/>
      <c r="CU13" s="592"/>
      <c r="CV13" s="592"/>
      <c r="CW13" s="592"/>
      <c r="CX13" s="592"/>
      <c r="CY13" s="593"/>
      <c r="CZ13" s="594">
        <v>9.9</v>
      </c>
      <c r="DA13" s="594"/>
      <c r="DB13" s="594"/>
      <c r="DC13" s="594"/>
      <c r="DD13" s="600">
        <v>1195824</v>
      </c>
      <c r="DE13" s="592"/>
      <c r="DF13" s="592"/>
      <c r="DG13" s="592"/>
      <c r="DH13" s="592"/>
      <c r="DI13" s="592"/>
      <c r="DJ13" s="592"/>
      <c r="DK13" s="592"/>
      <c r="DL13" s="592"/>
      <c r="DM13" s="592"/>
      <c r="DN13" s="592"/>
      <c r="DO13" s="592"/>
      <c r="DP13" s="593"/>
      <c r="DQ13" s="600">
        <v>961651</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117345</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1251896</v>
      </c>
      <c r="CS14" s="592"/>
      <c r="CT14" s="592"/>
      <c r="CU14" s="592"/>
      <c r="CV14" s="592"/>
      <c r="CW14" s="592"/>
      <c r="CX14" s="592"/>
      <c r="CY14" s="593"/>
      <c r="CZ14" s="594">
        <v>6.8</v>
      </c>
      <c r="DA14" s="594"/>
      <c r="DB14" s="594"/>
      <c r="DC14" s="594"/>
      <c r="DD14" s="600">
        <v>549592</v>
      </c>
      <c r="DE14" s="592"/>
      <c r="DF14" s="592"/>
      <c r="DG14" s="592"/>
      <c r="DH14" s="592"/>
      <c r="DI14" s="592"/>
      <c r="DJ14" s="592"/>
      <c r="DK14" s="592"/>
      <c r="DL14" s="592"/>
      <c r="DM14" s="592"/>
      <c r="DN14" s="592"/>
      <c r="DO14" s="592"/>
      <c r="DP14" s="593"/>
      <c r="DQ14" s="600">
        <v>617172</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28755</v>
      </c>
      <c r="S15" s="592"/>
      <c r="T15" s="592"/>
      <c r="U15" s="592"/>
      <c r="V15" s="592"/>
      <c r="W15" s="592"/>
      <c r="X15" s="592"/>
      <c r="Y15" s="593"/>
      <c r="Z15" s="594">
        <v>0.2</v>
      </c>
      <c r="AA15" s="594"/>
      <c r="AB15" s="594"/>
      <c r="AC15" s="594"/>
      <c r="AD15" s="595">
        <v>28755</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310499</v>
      </c>
      <c r="BH15" s="592"/>
      <c r="BI15" s="592"/>
      <c r="BJ15" s="592"/>
      <c r="BK15" s="592"/>
      <c r="BL15" s="592"/>
      <c r="BM15" s="592"/>
      <c r="BN15" s="593"/>
      <c r="BO15" s="594">
        <v>4.5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1947299</v>
      </c>
      <c r="CS15" s="592"/>
      <c r="CT15" s="592"/>
      <c r="CU15" s="592"/>
      <c r="CV15" s="592"/>
      <c r="CW15" s="592"/>
      <c r="CX15" s="592"/>
      <c r="CY15" s="593"/>
      <c r="CZ15" s="594">
        <v>10.7</v>
      </c>
      <c r="DA15" s="594"/>
      <c r="DB15" s="594"/>
      <c r="DC15" s="594"/>
      <c r="DD15" s="600">
        <v>598186</v>
      </c>
      <c r="DE15" s="592"/>
      <c r="DF15" s="592"/>
      <c r="DG15" s="592"/>
      <c r="DH15" s="592"/>
      <c r="DI15" s="592"/>
      <c r="DJ15" s="592"/>
      <c r="DK15" s="592"/>
      <c r="DL15" s="592"/>
      <c r="DM15" s="592"/>
      <c r="DN15" s="592"/>
      <c r="DO15" s="592"/>
      <c r="DP15" s="593"/>
      <c r="DQ15" s="600">
        <v>1251833</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3353904</v>
      </c>
      <c r="S16" s="592"/>
      <c r="T16" s="592"/>
      <c r="U16" s="592"/>
      <c r="V16" s="592"/>
      <c r="W16" s="592"/>
      <c r="X16" s="592"/>
      <c r="Y16" s="593"/>
      <c r="Z16" s="594">
        <v>17.8</v>
      </c>
      <c r="AA16" s="594"/>
      <c r="AB16" s="594"/>
      <c r="AC16" s="594"/>
      <c r="AD16" s="595">
        <v>2849647</v>
      </c>
      <c r="AE16" s="595"/>
      <c r="AF16" s="595"/>
      <c r="AG16" s="595"/>
      <c r="AH16" s="595"/>
      <c r="AI16" s="595"/>
      <c r="AJ16" s="595"/>
      <c r="AK16" s="595"/>
      <c r="AL16" s="596">
        <v>27.1</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65785</v>
      </c>
      <c r="CS16" s="592"/>
      <c r="CT16" s="592"/>
      <c r="CU16" s="592"/>
      <c r="CV16" s="592"/>
      <c r="CW16" s="592"/>
      <c r="CX16" s="592"/>
      <c r="CY16" s="593"/>
      <c r="CZ16" s="594">
        <v>0.4</v>
      </c>
      <c r="DA16" s="594"/>
      <c r="DB16" s="594"/>
      <c r="DC16" s="594"/>
      <c r="DD16" s="600" t="s">
        <v>112</v>
      </c>
      <c r="DE16" s="592"/>
      <c r="DF16" s="592"/>
      <c r="DG16" s="592"/>
      <c r="DH16" s="592"/>
      <c r="DI16" s="592"/>
      <c r="DJ16" s="592"/>
      <c r="DK16" s="592"/>
      <c r="DL16" s="592"/>
      <c r="DM16" s="592"/>
      <c r="DN16" s="592"/>
      <c r="DO16" s="592"/>
      <c r="DP16" s="593"/>
      <c r="DQ16" s="600">
        <v>36767</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2849647</v>
      </c>
      <c r="S17" s="592"/>
      <c r="T17" s="592"/>
      <c r="U17" s="592"/>
      <c r="V17" s="592"/>
      <c r="W17" s="592"/>
      <c r="X17" s="592"/>
      <c r="Y17" s="593"/>
      <c r="Z17" s="594">
        <v>15.1</v>
      </c>
      <c r="AA17" s="594"/>
      <c r="AB17" s="594"/>
      <c r="AC17" s="594"/>
      <c r="AD17" s="595">
        <v>2849647</v>
      </c>
      <c r="AE17" s="595"/>
      <c r="AF17" s="595"/>
      <c r="AG17" s="595"/>
      <c r="AH17" s="595"/>
      <c r="AI17" s="595"/>
      <c r="AJ17" s="595"/>
      <c r="AK17" s="595"/>
      <c r="AL17" s="596">
        <v>27.1</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2101199</v>
      </c>
      <c r="CS17" s="592"/>
      <c r="CT17" s="592"/>
      <c r="CU17" s="592"/>
      <c r="CV17" s="592"/>
      <c r="CW17" s="592"/>
      <c r="CX17" s="592"/>
      <c r="CY17" s="593"/>
      <c r="CZ17" s="594">
        <v>11.5</v>
      </c>
      <c r="DA17" s="594"/>
      <c r="DB17" s="594"/>
      <c r="DC17" s="594"/>
      <c r="DD17" s="600" t="s">
        <v>112</v>
      </c>
      <c r="DE17" s="592"/>
      <c r="DF17" s="592"/>
      <c r="DG17" s="592"/>
      <c r="DH17" s="592"/>
      <c r="DI17" s="592"/>
      <c r="DJ17" s="592"/>
      <c r="DK17" s="592"/>
      <c r="DL17" s="592"/>
      <c r="DM17" s="592"/>
      <c r="DN17" s="592"/>
      <c r="DO17" s="592"/>
      <c r="DP17" s="593"/>
      <c r="DQ17" s="600">
        <v>2047785</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504250</v>
      </c>
      <c r="S18" s="592"/>
      <c r="T18" s="592"/>
      <c r="U18" s="592"/>
      <c r="V18" s="592"/>
      <c r="W18" s="592"/>
      <c r="X18" s="592"/>
      <c r="Y18" s="593"/>
      <c r="Z18" s="594">
        <v>2.7</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322066</v>
      </c>
      <c r="BH19" s="592"/>
      <c r="BI19" s="592"/>
      <c r="BJ19" s="592"/>
      <c r="BK19" s="592"/>
      <c r="BL19" s="592"/>
      <c r="BM19" s="592"/>
      <c r="BN19" s="593"/>
      <c r="BO19" s="594">
        <v>4.7</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11295227</v>
      </c>
      <c r="S20" s="592"/>
      <c r="T20" s="592"/>
      <c r="U20" s="592"/>
      <c r="V20" s="592"/>
      <c r="W20" s="592"/>
      <c r="X20" s="592"/>
      <c r="Y20" s="593"/>
      <c r="Z20" s="594">
        <v>60</v>
      </c>
      <c r="AA20" s="594"/>
      <c r="AB20" s="594"/>
      <c r="AC20" s="594"/>
      <c r="AD20" s="595">
        <v>10468904</v>
      </c>
      <c r="AE20" s="595"/>
      <c r="AF20" s="595"/>
      <c r="AG20" s="595"/>
      <c r="AH20" s="595"/>
      <c r="AI20" s="595"/>
      <c r="AJ20" s="595"/>
      <c r="AK20" s="595"/>
      <c r="AL20" s="596">
        <v>99.6</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322066</v>
      </c>
      <c r="BH20" s="592"/>
      <c r="BI20" s="592"/>
      <c r="BJ20" s="592"/>
      <c r="BK20" s="592"/>
      <c r="BL20" s="592"/>
      <c r="BM20" s="592"/>
      <c r="BN20" s="593"/>
      <c r="BO20" s="594">
        <v>4.7</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18282830</v>
      </c>
      <c r="CS20" s="592"/>
      <c r="CT20" s="592"/>
      <c r="CU20" s="592"/>
      <c r="CV20" s="592"/>
      <c r="CW20" s="592"/>
      <c r="CX20" s="592"/>
      <c r="CY20" s="593"/>
      <c r="CZ20" s="594">
        <v>100</v>
      </c>
      <c r="DA20" s="594"/>
      <c r="DB20" s="594"/>
      <c r="DC20" s="594"/>
      <c r="DD20" s="600">
        <v>3261648</v>
      </c>
      <c r="DE20" s="592"/>
      <c r="DF20" s="592"/>
      <c r="DG20" s="592"/>
      <c r="DH20" s="592"/>
      <c r="DI20" s="592"/>
      <c r="DJ20" s="592"/>
      <c r="DK20" s="592"/>
      <c r="DL20" s="592"/>
      <c r="DM20" s="592"/>
      <c r="DN20" s="592"/>
      <c r="DO20" s="592"/>
      <c r="DP20" s="593"/>
      <c r="DQ20" s="600">
        <v>12441058</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8887</v>
      </c>
      <c r="S21" s="592"/>
      <c r="T21" s="592"/>
      <c r="U21" s="592"/>
      <c r="V21" s="592"/>
      <c r="W21" s="592"/>
      <c r="X21" s="592"/>
      <c r="Y21" s="593"/>
      <c r="Z21" s="594">
        <v>0</v>
      </c>
      <c r="AA21" s="594"/>
      <c r="AB21" s="594"/>
      <c r="AC21" s="594"/>
      <c r="AD21" s="595">
        <v>8887</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383295</v>
      </c>
      <c r="S22" s="592"/>
      <c r="T22" s="592"/>
      <c r="U22" s="592"/>
      <c r="V22" s="592"/>
      <c r="W22" s="592"/>
      <c r="X22" s="592"/>
      <c r="Y22" s="593"/>
      <c r="Z22" s="594">
        <v>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180529</v>
      </c>
      <c r="S23" s="592"/>
      <c r="T23" s="592"/>
      <c r="U23" s="592"/>
      <c r="V23" s="592"/>
      <c r="W23" s="592"/>
      <c r="X23" s="592"/>
      <c r="Y23" s="593"/>
      <c r="Z23" s="594">
        <v>1</v>
      </c>
      <c r="AA23" s="594"/>
      <c r="AB23" s="594"/>
      <c r="AC23" s="594"/>
      <c r="AD23" s="595">
        <v>36011</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322066</v>
      </c>
      <c r="BH23" s="592"/>
      <c r="BI23" s="592"/>
      <c r="BJ23" s="592"/>
      <c r="BK23" s="592"/>
      <c r="BL23" s="592"/>
      <c r="BM23" s="592"/>
      <c r="BN23" s="593"/>
      <c r="BO23" s="594">
        <v>4.7</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41214</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7495216</v>
      </c>
      <c r="CS24" s="581"/>
      <c r="CT24" s="581"/>
      <c r="CU24" s="581"/>
      <c r="CV24" s="581"/>
      <c r="CW24" s="581"/>
      <c r="CX24" s="581"/>
      <c r="CY24" s="582"/>
      <c r="CZ24" s="618">
        <v>41</v>
      </c>
      <c r="DA24" s="619"/>
      <c r="DB24" s="619"/>
      <c r="DC24" s="620"/>
      <c r="DD24" s="617">
        <v>5236343</v>
      </c>
      <c r="DE24" s="581"/>
      <c r="DF24" s="581"/>
      <c r="DG24" s="581"/>
      <c r="DH24" s="581"/>
      <c r="DI24" s="581"/>
      <c r="DJ24" s="581"/>
      <c r="DK24" s="582"/>
      <c r="DL24" s="617">
        <v>5236307</v>
      </c>
      <c r="DM24" s="581"/>
      <c r="DN24" s="581"/>
      <c r="DO24" s="581"/>
      <c r="DP24" s="581"/>
      <c r="DQ24" s="581"/>
      <c r="DR24" s="581"/>
      <c r="DS24" s="581"/>
      <c r="DT24" s="581"/>
      <c r="DU24" s="581"/>
      <c r="DV24" s="582"/>
      <c r="DW24" s="585">
        <v>47.3</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2053027</v>
      </c>
      <c r="S25" s="592"/>
      <c r="T25" s="592"/>
      <c r="U25" s="592"/>
      <c r="V25" s="592"/>
      <c r="W25" s="592"/>
      <c r="X25" s="592"/>
      <c r="Y25" s="593"/>
      <c r="Z25" s="594">
        <v>10.9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2496804</v>
      </c>
      <c r="CS25" s="623"/>
      <c r="CT25" s="623"/>
      <c r="CU25" s="623"/>
      <c r="CV25" s="623"/>
      <c r="CW25" s="623"/>
      <c r="CX25" s="623"/>
      <c r="CY25" s="624"/>
      <c r="CZ25" s="625">
        <v>13.7</v>
      </c>
      <c r="DA25" s="626"/>
      <c r="DB25" s="626"/>
      <c r="DC25" s="627"/>
      <c r="DD25" s="600">
        <v>2331911</v>
      </c>
      <c r="DE25" s="623"/>
      <c r="DF25" s="623"/>
      <c r="DG25" s="623"/>
      <c r="DH25" s="623"/>
      <c r="DI25" s="623"/>
      <c r="DJ25" s="623"/>
      <c r="DK25" s="624"/>
      <c r="DL25" s="600">
        <v>2331875</v>
      </c>
      <c r="DM25" s="623"/>
      <c r="DN25" s="623"/>
      <c r="DO25" s="623"/>
      <c r="DP25" s="623"/>
      <c r="DQ25" s="623"/>
      <c r="DR25" s="623"/>
      <c r="DS25" s="623"/>
      <c r="DT25" s="623"/>
      <c r="DU25" s="623"/>
      <c r="DV25" s="624"/>
      <c r="DW25" s="596">
        <v>21</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1713198</v>
      </c>
      <c r="CS26" s="592"/>
      <c r="CT26" s="592"/>
      <c r="CU26" s="592"/>
      <c r="CV26" s="592"/>
      <c r="CW26" s="592"/>
      <c r="CX26" s="592"/>
      <c r="CY26" s="593"/>
      <c r="CZ26" s="625">
        <v>9.4</v>
      </c>
      <c r="DA26" s="626"/>
      <c r="DB26" s="626"/>
      <c r="DC26" s="627"/>
      <c r="DD26" s="600">
        <v>1554449</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1068786</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6922250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2897213</v>
      </c>
      <c r="CS27" s="623"/>
      <c r="CT27" s="623"/>
      <c r="CU27" s="623"/>
      <c r="CV27" s="623"/>
      <c r="CW27" s="623"/>
      <c r="CX27" s="623"/>
      <c r="CY27" s="624"/>
      <c r="CZ27" s="625">
        <v>15.8</v>
      </c>
      <c r="DA27" s="626"/>
      <c r="DB27" s="626"/>
      <c r="DC27" s="627"/>
      <c r="DD27" s="600">
        <v>856647</v>
      </c>
      <c r="DE27" s="623"/>
      <c r="DF27" s="623"/>
      <c r="DG27" s="623"/>
      <c r="DH27" s="623"/>
      <c r="DI27" s="623"/>
      <c r="DJ27" s="623"/>
      <c r="DK27" s="624"/>
      <c r="DL27" s="600">
        <v>856647</v>
      </c>
      <c r="DM27" s="623"/>
      <c r="DN27" s="623"/>
      <c r="DO27" s="623"/>
      <c r="DP27" s="623"/>
      <c r="DQ27" s="623"/>
      <c r="DR27" s="623"/>
      <c r="DS27" s="623"/>
      <c r="DT27" s="623"/>
      <c r="DU27" s="623"/>
      <c r="DV27" s="624"/>
      <c r="DW27" s="596">
        <v>7.7</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32398</v>
      </c>
      <c r="S28" s="592"/>
      <c r="T28" s="592"/>
      <c r="U28" s="592"/>
      <c r="V28" s="592"/>
      <c r="W28" s="592"/>
      <c r="X28" s="592"/>
      <c r="Y28" s="593"/>
      <c r="Z28" s="594">
        <v>0.2</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2101199</v>
      </c>
      <c r="CS28" s="592"/>
      <c r="CT28" s="592"/>
      <c r="CU28" s="592"/>
      <c r="CV28" s="592"/>
      <c r="CW28" s="592"/>
      <c r="CX28" s="592"/>
      <c r="CY28" s="593"/>
      <c r="CZ28" s="625">
        <v>11.5</v>
      </c>
      <c r="DA28" s="626"/>
      <c r="DB28" s="626"/>
      <c r="DC28" s="627"/>
      <c r="DD28" s="600">
        <v>2047785</v>
      </c>
      <c r="DE28" s="592"/>
      <c r="DF28" s="592"/>
      <c r="DG28" s="592"/>
      <c r="DH28" s="592"/>
      <c r="DI28" s="592"/>
      <c r="DJ28" s="592"/>
      <c r="DK28" s="593"/>
      <c r="DL28" s="600">
        <v>2047785</v>
      </c>
      <c r="DM28" s="592"/>
      <c r="DN28" s="592"/>
      <c r="DO28" s="592"/>
      <c r="DP28" s="592"/>
      <c r="DQ28" s="592"/>
      <c r="DR28" s="592"/>
      <c r="DS28" s="592"/>
      <c r="DT28" s="592"/>
      <c r="DU28" s="592"/>
      <c r="DV28" s="593"/>
      <c r="DW28" s="596">
        <v>18.5</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69291</v>
      </c>
      <c r="S29" s="592"/>
      <c r="T29" s="592"/>
      <c r="U29" s="592"/>
      <c r="V29" s="592"/>
      <c r="W29" s="592"/>
      <c r="X29" s="592"/>
      <c r="Y29" s="593"/>
      <c r="Z29" s="594">
        <v>0.4</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2101141</v>
      </c>
      <c r="CS29" s="623"/>
      <c r="CT29" s="623"/>
      <c r="CU29" s="623"/>
      <c r="CV29" s="623"/>
      <c r="CW29" s="623"/>
      <c r="CX29" s="623"/>
      <c r="CY29" s="624"/>
      <c r="CZ29" s="625">
        <v>11.5</v>
      </c>
      <c r="DA29" s="626"/>
      <c r="DB29" s="626"/>
      <c r="DC29" s="627"/>
      <c r="DD29" s="600">
        <v>2047727</v>
      </c>
      <c r="DE29" s="623"/>
      <c r="DF29" s="623"/>
      <c r="DG29" s="623"/>
      <c r="DH29" s="623"/>
      <c r="DI29" s="623"/>
      <c r="DJ29" s="623"/>
      <c r="DK29" s="624"/>
      <c r="DL29" s="600">
        <v>2047727</v>
      </c>
      <c r="DM29" s="623"/>
      <c r="DN29" s="623"/>
      <c r="DO29" s="623"/>
      <c r="DP29" s="623"/>
      <c r="DQ29" s="623"/>
      <c r="DR29" s="623"/>
      <c r="DS29" s="623"/>
      <c r="DT29" s="623"/>
      <c r="DU29" s="623"/>
      <c r="DV29" s="624"/>
      <c r="DW29" s="596">
        <v>18.5</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443314</v>
      </c>
      <c r="S30" s="592"/>
      <c r="T30" s="592"/>
      <c r="U30" s="592"/>
      <c r="V30" s="592"/>
      <c r="W30" s="592"/>
      <c r="X30" s="592"/>
      <c r="Y30" s="593"/>
      <c r="Z30" s="594">
        <v>2.4</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98.8</v>
      </c>
      <c r="BH30" s="650"/>
      <c r="BI30" s="650"/>
      <c r="BJ30" s="650"/>
      <c r="BK30" s="650"/>
      <c r="BL30" s="650"/>
      <c r="BM30" s="586">
        <v>94.7</v>
      </c>
      <c r="BN30" s="650"/>
      <c r="BO30" s="650"/>
      <c r="BP30" s="650"/>
      <c r="BQ30" s="651"/>
      <c r="BR30" s="649">
        <v>98.8</v>
      </c>
      <c r="BS30" s="650"/>
      <c r="BT30" s="650"/>
      <c r="BU30" s="650"/>
      <c r="BV30" s="650"/>
      <c r="BW30" s="650"/>
      <c r="BX30" s="586">
        <v>94.1</v>
      </c>
      <c r="BY30" s="650"/>
      <c r="BZ30" s="650"/>
      <c r="CA30" s="650"/>
      <c r="CB30" s="651"/>
      <c r="CD30" s="654"/>
      <c r="CE30" s="655"/>
      <c r="CF30" s="605" t="s">
        <v>292</v>
      </c>
      <c r="CG30" s="606"/>
      <c r="CH30" s="606"/>
      <c r="CI30" s="606"/>
      <c r="CJ30" s="606"/>
      <c r="CK30" s="606"/>
      <c r="CL30" s="606"/>
      <c r="CM30" s="606"/>
      <c r="CN30" s="606"/>
      <c r="CO30" s="606"/>
      <c r="CP30" s="606"/>
      <c r="CQ30" s="607"/>
      <c r="CR30" s="591">
        <v>1831667</v>
      </c>
      <c r="CS30" s="592"/>
      <c r="CT30" s="592"/>
      <c r="CU30" s="592"/>
      <c r="CV30" s="592"/>
      <c r="CW30" s="592"/>
      <c r="CX30" s="592"/>
      <c r="CY30" s="593"/>
      <c r="CZ30" s="625">
        <v>10</v>
      </c>
      <c r="DA30" s="626"/>
      <c r="DB30" s="626"/>
      <c r="DC30" s="627"/>
      <c r="DD30" s="600">
        <v>1778253</v>
      </c>
      <c r="DE30" s="592"/>
      <c r="DF30" s="592"/>
      <c r="DG30" s="592"/>
      <c r="DH30" s="592"/>
      <c r="DI30" s="592"/>
      <c r="DJ30" s="592"/>
      <c r="DK30" s="593"/>
      <c r="DL30" s="600">
        <v>1778253</v>
      </c>
      <c r="DM30" s="592"/>
      <c r="DN30" s="592"/>
      <c r="DO30" s="592"/>
      <c r="DP30" s="592"/>
      <c r="DQ30" s="592"/>
      <c r="DR30" s="592"/>
      <c r="DS30" s="592"/>
      <c r="DT30" s="592"/>
      <c r="DU30" s="592"/>
      <c r="DV30" s="593"/>
      <c r="DW30" s="596">
        <v>16</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312878</v>
      </c>
      <c r="S31" s="592"/>
      <c r="T31" s="592"/>
      <c r="U31" s="592"/>
      <c r="V31" s="592"/>
      <c r="W31" s="592"/>
      <c r="X31" s="592"/>
      <c r="Y31" s="593"/>
      <c r="Z31" s="594">
        <v>1.7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23"/>
      <c r="BI31" s="623"/>
      <c r="BJ31" s="623"/>
      <c r="BK31" s="623"/>
      <c r="BL31" s="623"/>
      <c r="BM31" s="597">
        <v>93.2</v>
      </c>
      <c r="BN31" s="647"/>
      <c r="BO31" s="647"/>
      <c r="BP31" s="647"/>
      <c r="BQ31" s="648"/>
      <c r="BR31" s="646">
        <v>98.6</v>
      </c>
      <c r="BS31" s="623"/>
      <c r="BT31" s="623"/>
      <c r="BU31" s="623"/>
      <c r="BV31" s="623"/>
      <c r="BW31" s="623"/>
      <c r="BX31" s="597">
        <v>92.1</v>
      </c>
      <c r="BY31" s="647"/>
      <c r="BZ31" s="647"/>
      <c r="CA31" s="647"/>
      <c r="CB31" s="648"/>
      <c r="CD31" s="654"/>
      <c r="CE31" s="655"/>
      <c r="CF31" s="605" t="s">
        <v>296</v>
      </c>
      <c r="CG31" s="606"/>
      <c r="CH31" s="606"/>
      <c r="CI31" s="606"/>
      <c r="CJ31" s="606"/>
      <c r="CK31" s="606"/>
      <c r="CL31" s="606"/>
      <c r="CM31" s="606"/>
      <c r="CN31" s="606"/>
      <c r="CO31" s="606"/>
      <c r="CP31" s="606"/>
      <c r="CQ31" s="607"/>
      <c r="CR31" s="591">
        <v>269474</v>
      </c>
      <c r="CS31" s="623"/>
      <c r="CT31" s="623"/>
      <c r="CU31" s="623"/>
      <c r="CV31" s="623"/>
      <c r="CW31" s="623"/>
      <c r="CX31" s="623"/>
      <c r="CY31" s="624"/>
      <c r="CZ31" s="625">
        <v>1.5</v>
      </c>
      <c r="DA31" s="626"/>
      <c r="DB31" s="626"/>
      <c r="DC31" s="627"/>
      <c r="DD31" s="600">
        <v>269474</v>
      </c>
      <c r="DE31" s="623"/>
      <c r="DF31" s="623"/>
      <c r="DG31" s="623"/>
      <c r="DH31" s="623"/>
      <c r="DI31" s="623"/>
      <c r="DJ31" s="623"/>
      <c r="DK31" s="624"/>
      <c r="DL31" s="600">
        <v>269474</v>
      </c>
      <c r="DM31" s="623"/>
      <c r="DN31" s="623"/>
      <c r="DO31" s="623"/>
      <c r="DP31" s="623"/>
      <c r="DQ31" s="623"/>
      <c r="DR31" s="623"/>
      <c r="DS31" s="623"/>
      <c r="DT31" s="623"/>
      <c r="DU31" s="623"/>
      <c r="DV31" s="624"/>
      <c r="DW31" s="596">
        <v>2.4</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871047</v>
      </c>
      <c r="S32" s="592"/>
      <c r="T32" s="592"/>
      <c r="U32" s="592"/>
      <c r="V32" s="592"/>
      <c r="W32" s="592"/>
      <c r="X32" s="592"/>
      <c r="Y32" s="593"/>
      <c r="Z32" s="594">
        <v>4.5999999999999996</v>
      </c>
      <c r="AA32" s="594"/>
      <c r="AB32" s="594"/>
      <c r="AC32" s="594"/>
      <c r="AD32" s="595">
        <v>1678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98.9</v>
      </c>
      <c r="BH32" s="659"/>
      <c r="BI32" s="659"/>
      <c r="BJ32" s="659"/>
      <c r="BK32" s="659"/>
      <c r="BL32" s="659"/>
      <c r="BM32" s="660">
        <v>95.5</v>
      </c>
      <c r="BN32" s="659"/>
      <c r="BO32" s="659"/>
      <c r="BP32" s="659"/>
      <c r="BQ32" s="661"/>
      <c r="BR32" s="658">
        <v>98.9</v>
      </c>
      <c r="BS32" s="659"/>
      <c r="BT32" s="659"/>
      <c r="BU32" s="659"/>
      <c r="BV32" s="659"/>
      <c r="BW32" s="659"/>
      <c r="BX32" s="660">
        <v>95.3</v>
      </c>
      <c r="BY32" s="659"/>
      <c r="BZ32" s="659"/>
      <c r="CA32" s="659"/>
      <c r="CB32" s="661"/>
      <c r="CD32" s="656"/>
      <c r="CE32" s="657"/>
      <c r="CF32" s="605" t="s">
        <v>299</v>
      </c>
      <c r="CG32" s="606"/>
      <c r="CH32" s="606"/>
      <c r="CI32" s="606"/>
      <c r="CJ32" s="606"/>
      <c r="CK32" s="606"/>
      <c r="CL32" s="606"/>
      <c r="CM32" s="606"/>
      <c r="CN32" s="606"/>
      <c r="CO32" s="606"/>
      <c r="CP32" s="606"/>
      <c r="CQ32" s="607"/>
      <c r="CR32" s="591">
        <v>58</v>
      </c>
      <c r="CS32" s="592"/>
      <c r="CT32" s="592"/>
      <c r="CU32" s="592"/>
      <c r="CV32" s="592"/>
      <c r="CW32" s="592"/>
      <c r="CX32" s="592"/>
      <c r="CY32" s="593"/>
      <c r="CZ32" s="625">
        <v>0</v>
      </c>
      <c r="DA32" s="626"/>
      <c r="DB32" s="626"/>
      <c r="DC32" s="627"/>
      <c r="DD32" s="600">
        <v>58</v>
      </c>
      <c r="DE32" s="592"/>
      <c r="DF32" s="592"/>
      <c r="DG32" s="592"/>
      <c r="DH32" s="592"/>
      <c r="DI32" s="592"/>
      <c r="DJ32" s="592"/>
      <c r="DK32" s="593"/>
      <c r="DL32" s="600">
        <v>58</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2052900</v>
      </c>
      <c r="S33" s="592"/>
      <c r="T33" s="592"/>
      <c r="U33" s="592"/>
      <c r="V33" s="592"/>
      <c r="W33" s="592"/>
      <c r="X33" s="592"/>
      <c r="Y33" s="593"/>
      <c r="Z33" s="594">
        <v>10.9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7460181</v>
      </c>
      <c r="CS33" s="623"/>
      <c r="CT33" s="623"/>
      <c r="CU33" s="623"/>
      <c r="CV33" s="623"/>
      <c r="CW33" s="623"/>
      <c r="CX33" s="623"/>
      <c r="CY33" s="624"/>
      <c r="CZ33" s="625">
        <v>40.799999999999997</v>
      </c>
      <c r="DA33" s="626"/>
      <c r="DB33" s="626"/>
      <c r="DC33" s="627"/>
      <c r="DD33" s="600">
        <v>6080868</v>
      </c>
      <c r="DE33" s="623"/>
      <c r="DF33" s="623"/>
      <c r="DG33" s="623"/>
      <c r="DH33" s="623"/>
      <c r="DI33" s="623"/>
      <c r="DJ33" s="623"/>
      <c r="DK33" s="624"/>
      <c r="DL33" s="600">
        <v>4622523</v>
      </c>
      <c r="DM33" s="623"/>
      <c r="DN33" s="623"/>
      <c r="DO33" s="623"/>
      <c r="DP33" s="623"/>
      <c r="DQ33" s="623"/>
      <c r="DR33" s="623"/>
      <c r="DS33" s="623"/>
      <c r="DT33" s="623"/>
      <c r="DU33" s="623"/>
      <c r="DV33" s="624"/>
      <c r="DW33" s="596">
        <v>41.7</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2319849</v>
      </c>
      <c r="CS34" s="592"/>
      <c r="CT34" s="592"/>
      <c r="CU34" s="592"/>
      <c r="CV34" s="592"/>
      <c r="CW34" s="592"/>
      <c r="CX34" s="592"/>
      <c r="CY34" s="593"/>
      <c r="CZ34" s="625">
        <v>12.7</v>
      </c>
      <c r="DA34" s="626"/>
      <c r="DB34" s="626"/>
      <c r="DC34" s="627"/>
      <c r="DD34" s="600">
        <v>1823647</v>
      </c>
      <c r="DE34" s="592"/>
      <c r="DF34" s="592"/>
      <c r="DG34" s="592"/>
      <c r="DH34" s="592"/>
      <c r="DI34" s="592"/>
      <c r="DJ34" s="592"/>
      <c r="DK34" s="593"/>
      <c r="DL34" s="600">
        <v>1497037</v>
      </c>
      <c r="DM34" s="592"/>
      <c r="DN34" s="592"/>
      <c r="DO34" s="592"/>
      <c r="DP34" s="592"/>
      <c r="DQ34" s="592"/>
      <c r="DR34" s="592"/>
      <c r="DS34" s="592"/>
      <c r="DT34" s="592"/>
      <c r="DU34" s="592"/>
      <c r="DV34" s="593"/>
      <c r="DW34" s="596">
        <v>13.5</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564000</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2512326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297288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108124</v>
      </c>
      <c r="CS35" s="623"/>
      <c r="CT35" s="623"/>
      <c r="CU35" s="623"/>
      <c r="CV35" s="623"/>
      <c r="CW35" s="623"/>
      <c r="CX35" s="623"/>
      <c r="CY35" s="624"/>
      <c r="CZ35" s="625">
        <v>0.6</v>
      </c>
      <c r="DA35" s="626"/>
      <c r="DB35" s="626"/>
      <c r="DC35" s="627"/>
      <c r="DD35" s="600">
        <v>88264</v>
      </c>
      <c r="DE35" s="623"/>
      <c r="DF35" s="623"/>
      <c r="DG35" s="623"/>
      <c r="DH35" s="623"/>
      <c r="DI35" s="623"/>
      <c r="DJ35" s="623"/>
      <c r="DK35" s="624"/>
      <c r="DL35" s="600">
        <v>88106</v>
      </c>
      <c r="DM35" s="623"/>
      <c r="DN35" s="623"/>
      <c r="DO35" s="623"/>
      <c r="DP35" s="623"/>
      <c r="DQ35" s="623"/>
      <c r="DR35" s="623"/>
      <c r="DS35" s="623"/>
      <c r="DT35" s="623"/>
      <c r="DU35" s="623"/>
      <c r="DV35" s="624"/>
      <c r="DW35" s="596">
        <v>0.8</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18812793</v>
      </c>
      <c r="S36" s="664"/>
      <c r="T36" s="664"/>
      <c r="U36" s="664"/>
      <c r="V36" s="664"/>
      <c r="W36" s="664"/>
      <c r="X36" s="664"/>
      <c r="Y36" s="665"/>
      <c r="Z36" s="666">
        <v>100</v>
      </c>
      <c r="AA36" s="666"/>
      <c r="AB36" s="666"/>
      <c r="AC36" s="666"/>
      <c r="AD36" s="667">
        <v>10515480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867435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255865</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2424471</v>
      </c>
      <c r="CS36" s="592"/>
      <c r="CT36" s="592"/>
      <c r="CU36" s="592"/>
      <c r="CV36" s="592"/>
      <c r="CW36" s="592"/>
      <c r="CX36" s="592"/>
      <c r="CY36" s="593"/>
      <c r="CZ36" s="625">
        <v>13.3</v>
      </c>
      <c r="DA36" s="626"/>
      <c r="DB36" s="626"/>
      <c r="DC36" s="627"/>
      <c r="DD36" s="600">
        <v>2274968</v>
      </c>
      <c r="DE36" s="592"/>
      <c r="DF36" s="592"/>
      <c r="DG36" s="592"/>
      <c r="DH36" s="592"/>
      <c r="DI36" s="592"/>
      <c r="DJ36" s="592"/>
      <c r="DK36" s="593"/>
      <c r="DL36" s="600">
        <v>1841447</v>
      </c>
      <c r="DM36" s="592"/>
      <c r="DN36" s="592"/>
      <c r="DO36" s="592"/>
      <c r="DP36" s="592"/>
      <c r="DQ36" s="592"/>
      <c r="DR36" s="592"/>
      <c r="DS36" s="592"/>
      <c r="DT36" s="592"/>
      <c r="DU36" s="592"/>
      <c r="DV36" s="593"/>
      <c r="DW36" s="596">
        <v>16.600000000000001</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299630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6512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897821</v>
      </c>
      <c r="CS37" s="623"/>
      <c r="CT37" s="623"/>
      <c r="CU37" s="623"/>
      <c r="CV37" s="623"/>
      <c r="CW37" s="623"/>
      <c r="CX37" s="623"/>
      <c r="CY37" s="624"/>
      <c r="CZ37" s="625">
        <v>4.9000000000000004</v>
      </c>
      <c r="DA37" s="626"/>
      <c r="DB37" s="626"/>
      <c r="DC37" s="627"/>
      <c r="DD37" s="600">
        <v>880196</v>
      </c>
      <c r="DE37" s="623"/>
      <c r="DF37" s="623"/>
      <c r="DG37" s="623"/>
      <c r="DH37" s="623"/>
      <c r="DI37" s="623"/>
      <c r="DJ37" s="623"/>
      <c r="DK37" s="624"/>
      <c r="DL37" s="600">
        <v>861737</v>
      </c>
      <c r="DM37" s="623"/>
      <c r="DN37" s="623"/>
      <c r="DO37" s="623"/>
      <c r="DP37" s="623"/>
      <c r="DQ37" s="623"/>
      <c r="DR37" s="623"/>
      <c r="DS37" s="623"/>
      <c r="DT37" s="623"/>
      <c r="DU37" s="623"/>
      <c r="DV37" s="624"/>
      <c r="DW37" s="596">
        <v>7.8</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117990</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11880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1523401</v>
      </c>
      <c r="CS38" s="592"/>
      <c r="CT38" s="592"/>
      <c r="CU38" s="592"/>
      <c r="CV38" s="592"/>
      <c r="CW38" s="592"/>
      <c r="CX38" s="592"/>
      <c r="CY38" s="593"/>
      <c r="CZ38" s="625">
        <v>8.3000000000000007</v>
      </c>
      <c r="DA38" s="626"/>
      <c r="DB38" s="626"/>
      <c r="DC38" s="627"/>
      <c r="DD38" s="600">
        <v>1369981</v>
      </c>
      <c r="DE38" s="592"/>
      <c r="DF38" s="592"/>
      <c r="DG38" s="592"/>
      <c r="DH38" s="592"/>
      <c r="DI38" s="592"/>
      <c r="DJ38" s="592"/>
      <c r="DK38" s="593"/>
      <c r="DL38" s="600">
        <v>1195933</v>
      </c>
      <c r="DM38" s="592"/>
      <c r="DN38" s="592"/>
      <c r="DO38" s="592"/>
      <c r="DP38" s="592"/>
      <c r="DQ38" s="592"/>
      <c r="DR38" s="592"/>
      <c r="DS38" s="592"/>
      <c r="DT38" s="592"/>
      <c r="DU38" s="592"/>
      <c r="DV38" s="593"/>
      <c r="DW38" s="596">
        <v>10.8</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3500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617492</v>
      </c>
      <c r="CS39" s="623"/>
      <c r="CT39" s="623"/>
      <c r="CU39" s="623"/>
      <c r="CV39" s="623"/>
      <c r="CW39" s="623"/>
      <c r="CX39" s="623"/>
      <c r="CY39" s="624"/>
      <c r="CZ39" s="625">
        <v>3.4</v>
      </c>
      <c r="DA39" s="626"/>
      <c r="DB39" s="626"/>
      <c r="DC39" s="627"/>
      <c r="DD39" s="600">
        <v>491873</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310052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466844</v>
      </c>
      <c r="CS40" s="592"/>
      <c r="CT40" s="592"/>
      <c r="CU40" s="592"/>
      <c r="CV40" s="592"/>
      <c r="CW40" s="592"/>
      <c r="CX40" s="592"/>
      <c r="CY40" s="593"/>
      <c r="CZ40" s="625">
        <v>2.6</v>
      </c>
      <c r="DA40" s="626"/>
      <c r="DB40" s="626"/>
      <c r="DC40" s="627"/>
      <c r="DD40" s="600">
        <v>32135</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913719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3327433</v>
      </c>
      <c r="CS42" s="592"/>
      <c r="CT42" s="592"/>
      <c r="CU42" s="592"/>
      <c r="CV42" s="592"/>
      <c r="CW42" s="592"/>
      <c r="CX42" s="592"/>
      <c r="CY42" s="593"/>
      <c r="CZ42" s="625">
        <v>18.2</v>
      </c>
      <c r="DA42" s="674"/>
      <c r="DB42" s="674"/>
      <c r="DC42" s="675"/>
      <c r="DD42" s="600">
        <v>1123847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104818</v>
      </c>
      <c r="CS43" s="623"/>
      <c r="CT43" s="623"/>
      <c r="CU43" s="623"/>
      <c r="CV43" s="623"/>
      <c r="CW43" s="623"/>
      <c r="CX43" s="623"/>
      <c r="CY43" s="624"/>
      <c r="CZ43" s="625">
        <v>0.6</v>
      </c>
      <c r="DA43" s="626"/>
      <c r="DB43" s="626"/>
      <c r="DC43" s="627"/>
      <c r="DD43" s="600">
        <v>104818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3261648</v>
      </c>
      <c r="CS44" s="592"/>
      <c r="CT44" s="592"/>
      <c r="CU44" s="592"/>
      <c r="CV44" s="592"/>
      <c r="CW44" s="592"/>
      <c r="CX44" s="592"/>
      <c r="CY44" s="593"/>
      <c r="CZ44" s="625">
        <v>17.8</v>
      </c>
      <c r="DA44" s="674"/>
      <c r="DB44" s="674"/>
      <c r="DC44" s="675"/>
      <c r="DD44" s="600">
        <v>1087080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1180617</v>
      </c>
      <c r="CS45" s="623"/>
      <c r="CT45" s="623"/>
      <c r="CU45" s="623"/>
      <c r="CV45" s="623"/>
      <c r="CW45" s="623"/>
      <c r="CX45" s="623"/>
      <c r="CY45" s="624"/>
      <c r="CZ45" s="625">
        <v>6.5</v>
      </c>
      <c r="DA45" s="626"/>
      <c r="DB45" s="626"/>
      <c r="DC45" s="627"/>
      <c r="DD45" s="600">
        <v>130762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2030955</v>
      </c>
      <c r="CS46" s="592"/>
      <c r="CT46" s="592"/>
      <c r="CU46" s="592"/>
      <c r="CV46" s="592"/>
      <c r="CW46" s="592"/>
      <c r="CX46" s="592"/>
      <c r="CY46" s="593"/>
      <c r="CZ46" s="625">
        <v>11.1</v>
      </c>
      <c r="DA46" s="674"/>
      <c r="DB46" s="674"/>
      <c r="DC46" s="675"/>
      <c r="DD46" s="600">
        <v>944539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65785</v>
      </c>
      <c r="CS47" s="623"/>
      <c r="CT47" s="623"/>
      <c r="CU47" s="623"/>
      <c r="CV47" s="623"/>
      <c r="CW47" s="623"/>
      <c r="CX47" s="623"/>
      <c r="CY47" s="624"/>
      <c r="CZ47" s="625">
        <v>0.4</v>
      </c>
      <c r="DA47" s="626"/>
      <c r="DB47" s="626"/>
      <c r="DC47" s="627"/>
      <c r="DD47" s="600">
        <v>36767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18282830</v>
      </c>
      <c r="CS49" s="659"/>
      <c r="CT49" s="659"/>
      <c r="CU49" s="659"/>
      <c r="CV49" s="659"/>
      <c r="CW49" s="659"/>
      <c r="CX49" s="659"/>
      <c r="CY49" s="686"/>
      <c r="CZ49" s="687">
        <v>100</v>
      </c>
      <c r="DA49" s="688"/>
      <c r="DB49" s="688"/>
      <c r="DC49" s="689"/>
      <c r="DD49" s="690">
        <v>12441058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18819</v>
      </c>
      <c r="R7" s="721"/>
      <c r="S7" s="721"/>
      <c r="T7" s="721"/>
      <c r="U7" s="721"/>
      <c r="V7" s="721">
        <v>18289</v>
      </c>
      <c r="W7" s="721"/>
      <c r="X7" s="721"/>
      <c r="Y7" s="721"/>
      <c r="Z7" s="721"/>
      <c r="AA7" s="721">
        <v>530</v>
      </c>
      <c r="AB7" s="721"/>
      <c r="AC7" s="721"/>
      <c r="AD7" s="721"/>
      <c r="AE7" s="722"/>
      <c r="AF7" s="723">
        <v>495</v>
      </c>
      <c r="AG7" s="724"/>
      <c r="AH7" s="724"/>
      <c r="AI7" s="724"/>
      <c r="AJ7" s="725"/>
      <c r="AK7" s="757">
        <v>441</v>
      </c>
      <c r="AL7" s="758"/>
      <c r="AM7" s="758"/>
      <c r="AN7" s="758"/>
      <c r="AO7" s="758"/>
      <c r="AP7" s="758">
        <v>18908</v>
      </c>
      <c r="AQ7" s="758"/>
      <c r="AR7" s="758"/>
      <c r="AS7" s="758"/>
      <c r="AT7" s="758"/>
      <c r="AU7" s="759"/>
      <c r="AV7" s="759"/>
      <c r="AW7" s="759"/>
      <c r="AX7" s="759"/>
      <c r="AY7" s="760"/>
      <c r="AZ7" s="203"/>
      <c r="BA7" s="203"/>
      <c r="BB7" s="203"/>
      <c r="BC7" s="203"/>
      <c r="BD7" s="203"/>
      <c r="BE7" s="204"/>
      <c r="BF7" s="204"/>
      <c r="BG7" s="204"/>
      <c r="BH7" s="204"/>
      <c r="BI7" s="204"/>
      <c r="BJ7" s="204"/>
      <c r="BK7" s="204"/>
      <c r="BL7" s="204"/>
      <c r="BM7" s="204"/>
      <c r="BN7" s="204"/>
      <c r="BO7" s="204"/>
      <c r="BP7" s="204"/>
      <c r="BQ7" s="210">
        <v>1</v>
      </c>
      <c r="BR7" s="211"/>
      <c r="BS7" s="761" t="s">
        <v>550</v>
      </c>
      <c r="BT7" s="762"/>
      <c r="BU7" s="762"/>
      <c r="BV7" s="762"/>
      <c r="BW7" s="762"/>
      <c r="BX7" s="762"/>
      <c r="BY7" s="762"/>
      <c r="BZ7" s="762"/>
      <c r="CA7" s="762"/>
      <c r="CB7" s="762"/>
      <c r="CC7" s="762"/>
      <c r="CD7" s="762"/>
      <c r="CE7" s="762"/>
      <c r="CF7" s="762"/>
      <c r="CG7" s="763"/>
      <c r="CH7" s="738">
        <v>50</v>
      </c>
      <c r="CI7" s="739"/>
      <c r="CJ7" s="739"/>
      <c r="CK7" s="739"/>
      <c r="CL7" s="740"/>
      <c r="CM7" s="738">
        <v>401</v>
      </c>
      <c r="CN7" s="739"/>
      <c r="CO7" s="739"/>
      <c r="CP7" s="739"/>
      <c r="CQ7" s="740"/>
      <c r="CR7" s="738">
        <v>6</v>
      </c>
      <c r="CS7" s="739"/>
      <c r="CT7" s="739"/>
      <c r="CU7" s="739"/>
      <c r="CV7" s="740"/>
      <c r="CW7" s="738" t="s">
        <v>551</v>
      </c>
      <c r="CX7" s="739"/>
      <c r="CY7" s="739"/>
      <c r="CZ7" s="739"/>
      <c r="DA7" s="740"/>
      <c r="DB7" s="738" t="s">
        <v>551</v>
      </c>
      <c r="DC7" s="739"/>
      <c r="DD7" s="739"/>
      <c r="DE7" s="739"/>
      <c r="DF7" s="740"/>
      <c r="DG7" s="738" t="s">
        <v>551</v>
      </c>
      <c r="DH7" s="739"/>
      <c r="DI7" s="739"/>
      <c r="DJ7" s="739"/>
      <c r="DK7" s="740"/>
      <c r="DL7" s="738" t="s">
        <v>551</v>
      </c>
      <c r="DM7" s="739"/>
      <c r="DN7" s="739"/>
      <c r="DO7" s="739"/>
      <c r="DP7" s="740"/>
      <c r="DQ7" s="738" t="s">
        <v>551</v>
      </c>
      <c r="DR7" s="739"/>
      <c r="DS7" s="739"/>
      <c r="DT7" s="739"/>
      <c r="DU7" s="740"/>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t="s">
        <v>535</v>
      </c>
      <c r="AB8" s="745"/>
      <c r="AC8" s="745"/>
      <c r="AD8" s="745"/>
      <c r="AE8" s="746"/>
      <c r="AF8" s="747" t="s">
        <v>112</v>
      </c>
      <c r="AG8" s="748"/>
      <c r="AH8" s="748"/>
      <c r="AI8" s="748"/>
      <c r="AJ8" s="749"/>
      <c r="AK8" s="750" t="s">
        <v>535</v>
      </c>
      <c r="AL8" s="751"/>
      <c r="AM8" s="751"/>
      <c r="AN8" s="751"/>
      <c r="AO8" s="751"/>
      <c r="AP8" s="751" t="s">
        <v>535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4"/>
      <c r="CI8" s="765"/>
      <c r="CJ8" s="765"/>
      <c r="CK8" s="765"/>
      <c r="CL8" s="766"/>
      <c r="CM8" s="764"/>
      <c r="CN8" s="765"/>
      <c r="CO8" s="765"/>
      <c r="CP8" s="765"/>
      <c r="CQ8" s="766"/>
      <c r="CR8" s="764"/>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67"/>
      <c r="DW8" s="768"/>
      <c r="DX8" s="768"/>
      <c r="DY8" s="768"/>
      <c r="DZ8" s="769"/>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4"/>
      <c r="CI9" s="765"/>
      <c r="CJ9" s="765"/>
      <c r="CK9" s="765"/>
      <c r="CL9" s="766"/>
      <c r="CM9" s="764"/>
      <c r="CN9" s="765"/>
      <c r="CO9" s="765"/>
      <c r="CP9" s="765"/>
      <c r="CQ9" s="766"/>
      <c r="CR9" s="764"/>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7"/>
      <c r="DW9" s="768"/>
      <c r="DX9" s="768"/>
      <c r="DY9" s="768"/>
      <c r="DZ9" s="769"/>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4"/>
      <c r="CI10" s="765"/>
      <c r="CJ10" s="765"/>
      <c r="CK10" s="765"/>
      <c r="CL10" s="766"/>
      <c r="CM10" s="764"/>
      <c r="CN10" s="765"/>
      <c r="CO10" s="765"/>
      <c r="CP10" s="765"/>
      <c r="CQ10" s="766"/>
      <c r="CR10" s="764"/>
      <c r="CS10" s="765"/>
      <c r="CT10" s="765"/>
      <c r="CU10" s="765"/>
      <c r="CV10" s="766"/>
      <c r="CW10" s="764"/>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7"/>
      <c r="DW10" s="768"/>
      <c r="DX10" s="768"/>
      <c r="DY10" s="768"/>
      <c r="DZ10" s="769"/>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7"/>
      <c r="DW11" s="768"/>
      <c r="DX11" s="768"/>
      <c r="DY11" s="768"/>
      <c r="DZ11" s="769"/>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7"/>
      <c r="DW12" s="768"/>
      <c r="DX12" s="768"/>
      <c r="DY12" s="768"/>
      <c r="DZ12" s="769"/>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7"/>
      <c r="DW13" s="768"/>
      <c r="DX13" s="768"/>
      <c r="DY13" s="768"/>
      <c r="DZ13" s="769"/>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7"/>
      <c r="DW14" s="768"/>
      <c r="DX14" s="768"/>
      <c r="DY14" s="768"/>
      <c r="DZ14" s="769"/>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7"/>
      <c r="DW15" s="768"/>
      <c r="DX15" s="768"/>
      <c r="DY15" s="768"/>
      <c r="DZ15" s="769"/>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7"/>
      <c r="DW16" s="768"/>
      <c r="DX16" s="768"/>
      <c r="DY16" s="768"/>
      <c r="DZ16" s="769"/>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7"/>
      <c r="DW17" s="768"/>
      <c r="DX17" s="768"/>
      <c r="DY17" s="768"/>
      <c r="DZ17" s="769"/>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7"/>
      <c r="DW18" s="768"/>
      <c r="DX18" s="768"/>
      <c r="DY18" s="768"/>
      <c r="DZ18" s="769"/>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7"/>
      <c r="DW19" s="768"/>
      <c r="DX19" s="768"/>
      <c r="DY19" s="768"/>
      <c r="DZ19" s="769"/>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7"/>
      <c r="DW20" s="768"/>
      <c r="DX20" s="768"/>
      <c r="DY20" s="768"/>
      <c r="DZ20" s="769"/>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7"/>
      <c r="DW21" s="768"/>
      <c r="DX21" s="768"/>
      <c r="DY21" s="768"/>
      <c r="DZ21" s="769"/>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0"/>
      <c r="R22" s="771"/>
      <c r="S22" s="771"/>
      <c r="T22" s="771"/>
      <c r="U22" s="771"/>
      <c r="V22" s="771"/>
      <c r="W22" s="771"/>
      <c r="X22" s="771"/>
      <c r="Y22" s="771"/>
      <c r="Z22" s="771"/>
      <c r="AA22" s="771"/>
      <c r="AB22" s="771"/>
      <c r="AC22" s="771"/>
      <c r="AD22" s="771"/>
      <c r="AE22" s="772"/>
      <c r="AF22" s="747"/>
      <c r="AG22" s="748"/>
      <c r="AH22" s="748"/>
      <c r="AI22" s="748"/>
      <c r="AJ22" s="749"/>
      <c r="AK22" s="785"/>
      <c r="AL22" s="786"/>
      <c r="AM22" s="786"/>
      <c r="AN22" s="786"/>
      <c r="AO22" s="786"/>
      <c r="AP22" s="786"/>
      <c r="AQ22" s="786"/>
      <c r="AR22" s="786"/>
      <c r="AS22" s="786"/>
      <c r="AT22" s="786"/>
      <c r="AU22" s="787"/>
      <c r="AV22" s="787"/>
      <c r="AW22" s="787"/>
      <c r="AX22" s="787"/>
      <c r="AY22" s="788"/>
      <c r="AZ22" s="789" t="s">
        <v>368</v>
      </c>
      <c r="BA22" s="789"/>
      <c r="BB22" s="789"/>
      <c r="BC22" s="789"/>
      <c r="BD22" s="790"/>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7"/>
      <c r="DW22" s="768"/>
      <c r="DX22" s="768"/>
      <c r="DY22" s="768"/>
      <c r="DZ22" s="769"/>
      <c r="EA22" s="205"/>
    </row>
    <row r="23" spans="1:131" s="206" customFormat="1" ht="26.25" customHeight="1" thickBot="1" x14ac:dyDescent="0.2">
      <c r="A23" s="215" t="s">
        <v>369</v>
      </c>
      <c r="B23" s="773" t="s">
        <v>370</v>
      </c>
      <c r="C23" s="774"/>
      <c r="D23" s="774"/>
      <c r="E23" s="774"/>
      <c r="F23" s="774"/>
      <c r="G23" s="774"/>
      <c r="H23" s="774"/>
      <c r="I23" s="774"/>
      <c r="J23" s="774"/>
      <c r="K23" s="774"/>
      <c r="L23" s="774"/>
      <c r="M23" s="774"/>
      <c r="N23" s="774"/>
      <c r="O23" s="774"/>
      <c r="P23" s="775"/>
      <c r="Q23" s="776">
        <v>18819</v>
      </c>
      <c r="R23" s="777"/>
      <c r="S23" s="777"/>
      <c r="T23" s="777"/>
      <c r="U23" s="777"/>
      <c r="V23" s="777">
        <v>18289</v>
      </c>
      <c r="W23" s="777"/>
      <c r="X23" s="777"/>
      <c r="Y23" s="777"/>
      <c r="Z23" s="777"/>
      <c r="AA23" s="777">
        <v>530</v>
      </c>
      <c r="AB23" s="777"/>
      <c r="AC23" s="777"/>
      <c r="AD23" s="777"/>
      <c r="AE23" s="778"/>
      <c r="AF23" s="779">
        <v>495</v>
      </c>
      <c r="AG23" s="777"/>
      <c r="AH23" s="777"/>
      <c r="AI23" s="777"/>
      <c r="AJ23" s="780"/>
      <c r="AK23" s="781"/>
      <c r="AL23" s="782"/>
      <c r="AM23" s="782"/>
      <c r="AN23" s="782"/>
      <c r="AO23" s="782"/>
      <c r="AP23" s="777">
        <v>18908</v>
      </c>
      <c r="AQ23" s="777"/>
      <c r="AR23" s="777"/>
      <c r="AS23" s="777"/>
      <c r="AT23" s="777"/>
      <c r="AU23" s="783"/>
      <c r="AV23" s="783"/>
      <c r="AW23" s="783"/>
      <c r="AX23" s="783"/>
      <c r="AY23" s="784"/>
      <c r="AZ23" s="792" t="s">
        <v>112</v>
      </c>
      <c r="BA23" s="793"/>
      <c r="BB23" s="793"/>
      <c r="BC23" s="793"/>
      <c r="BD23" s="794"/>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7"/>
      <c r="DW23" s="768"/>
      <c r="DX23" s="768"/>
      <c r="DY23" s="768"/>
      <c r="DZ23" s="769"/>
      <c r="EA23" s="205"/>
    </row>
    <row r="24" spans="1:131" s="206" customFormat="1" ht="26.25" customHeight="1" x14ac:dyDescent="0.15">
      <c r="A24" s="791" t="s">
        <v>371</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7"/>
      <c r="DW24" s="768"/>
      <c r="DX24" s="768"/>
      <c r="DY24" s="768"/>
      <c r="DZ24" s="769"/>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7"/>
      <c r="DW25" s="768"/>
      <c r="DX25" s="768"/>
      <c r="DY25" s="768"/>
      <c r="DZ25" s="769"/>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5" t="s">
        <v>376</v>
      </c>
      <c r="AG26" s="796"/>
      <c r="AH26" s="796"/>
      <c r="AI26" s="796"/>
      <c r="AJ26" s="797"/>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7"/>
      <c r="DW26" s="768"/>
      <c r="DX26" s="768"/>
      <c r="DY26" s="768"/>
      <c r="DZ26" s="769"/>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8"/>
      <c r="AG27" s="799"/>
      <c r="AH27" s="799"/>
      <c r="AI27" s="799"/>
      <c r="AJ27" s="80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7"/>
      <c r="DW27" s="768"/>
      <c r="DX27" s="768"/>
      <c r="DY27" s="768"/>
      <c r="DZ27" s="769"/>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5">
        <v>4870</v>
      </c>
      <c r="R28" s="806"/>
      <c r="S28" s="806"/>
      <c r="T28" s="806"/>
      <c r="U28" s="806"/>
      <c r="V28" s="806">
        <v>4573</v>
      </c>
      <c r="W28" s="806"/>
      <c r="X28" s="806"/>
      <c r="Y28" s="806"/>
      <c r="Z28" s="806"/>
      <c r="AA28" s="806">
        <v>297</v>
      </c>
      <c r="AB28" s="806"/>
      <c r="AC28" s="806"/>
      <c r="AD28" s="806"/>
      <c r="AE28" s="807"/>
      <c r="AF28" s="808">
        <v>297</v>
      </c>
      <c r="AG28" s="806"/>
      <c r="AH28" s="806"/>
      <c r="AI28" s="806"/>
      <c r="AJ28" s="809"/>
      <c r="AK28" s="810">
        <v>277</v>
      </c>
      <c r="AL28" s="801"/>
      <c r="AM28" s="801"/>
      <c r="AN28" s="801"/>
      <c r="AO28" s="801"/>
      <c r="AP28" s="801" t="s">
        <v>535</v>
      </c>
      <c r="AQ28" s="801"/>
      <c r="AR28" s="801"/>
      <c r="AS28" s="801"/>
      <c r="AT28" s="801"/>
      <c r="AU28" s="801" t="s">
        <v>535</v>
      </c>
      <c r="AV28" s="801"/>
      <c r="AW28" s="801"/>
      <c r="AX28" s="801"/>
      <c r="AY28" s="801"/>
      <c r="AZ28" s="802"/>
      <c r="BA28" s="802"/>
      <c r="BB28" s="802"/>
      <c r="BC28" s="802"/>
      <c r="BD28" s="802"/>
      <c r="BE28" s="803"/>
      <c r="BF28" s="803"/>
      <c r="BG28" s="803"/>
      <c r="BH28" s="803"/>
      <c r="BI28" s="804"/>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7"/>
      <c r="DW28" s="768"/>
      <c r="DX28" s="768"/>
      <c r="DY28" s="768"/>
      <c r="DZ28" s="769"/>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361</v>
      </c>
      <c r="R29" s="745"/>
      <c r="S29" s="745"/>
      <c r="T29" s="745"/>
      <c r="U29" s="745"/>
      <c r="V29" s="745">
        <v>360</v>
      </c>
      <c r="W29" s="745"/>
      <c r="X29" s="745"/>
      <c r="Y29" s="745"/>
      <c r="Z29" s="745"/>
      <c r="AA29" s="745">
        <v>1</v>
      </c>
      <c r="AB29" s="745"/>
      <c r="AC29" s="745"/>
      <c r="AD29" s="745"/>
      <c r="AE29" s="746"/>
      <c r="AF29" s="747">
        <v>1</v>
      </c>
      <c r="AG29" s="748"/>
      <c r="AH29" s="748"/>
      <c r="AI29" s="748"/>
      <c r="AJ29" s="749"/>
      <c r="AK29" s="813">
        <v>70</v>
      </c>
      <c r="AL29" s="814"/>
      <c r="AM29" s="814"/>
      <c r="AN29" s="814"/>
      <c r="AO29" s="814"/>
      <c r="AP29" s="814" t="s">
        <v>536</v>
      </c>
      <c r="AQ29" s="814"/>
      <c r="AR29" s="814"/>
      <c r="AS29" s="814"/>
      <c r="AT29" s="814"/>
      <c r="AU29" s="814" t="s">
        <v>536</v>
      </c>
      <c r="AV29" s="814"/>
      <c r="AW29" s="814"/>
      <c r="AX29" s="814"/>
      <c r="AY29" s="814"/>
      <c r="AZ29" s="815"/>
      <c r="BA29" s="815"/>
      <c r="BB29" s="815"/>
      <c r="BC29" s="815"/>
      <c r="BD29" s="815"/>
      <c r="BE29" s="811"/>
      <c r="BF29" s="811"/>
      <c r="BG29" s="811"/>
      <c r="BH29" s="811"/>
      <c r="BI29" s="812"/>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7"/>
      <c r="DW29" s="768"/>
      <c r="DX29" s="768"/>
      <c r="DY29" s="768"/>
      <c r="DZ29" s="769"/>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3186</v>
      </c>
      <c r="R30" s="745"/>
      <c r="S30" s="745"/>
      <c r="T30" s="745"/>
      <c r="U30" s="745"/>
      <c r="V30" s="745">
        <v>3103</v>
      </c>
      <c r="W30" s="745"/>
      <c r="X30" s="745"/>
      <c r="Y30" s="745"/>
      <c r="Z30" s="745"/>
      <c r="AA30" s="745">
        <v>83</v>
      </c>
      <c r="AB30" s="745"/>
      <c r="AC30" s="745"/>
      <c r="AD30" s="745"/>
      <c r="AE30" s="746"/>
      <c r="AF30" s="747">
        <v>83</v>
      </c>
      <c r="AG30" s="748"/>
      <c r="AH30" s="748"/>
      <c r="AI30" s="748"/>
      <c r="AJ30" s="749"/>
      <c r="AK30" s="813">
        <v>431</v>
      </c>
      <c r="AL30" s="814"/>
      <c r="AM30" s="814"/>
      <c r="AN30" s="814"/>
      <c r="AO30" s="814"/>
      <c r="AP30" s="814" t="s">
        <v>536</v>
      </c>
      <c r="AQ30" s="814"/>
      <c r="AR30" s="814"/>
      <c r="AS30" s="814"/>
      <c r="AT30" s="814"/>
      <c r="AU30" s="814" t="s">
        <v>535</v>
      </c>
      <c r="AV30" s="814"/>
      <c r="AW30" s="814"/>
      <c r="AX30" s="814"/>
      <c r="AY30" s="814"/>
      <c r="AZ30" s="815"/>
      <c r="BA30" s="815"/>
      <c r="BB30" s="815"/>
      <c r="BC30" s="815"/>
      <c r="BD30" s="815"/>
      <c r="BE30" s="811"/>
      <c r="BF30" s="811"/>
      <c r="BG30" s="811"/>
      <c r="BH30" s="811"/>
      <c r="BI30" s="812"/>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7"/>
      <c r="DW30" s="768"/>
      <c r="DX30" s="768"/>
      <c r="DY30" s="768"/>
      <c r="DZ30" s="769"/>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1180</v>
      </c>
      <c r="R31" s="745"/>
      <c r="S31" s="745"/>
      <c r="T31" s="745"/>
      <c r="U31" s="745"/>
      <c r="V31" s="745">
        <v>1153</v>
      </c>
      <c r="W31" s="745"/>
      <c r="X31" s="745"/>
      <c r="Y31" s="745"/>
      <c r="Z31" s="745"/>
      <c r="AA31" s="745">
        <v>27</v>
      </c>
      <c r="AB31" s="745"/>
      <c r="AC31" s="745"/>
      <c r="AD31" s="745"/>
      <c r="AE31" s="746"/>
      <c r="AF31" s="747">
        <v>467</v>
      </c>
      <c r="AG31" s="748"/>
      <c r="AH31" s="748"/>
      <c r="AI31" s="748"/>
      <c r="AJ31" s="749"/>
      <c r="AK31" s="813">
        <v>19</v>
      </c>
      <c r="AL31" s="814"/>
      <c r="AM31" s="814"/>
      <c r="AN31" s="814"/>
      <c r="AO31" s="814"/>
      <c r="AP31" s="814">
        <v>2336</v>
      </c>
      <c r="AQ31" s="814"/>
      <c r="AR31" s="814"/>
      <c r="AS31" s="814"/>
      <c r="AT31" s="814"/>
      <c r="AU31" s="814">
        <v>93</v>
      </c>
      <c r="AV31" s="814"/>
      <c r="AW31" s="814"/>
      <c r="AX31" s="814"/>
      <c r="AY31" s="814"/>
      <c r="AZ31" s="815"/>
      <c r="BA31" s="815"/>
      <c r="BB31" s="815"/>
      <c r="BC31" s="815"/>
      <c r="BD31" s="815"/>
      <c r="BE31" s="811" t="s">
        <v>385</v>
      </c>
      <c r="BF31" s="811"/>
      <c r="BG31" s="811"/>
      <c r="BH31" s="811"/>
      <c r="BI31" s="812"/>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7"/>
      <c r="DW31" s="768"/>
      <c r="DX31" s="768"/>
      <c r="DY31" s="768"/>
      <c r="DZ31" s="769"/>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5264</v>
      </c>
      <c r="R32" s="745"/>
      <c r="S32" s="745"/>
      <c r="T32" s="745"/>
      <c r="U32" s="745"/>
      <c r="V32" s="745">
        <v>5280</v>
      </c>
      <c r="W32" s="745"/>
      <c r="X32" s="745"/>
      <c r="Y32" s="745"/>
      <c r="Z32" s="745"/>
      <c r="AA32" s="745">
        <v>-16</v>
      </c>
      <c r="AB32" s="745"/>
      <c r="AC32" s="745"/>
      <c r="AD32" s="745"/>
      <c r="AE32" s="746"/>
      <c r="AF32" s="747">
        <v>899</v>
      </c>
      <c r="AG32" s="748"/>
      <c r="AH32" s="748"/>
      <c r="AI32" s="748"/>
      <c r="AJ32" s="749"/>
      <c r="AK32" s="813">
        <v>867</v>
      </c>
      <c r="AL32" s="814"/>
      <c r="AM32" s="814"/>
      <c r="AN32" s="814"/>
      <c r="AO32" s="814"/>
      <c r="AP32" s="814">
        <v>5958</v>
      </c>
      <c r="AQ32" s="814"/>
      <c r="AR32" s="814"/>
      <c r="AS32" s="814"/>
      <c r="AT32" s="814"/>
      <c r="AU32" s="814">
        <v>3861</v>
      </c>
      <c r="AV32" s="814"/>
      <c r="AW32" s="814"/>
      <c r="AX32" s="814"/>
      <c r="AY32" s="814"/>
      <c r="AZ32" s="815"/>
      <c r="BA32" s="815"/>
      <c r="BB32" s="815"/>
      <c r="BC32" s="815"/>
      <c r="BD32" s="815"/>
      <c r="BE32" s="811" t="s">
        <v>385</v>
      </c>
      <c r="BF32" s="811"/>
      <c r="BG32" s="811"/>
      <c r="BH32" s="811"/>
      <c r="BI32" s="812"/>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7"/>
      <c r="DW32" s="768"/>
      <c r="DX32" s="768"/>
      <c r="DY32" s="768"/>
      <c r="DZ32" s="769"/>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605</v>
      </c>
      <c r="R33" s="745"/>
      <c r="S33" s="745"/>
      <c r="T33" s="745"/>
      <c r="U33" s="745"/>
      <c r="V33" s="745">
        <v>605</v>
      </c>
      <c r="W33" s="745"/>
      <c r="X33" s="745"/>
      <c r="Y33" s="745"/>
      <c r="Z33" s="745"/>
      <c r="AA33" s="745">
        <v>0</v>
      </c>
      <c r="AB33" s="745"/>
      <c r="AC33" s="745"/>
      <c r="AD33" s="745"/>
      <c r="AE33" s="746"/>
      <c r="AF33" s="747" t="s">
        <v>112</v>
      </c>
      <c r="AG33" s="748"/>
      <c r="AH33" s="748"/>
      <c r="AI33" s="748"/>
      <c r="AJ33" s="749"/>
      <c r="AK33" s="813">
        <v>270</v>
      </c>
      <c r="AL33" s="814"/>
      <c r="AM33" s="814"/>
      <c r="AN33" s="814"/>
      <c r="AO33" s="814"/>
      <c r="AP33" s="814">
        <v>4582</v>
      </c>
      <c r="AQ33" s="814"/>
      <c r="AR33" s="814"/>
      <c r="AS33" s="814"/>
      <c r="AT33" s="814"/>
      <c r="AU33" s="814">
        <v>3913</v>
      </c>
      <c r="AV33" s="814"/>
      <c r="AW33" s="814"/>
      <c r="AX33" s="814"/>
      <c r="AY33" s="814"/>
      <c r="AZ33" s="815"/>
      <c r="BA33" s="815"/>
      <c r="BB33" s="815"/>
      <c r="BC33" s="815"/>
      <c r="BD33" s="815"/>
      <c r="BE33" s="811" t="s">
        <v>388</v>
      </c>
      <c r="BF33" s="811"/>
      <c r="BG33" s="811"/>
      <c r="BH33" s="811"/>
      <c r="BI33" s="812"/>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7"/>
      <c r="DW33" s="768"/>
      <c r="DX33" s="768"/>
      <c r="DY33" s="768"/>
      <c r="DZ33" s="769"/>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3"/>
      <c r="AL34" s="814"/>
      <c r="AM34" s="814"/>
      <c r="AN34" s="814"/>
      <c r="AO34" s="814"/>
      <c r="AP34" s="814"/>
      <c r="AQ34" s="814"/>
      <c r="AR34" s="814"/>
      <c r="AS34" s="814"/>
      <c r="AT34" s="814"/>
      <c r="AU34" s="814"/>
      <c r="AV34" s="814"/>
      <c r="AW34" s="814"/>
      <c r="AX34" s="814"/>
      <c r="AY34" s="814"/>
      <c r="AZ34" s="815"/>
      <c r="BA34" s="815"/>
      <c r="BB34" s="815"/>
      <c r="BC34" s="815"/>
      <c r="BD34" s="815"/>
      <c r="BE34" s="811"/>
      <c r="BF34" s="811"/>
      <c r="BG34" s="811"/>
      <c r="BH34" s="811"/>
      <c r="BI34" s="812"/>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7"/>
      <c r="DW34" s="768"/>
      <c r="DX34" s="768"/>
      <c r="DY34" s="768"/>
      <c r="DZ34" s="769"/>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3"/>
      <c r="AL35" s="814"/>
      <c r="AM35" s="814"/>
      <c r="AN35" s="814"/>
      <c r="AO35" s="814"/>
      <c r="AP35" s="814"/>
      <c r="AQ35" s="814"/>
      <c r="AR35" s="814"/>
      <c r="AS35" s="814"/>
      <c r="AT35" s="814"/>
      <c r="AU35" s="814"/>
      <c r="AV35" s="814"/>
      <c r="AW35" s="814"/>
      <c r="AX35" s="814"/>
      <c r="AY35" s="814"/>
      <c r="AZ35" s="815"/>
      <c r="BA35" s="815"/>
      <c r="BB35" s="815"/>
      <c r="BC35" s="815"/>
      <c r="BD35" s="815"/>
      <c r="BE35" s="811"/>
      <c r="BF35" s="811"/>
      <c r="BG35" s="811"/>
      <c r="BH35" s="811"/>
      <c r="BI35" s="812"/>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7"/>
      <c r="DW35" s="768"/>
      <c r="DX35" s="768"/>
      <c r="DY35" s="768"/>
      <c r="DZ35" s="769"/>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3"/>
      <c r="AL36" s="814"/>
      <c r="AM36" s="814"/>
      <c r="AN36" s="814"/>
      <c r="AO36" s="814"/>
      <c r="AP36" s="814"/>
      <c r="AQ36" s="814"/>
      <c r="AR36" s="814"/>
      <c r="AS36" s="814"/>
      <c r="AT36" s="814"/>
      <c r="AU36" s="814"/>
      <c r="AV36" s="814"/>
      <c r="AW36" s="814"/>
      <c r="AX36" s="814"/>
      <c r="AY36" s="814"/>
      <c r="AZ36" s="815"/>
      <c r="BA36" s="815"/>
      <c r="BB36" s="815"/>
      <c r="BC36" s="815"/>
      <c r="BD36" s="815"/>
      <c r="BE36" s="811"/>
      <c r="BF36" s="811"/>
      <c r="BG36" s="811"/>
      <c r="BH36" s="811"/>
      <c r="BI36" s="812"/>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7"/>
      <c r="DW36" s="768"/>
      <c r="DX36" s="768"/>
      <c r="DY36" s="768"/>
      <c r="DZ36" s="769"/>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3"/>
      <c r="AL37" s="814"/>
      <c r="AM37" s="814"/>
      <c r="AN37" s="814"/>
      <c r="AO37" s="814"/>
      <c r="AP37" s="814"/>
      <c r="AQ37" s="814"/>
      <c r="AR37" s="814"/>
      <c r="AS37" s="814"/>
      <c r="AT37" s="814"/>
      <c r="AU37" s="814"/>
      <c r="AV37" s="814"/>
      <c r="AW37" s="814"/>
      <c r="AX37" s="814"/>
      <c r="AY37" s="814"/>
      <c r="AZ37" s="815"/>
      <c r="BA37" s="815"/>
      <c r="BB37" s="815"/>
      <c r="BC37" s="815"/>
      <c r="BD37" s="815"/>
      <c r="BE37" s="811"/>
      <c r="BF37" s="811"/>
      <c r="BG37" s="811"/>
      <c r="BH37" s="811"/>
      <c r="BI37" s="812"/>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7"/>
      <c r="DW37" s="768"/>
      <c r="DX37" s="768"/>
      <c r="DY37" s="768"/>
      <c r="DZ37" s="769"/>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3"/>
      <c r="AL38" s="814"/>
      <c r="AM38" s="814"/>
      <c r="AN38" s="814"/>
      <c r="AO38" s="814"/>
      <c r="AP38" s="814"/>
      <c r="AQ38" s="814"/>
      <c r="AR38" s="814"/>
      <c r="AS38" s="814"/>
      <c r="AT38" s="814"/>
      <c r="AU38" s="814"/>
      <c r="AV38" s="814"/>
      <c r="AW38" s="814"/>
      <c r="AX38" s="814"/>
      <c r="AY38" s="814"/>
      <c r="AZ38" s="815"/>
      <c r="BA38" s="815"/>
      <c r="BB38" s="815"/>
      <c r="BC38" s="815"/>
      <c r="BD38" s="815"/>
      <c r="BE38" s="811"/>
      <c r="BF38" s="811"/>
      <c r="BG38" s="811"/>
      <c r="BH38" s="811"/>
      <c r="BI38" s="812"/>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7"/>
      <c r="DW38" s="768"/>
      <c r="DX38" s="768"/>
      <c r="DY38" s="768"/>
      <c r="DZ38" s="769"/>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3"/>
      <c r="AL39" s="814"/>
      <c r="AM39" s="814"/>
      <c r="AN39" s="814"/>
      <c r="AO39" s="814"/>
      <c r="AP39" s="814"/>
      <c r="AQ39" s="814"/>
      <c r="AR39" s="814"/>
      <c r="AS39" s="814"/>
      <c r="AT39" s="814"/>
      <c r="AU39" s="814"/>
      <c r="AV39" s="814"/>
      <c r="AW39" s="814"/>
      <c r="AX39" s="814"/>
      <c r="AY39" s="814"/>
      <c r="AZ39" s="815"/>
      <c r="BA39" s="815"/>
      <c r="BB39" s="815"/>
      <c r="BC39" s="815"/>
      <c r="BD39" s="815"/>
      <c r="BE39" s="811"/>
      <c r="BF39" s="811"/>
      <c r="BG39" s="811"/>
      <c r="BH39" s="811"/>
      <c r="BI39" s="812"/>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7"/>
      <c r="DW39" s="768"/>
      <c r="DX39" s="768"/>
      <c r="DY39" s="768"/>
      <c r="DZ39" s="769"/>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3"/>
      <c r="AL40" s="814"/>
      <c r="AM40" s="814"/>
      <c r="AN40" s="814"/>
      <c r="AO40" s="814"/>
      <c r="AP40" s="814"/>
      <c r="AQ40" s="814"/>
      <c r="AR40" s="814"/>
      <c r="AS40" s="814"/>
      <c r="AT40" s="814"/>
      <c r="AU40" s="814"/>
      <c r="AV40" s="814"/>
      <c r="AW40" s="814"/>
      <c r="AX40" s="814"/>
      <c r="AY40" s="814"/>
      <c r="AZ40" s="815"/>
      <c r="BA40" s="815"/>
      <c r="BB40" s="815"/>
      <c r="BC40" s="815"/>
      <c r="BD40" s="815"/>
      <c r="BE40" s="811"/>
      <c r="BF40" s="811"/>
      <c r="BG40" s="811"/>
      <c r="BH40" s="811"/>
      <c r="BI40" s="812"/>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7"/>
      <c r="DW40" s="768"/>
      <c r="DX40" s="768"/>
      <c r="DY40" s="768"/>
      <c r="DZ40" s="769"/>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3"/>
      <c r="AL41" s="814"/>
      <c r="AM41" s="814"/>
      <c r="AN41" s="814"/>
      <c r="AO41" s="814"/>
      <c r="AP41" s="814"/>
      <c r="AQ41" s="814"/>
      <c r="AR41" s="814"/>
      <c r="AS41" s="814"/>
      <c r="AT41" s="814"/>
      <c r="AU41" s="814"/>
      <c r="AV41" s="814"/>
      <c r="AW41" s="814"/>
      <c r="AX41" s="814"/>
      <c r="AY41" s="814"/>
      <c r="AZ41" s="815"/>
      <c r="BA41" s="815"/>
      <c r="BB41" s="815"/>
      <c r="BC41" s="815"/>
      <c r="BD41" s="815"/>
      <c r="BE41" s="811"/>
      <c r="BF41" s="811"/>
      <c r="BG41" s="811"/>
      <c r="BH41" s="811"/>
      <c r="BI41" s="812"/>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7"/>
      <c r="DW41" s="768"/>
      <c r="DX41" s="768"/>
      <c r="DY41" s="768"/>
      <c r="DZ41" s="769"/>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3"/>
      <c r="AL42" s="814"/>
      <c r="AM42" s="814"/>
      <c r="AN42" s="814"/>
      <c r="AO42" s="814"/>
      <c r="AP42" s="814"/>
      <c r="AQ42" s="814"/>
      <c r="AR42" s="814"/>
      <c r="AS42" s="814"/>
      <c r="AT42" s="814"/>
      <c r="AU42" s="814"/>
      <c r="AV42" s="814"/>
      <c r="AW42" s="814"/>
      <c r="AX42" s="814"/>
      <c r="AY42" s="814"/>
      <c r="AZ42" s="815"/>
      <c r="BA42" s="815"/>
      <c r="BB42" s="815"/>
      <c r="BC42" s="815"/>
      <c r="BD42" s="815"/>
      <c r="BE42" s="811"/>
      <c r="BF42" s="811"/>
      <c r="BG42" s="811"/>
      <c r="BH42" s="811"/>
      <c r="BI42" s="812"/>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7"/>
      <c r="DW42" s="768"/>
      <c r="DX42" s="768"/>
      <c r="DY42" s="768"/>
      <c r="DZ42" s="769"/>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3"/>
      <c r="AL43" s="814"/>
      <c r="AM43" s="814"/>
      <c r="AN43" s="814"/>
      <c r="AO43" s="814"/>
      <c r="AP43" s="814"/>
      <c r="AQ43" s="814"/>
      <c r="AR43" s="814"/>
      <c r="AS43" s="814"/>
      <c r="AT43" s="814"/>
      <c r="AU43" s="814"/>
      <c r="AV43" s="814"/>
      <c r="AW43" s="814"/>
      <c r="AX43" s="814"/>
      <c r="AY43" s="814"/>
      <c r="AZ43" s="815"/>
      <c r="BA43" s="815"/>
      <c r="BB43" s="815"/>
      <c r="BC43" s="815"/>
      <c r="BD43" s="815"/>
      <c r="BE43" s="811"/>
      <c r="BF43" s="811"/>
      <c r="BG43" s="811"/>
      <c r="BH43" s="811"/>
      <c r="BI43" s="812"/>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7"/>
      <c r="DW43" s="768"/>
      <c r="DX43" s="768"/>
      <c r="DY43" s="768"/>
      <c r="DZ43" s="769"/>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3"/>
      <c r="AL44" s="814"/>
      <c r="AM44" s="814"/>
      <c r="AN44" s="814"/>
      <c r="AO44" s="814"/>
      <c r="AP44" s="814"/>
      <c r="AQ44" s="814"/>
      <c r="AR44" s="814"/>
      <c r="AS44" s="814"/>
      <c r="AT44" s="814"/>
      <c r="AU44" s="814"/>
      <c r="AV44" s="814"/>
      <c r="AW44" s="814"/>
      <c r="AX44" s="814"/>
      <c r="AY44" s="814"/>
      <c r="AZ44" s="815"/>
      <c r="BA44" s="815"/>
      <c r="BB44" s="815"/>
      <c r="BC44" s="815"/>
      <c r="BD44" s="815"/>
      <c r="BE44" s="811"/>
      <c r="BF44" s="811"/>
      <c r="BG44" s="811"/>
      <c r="BH44" s="811"/>
      <c r="BI44" s="812"/>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7"/>
      <c r="DW44" s="768"/>
      <c r="DX44" s="768"/>
      <c r="DY44" s="768"/>
      <c r="DZ44" s="769"/>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3"/>
      <c r="AL45" s="814"/>
      <c r="AM45" s="814"/>
      <c r="AN45" s="814"/>
      <c r="AO45" s="814"/>
      <c r="AP45" s="814"/>
      <c r="AQ45" s="814"/>
      <c r="AR45" s="814"/>
      <c r="AS45" s="814"/>
      <c r="AT45" s="814"/>
      <c r="AU45" s="814"/>
      <c r="AV45" s="814"/>
      <c r="AW45" s="814"/>
      <c r="AX45" s="814"/>
      <c r="AY45" s="814"/>
      <c r="AZ45" s="815"/>
      <c r="BA45" s="815"/>
      <c r="BB45" s="815"/>
      <c r="BC45" s="815"/>
      <c r="BD45" s="815"/>
      <c r="BE45" s="811"/>
      <c r="BF45" s="811"/>
      <c r="BG45" s="811"/>
      <c r="BH45" s="811"/>
      <c r="BI45" s="812"/>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7"/>
      <c r="DW45" s="768"/>
      <c r="DX45" s="768"/>
      <c r="DY45" s="768"/>
      <c r="DZ45" s="769"/>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3"/>
      <c r="AL46" s="814"/>
      <c r="AM46" s="814"/>
      <c r="AN46" s="814"/>
      <c r="AO46" s="814"/>
      <c r="AP46" s="814"/>
      <c r="AQ46" s="814"/>
      <c r="AR46" s="814"/>
      <c r="AS46" s="814"/>
      <c r="AT46" s="814"/>
      <c r="AU46" s="814"/>
      <c r="AV46" s="814"/>
      <c r="AW46" s="814"/>
      <c r="AX46" s="814"/>
      <c r="AY46" s="814"/>
      <c r="AZ46" s="815"/>
      <c r="BA46" s="815"/>
      <c r="BB46" s="815"/>
      <c r="BC46" s="815"/>
      <c r="BD46" s="815"/>
      <c r="BE46" s="811"/>
      <c r="BF46" s="811"/>
      <c r="BG46" s="811"/>
      <c r="BH46" s="811"/>
      <c r="BI46" s="812"/>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7"/>
      <c r="DW46" s="768"/>
      <c r="DX46" s="768"/>
      <c r="DY46" s="768"/>
      <c r="DZ46" s="769"/>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3"/>
      <c r="AL47" s="814"/>
      <c r="AM47" s="814"/>
      <c r="AN47" s="814"/>
      <c r="AO47" s="814"/>
      <c r="AP47" s="814"/>
      <c r="AQ47" s="814"/>
      <c r="AR47" s="814"/>
      <c r="AS47" s="814"/>
      <c r="AT47" s="814"/>
      <c r="AU47" s="814"/>
      <c r="AV47" s="814"/>
      <c r="AW47" s="814"/>
      <c r="AX47" s="814"/>
      <c r="AY47" s="814"/>
      <c r="AZ47" s="815"/>
      <c r="BA47" s="815"/>
      <c r="BB47" s="815"/>
      <c r="BC47" s="815"/>
      <c r="BD47" s="815"/>
      <c r="BE47" s="811"/>
      <c r="BF47" s="811"/>
      <c r="BG47" s="811"/>
      <c r="BH47" s="811"/>
      <c r="BI47" s="812"/>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7"/>
      <c r="DW47" s="768"/>
      <c r="DX47" s="768"/>
      <c r="DY47" s="768"/>
      <c r="DZ47" s="769"/>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3"/>
      <c r="AL48" s="814"/>
      <c r="AM48" s="814"/>
      <c r="AN48" s="814"/>
      <c r="AO48" s="814"/>
      <c r="AP48" s="814"/>
      <c r="AQ48" s="814"/>
      <c r="AR48" s="814"/>
      <c r="AS48" s="814"/>
      <c r="AT48" s="814"/>
      <c r="AU48" s="814"/>
      <c r="AV48" s="814"/>
      <c r="AW48" s="814"/>
      <c r="AX48" s="814"/>
      <c r="AY48" s="814"/>
      <c r="AZ48" s="815"/>
      <c r="BA48" s="815"/>
      <c r="BB48" s="815"/>
      <c r="BC48" s="815"/>
      <c r="BD48" s="815"/>
      <c r="BE48" s="811"/>
      <c r="BF48" s="811"/>
      <c r="BG48" s="811"/>
      <c r="BH48" s="811"/>
      <c r="BI48" s="812"/>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7"/>
      <c r="DW48" s="768"/>
      <c r="DX48" s="768"/>
      <c r="DY48" s="768"/>
      <c r="DZ48" s="769"/>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3"/>
      <c r="AL49" s="814"/>
      <c r="AM49" s="814"/>
      <c r="AN49" s="814"/>
      <c r="AO49" s="814"/>
      <c r="AP49" s="814"/>
      <c r="AQ49" s="814"/>
      <c r="AR49" s="814"/>
      <c r="AS49" s="814"/>
      <c r="AT49" s="814"/>
      <c r="AU49" s="814"/>
      <c r="AV49" s="814"/>
      <c r="AW49" s="814"/>
      <c r="AX49" s="814"/>
      <c r="AY49" s="814"/>
      <c r="AZ49" s="815"/>
      <c r="BA49" s="815"/>
      <c r="BB49" s="815"/>
      <c r="BC49" s="815"/>
      <c r="BD49" s="815"/>
      <c r="BE49" s="811"/>
      <c r="BF49" s="811"/>
      <c r="BG49" s="811"/>
      <c r="BH49" s="811"/>
      <c r="BI49" s="812"/>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7"/>
      <c r="DW49" s="768"/>
      <c r="DX49" s="768"/>
      <c r="DY49" s="768"/>
      <c r="DZ49" s="769"/>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6"/>
      <c r="R50" s="817"/>
      <c r="S50" s="817"/>
      <c r="T50" s="817"/>
      <c r="U50" s="817"/>
      <c r="V50" s="817"/>
      <c r="W50" s="817"/>
      <c r="X50" s="817"/>
      <c r="Y50" s="817"/>
      <c r="Z50" s="817"/>
      <c r="AA50" s="817"/>
      <c r="AB50" s="817"/>
      <c r="AC50" s="817"/>
      <c r="AD50" s="817"/>
      <c r="AE50" s="818"/>
      <c r="AF50" s="747"/>
      <c r="AG50" s="748"/>
      <c r="AH50" s="748"/>
      <c r="AI50" s="748"/>
      <c r="AJ50" s="749"/>
      <c r="AK50" s="819"/>
      <c r="AL50" s="817"/>
      <c r="AM50" s="817"/>
      <c r="AN50" s="817"/>
      <c r="AO50" s="817"/>
      <c r="AP50" s="817"/>
      <c r="AQ50" s="817"/>
      <c r="AR50" s="817"/>
      <c r="AS50" s="817"/>
      <c r="AT50" s="817"/>
      <c r="AU50" s="817"/>
      <c r="AV50" s="817"/>
      <c r="AW50" s="817"/>
      <c r="AX50" s="817"/>
      <c r="AY50" s="817"/>
      <c r="AZ50" s="820"/>
      <c r="BA50" s="820"/>
      <c r="BB50" s="820"/>
      <c r="BC50" s="820"/>
      <c r="BD50" s="820"/>
      <c r="BE50" s="811"/>
      <c r="BF50" s="811"/>
      <c r="BG50" s="811"/>
      <c r="BH50" s="811"/>
      <c r="BI50" s="812"/>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7"/>
      <c r="DW50" s="768"/>
      <c r="DX50" s="768"/>
      <c r="DY50" s="768"/>
      <c r="DZ50" s="769"/>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6"/>
      <c r="R51" s="817"/>
      <c r="S51" s="817"/>
      <c r="T51" s="817"/>
      <c r="U51" s="817"/>
      <c r="V51" s="817"/>
      <c r="W51" s="817"/>
      <c r="X51" s="817"/>
      <c r="Y51" s="817"/>
      <c r="Z51" s="817"/>
      <c r="AA51" s="817"/>
      <c r="AB51" s="817"/>
      <c r="AC51" s="817"/>
      <c r="AD51" s="817"/>
      <c r="AE51" s="818"/>
      <c r="AF51" s="747"/>
      <c r="AG51" s="748"/>
      <c r="AH51" s="748"/>
      <c r="AI51" s="748"/>
      <c r="AJ51" s="749"/>
      <c r="AK51" s="819"/>
      <c r="AL51" s="817"/>
      <c r="AM51" s="817"/>
      <c r="AN51" s="817"/>
      <c r="AO51" s="817"/>
      <c r="AP51" s="817"/>
      <c r="AQ51" s="817"/>
      <c r="AR51" s="817"/>
      <c r="AS51" s="817"/>
      <c r="AT51" s="817"/>
      <c r="AU51" s="817"/>
      <c r="AV51" s="817"/>
      <c r="AW51" s="817"/>
      <c r="AX51" s="817"/>
      <c r="AY51" s="817"/>
      <c r="AZ51" s="820"/>
      <c r="BA51" s="820"/>
      <c r="BB51" s="820"/>
      <c r="BC51" s="820"/>
      <c r="BD51" s="820"/>
      <c r="BE51" s="811"/>
      <c r="BF51" s="811"/>
      <c r="BG51" s="811"/>
      <c r="BH51" s="811"/>
      <c r="BI51" s="812"/>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7"/>
      <c r="DW51" s="768"/>
      <c r="DX51" s="768"/>
      <c r="DY51" s="768"/>
      <c r="DZ51" s="769"/>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6"/>
      <c r="R52" s="817"/>
      <c r="S52" s="817"/>
      <c r="T52" s="817"/>
      <c r="U52" s="817"/>
      <c r="V52" s="817"/>
      <c r="W52" s="817"/>
      <c r="X52" s="817"/>
      <c r="Y52" s="817"/>
      <c r="Z52" s="817"/>
      <c r="AA52" s="817"/>
      <c r="AB52" s="817"/>
      <c r="AC52" s="817"/>
      <c r="AD52" s="817"/>
      <c r="AE52" s="818"/>
      <c r="AF52" s="747"/>
      <c r="AG52" s="748"/>
      <c r="AH52" s="748"/>
      <c r="AI52" s="748"/>
      <c r="AJ52" s="749"/>
      <c r="AK52" s="819"/>
      <c r="AL52" s="817"/>
      <c r="AM52" s="817"/>
      <c r="AN52" s="817"/>
      <c r="AO52" s="817"/>
      <c r="AP52" s="817"/>
      <c r="AQ52" s="817"/>
      <c r="AR52" s="817"/>
      <c r="AS52" s="817"/>
      <c r="AT52" s="817"/>
      <c r="AU52" s="817"/>
      <c r="AV52" s="817"/>
      <c r="AW52" s="817"/>
      <c r="AX52" s="817"/>
      <c r="AY52" s="817"/>
      <c r="AZ52" s="820"/>
      <c r="BA52" s="820"/>
      <c r="BB52" s="820"/>
      <c r="BC52" s="820"/>
      <c r="BD52" s="820"/>
      <c r="BE52" s="811"/>
      <c r="BF52" s="811"/>
      <c r="BG52" s="811"/>
      <c r="BH52" s="811"/>
      <c r="BI52" s="812"/>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7"/>
      <c r="DW52" s="768"/>
      <c r="DX52" s="768"/>
      <c r="DY52" s="768"/>
      <c r="DZ52" s="769"/>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6"/>
      <c r="R53" s="817"/>
      <c r="S53" s="817"/>
      <c r="T53" s="817"/>
      <c r="U53" s="817"/>
      <c r="V53" s="817"/>
      <c r="W53" s="817"/>
      <c r="X53" s="817"/>
      <c r="Y53" s="817"/>
      <c r="Z53" s="817"/>
      <c r="AA53" s="817"/>
      <c r="AB53" s="817"/>
      <c r="AC53" s="817"/>
      <c r="AD53" s="817"/>
      <c r="AE53" s="818"/>
      <c r="AF53" s="747"/>
      <c r="AG53" s="748"/>
      <c r="AH53" s="748"/>
      <c r="AI53" s="748"/>
      <c r="AJ53" s="749"/>
      <c r="AK53" s="819"/>
      <c r="AL53" s="817"/>
      <c r="AM53" s="817"/>
      <c r="AN53" s="817"/>
      <c r="AO53" s="817"/>
      <c r="AP53" s="817"/>
      <c r="AQ53" s="817"/>
      <c r="AR53" s="817"/>
      <c r="AS53" s="817"/>
      <c r="AT53" s="817"/>
      <c r="AU53" s="817"/>
      <c r="AV53" s="817"/>
      <c r="AW53" s="817"/>
      <c r="AX53" s="817"/>
      <c r="AY53" s="817"/>
      <c r="AZ53" s="820"/>
      <c r="BA53" s="820"/>
      <c r="BB53" s="820"/>
      <c r="BC53" s="820"/>
      <c r="BD53" s="820"/>
      <c r="BE53" s="811"/>
      <c r="BF53" s="811"/>
      <c r="BG53" s="811"/>
      <c r="BH53" s="811"/>
      <c r="BI53" s="812"/>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7"/>
      <c r="DW53" s="768"/>
      <c r="DX53" s="768"/>
      <c r="DY53" s="768"/>
      <c r="DZ53" s="769"/>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6"/>
      <c r="R54" s="817"/>
      <c r="S54" s="817"/>
      <c r="T54" s="817"/>
      <c r="U54" s="817"/>
      <c r="V54" s="817"/>
      <c r="W54" s="817"/>
      <c r="X54" s="817"/>
      <c r="Y54" s="817"/>
      <c r="Z54" s="817"/>
      <c r="AA54" s="817"/>
      <c r="AB54" s="817"/>
      <c r="AC54" s="817"/>
      <c r="AD54" s="817"/>
      <c r="AE54" s="818"/>
      <c r="AF54" s="747"/>
      <c r="AG54" s="748"/>
      <c r="AH54" s="748"/>
      <c r="AI54" s="748"/>
      <c r="AJ54" s="749"/>
      <c r="AK54" s="819"/>
      <c r="AL54" s="817"/>
      <c r="AM54" s="817"/>
      <c r="AN54" s="817"/>
      <c r="AO54" s="817"/>
      <c r="AP54" s="817"/>
      <c r="AQ54" s="817"/>
      <c r="AR54" s="817"/>
      <c r="AS54" s="817"/>
      <c r="AT54" s="817"/>
      <c r="AU54" s="817"/>
      <c r="AV54" s="817"/>
      <c r="AW54" s="817"/>
      <c r="AX54" s="817"/>
      <c r="AY54" s="817"/>
      <c r="AZ54" s="820"/>
      <c r="BA54" s="820"/>
      <c r="BB54" s="820"/>
      <c r="BC54" s="820"/>
      <c r="BD54" s="820"/>
      <c r="BE54" s="811"/>
      <c r="BF54" s="811"/>
      <c r="BG54" s="811"/>
      <c r="BH54" s="811"/>
      <c r="BI54" s="812"/>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7"/>
      <c r="DW54" s="768"/>
      <c r="DX54" s="768"/>
      <c r="DY54" s="768"/>
      <c r="DZ54" s="769"/>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6"/>
      <c r="R55" s="817"/>
      <c r="S55" s="817"/>
      <c r="T55" s="817"/>
      <c r="U55" s="817"/>
      <c r="V55" s="817"/>
      <c r="W55" s="817"/>
      <c r="X55" s="817"/>
      <c r="Y55" s="817"/>
      <c r="Z55" s="817"/>
      <c r="AA55" s="817"/>
      <c r="AB55" s="817"/>
      <c r="AC55" s="817"/>
      <c r="AD55" s="817"/>
      <c r="AE55" s="818"/>
      <c r="AF55" s="747"/>
      <c r="AG55" s="748"/>
      <c r="AH55" s="748"/>
      <c r="AI55" s="748"/>
      <c r="AJ55" s="749"/>
      <c r="AK55" s="819"/>
      <c r="AL55" s="817"/>
      <c r="AM55" s="817"/>
      <c r="AN55" s="817"/>
      <c r="AO55" s="817"/>
      <c r="AP55" s="817"/>
      <c r="AQ55" s="817"/>
      <c r="AR55" s="817"/>
      <c r="AS55" s="817"/>
      <c r="AT55" s="817"/>
      <c r="AU55" s="817"/>
      <c r="AV55" s="817"/>
      <c r="AW55" s="817"/>
      <c r="AX55" s="817"/>
      <c r="AY55" s="817"/>
      <c r="AZ55" s="820"/>
      <c r="BA55" s="820"/>
      <c r="BB55" s="820"/>
      <c r="BC55" s="820"/>
      <c r="BD55" s="820"/>
      <c r="BE55" s="811"/>
      <c r="BF55" s="811"/>
      <c r="BG55" s="811"/>
      <c r="BH55" s="811"/>
      <c r="BI55" s="812"/>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7"/>
      <c r="DW55" s="768"/>
      <c r="DX55" s="768"/>
      <c r="DY55" s="768"/>
      <c r="DZ55" s="769"/>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6"/>
      <c r="R56" s="817"/>
      <c r="S56" s="817"/>
      <c r="T56" s="817"/>
      <c r="U56" s="817"/>
      <c r="V56" s="817"/>
      <c r="W56" s="817"/>
      <c r="X56" s="817"/>
      <c r="Y56" s="817"/>
      <c r="Z56" s="817"/>
      <c r="AA56" s="817"/>
      <c r="AB56" s="817"/>
      <c r="AC56" s="817"/>
      <c r="AD56" s="817"/>
      <c r="AE56" s="818"/>
      <c r="AF56" s="747"/>
      <c r="AG56" s="748"/>
      <c r="AH56" s="748"/>
      <c r="AI56" s="748"/>
      <c r="AJ56" s="749"/>
      <c r="AK56" s="819"/>
      <c r="AL56" s="817"/>
      <c r="AM56" s="817"/>
      <c r="AN56" s="817"/>
      <c r="AO56" s="817"/>
      <c r="AP56" s="817"/>
      <c r="AQ56" s="817"/>
      <c r="AR56" s="817"/>
      <c r="AS56" s="817"/>
      <c r="AT56" s="817"/>
      <c r="AU56" s="817"/>
      <c r="AV56" s="817"/>
      <c r="AW56" s="817"/>
      <c r="AX56" s="817"/>
      <c r="AY56" s="817"/>
      <c r="AZ56" s="820"/>
      <c r="BA56" s="820"/>
      <c r="BB56" s="820"/>
      <c r="BC56" s="820"/>
      <c r="BD56" s="820"/>
      <c r="BE56" s="811"/>
      <c r="BF56" s="811"/>
      <c r="BG56" s="811"/>
      <c r="BH56" s="811"/>
      <c r="BI56" s="812"/>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7"/>
      <c r="DW56" s="768"/>
      <c r="DX56" s="768"/>
      <c r="DY56" s="768"/>
      <c r="DZ56" s="769"/>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6"/>
      <c r="R57" s="817"/>
      <c r="S57" s="817"/>
      <c r="T57" s="817"/>
      <c r="U57" s="817"/>
      <c r="V57" s="817"/>
      <c r="W57" s="817"/>
      <c r="X57" s="817"/>
      <c r="Y57" s="817"/>
      <c r="Z57" s="817"/>
      <c r="AA57" s="817"/>
      <c r="AB57" s="817"/>
      <c r="AC57" s="817"/>
      <c r="AD57" s="817"/>
      <c r="AE57" s="818"/>
      <c r="AF57" s="747"/>
      <c r="AG57" s="748"/>
      <c r="AH57" s="748"/>
      <c r="AI57" s="748"/>
      <c r="AJ57" s="749"/>
      <c r="AK57" s="819"/>
      <c r="AL57" s="817"/>
      <c r="AM57" s="817"/>
      <c r="AN57" s="817"/>
      <c r="AO57" s="817"/>
      <c r="AP57" s="817"/>
      <c r="AQ57" s="817"/>
      <c r="AR57" s="817"/>
      <c r="AS57" s="817"/>
      <c r="AT57" s="817"/>
      <c r="AU57" s="817"/>
      <c r="AV57" s="817"/>
      <c r="AW57" s="817"/>
      <c r="AX57" s="817"/>
      <c r="AY57" s="817"/>
      <c r="AZ57" s="820"/>
      <c r="BA57" s="820"/>
      <c r="BB57" s="820"/>
      <c r="BC57" s="820"/>
      <c r="BD57" s="820"/>
      <c r="BE57" s="811"/>
      <c r="BF57" s="811"/>
      <c r="BG57" s="811"/>
      <c r="BH57" s="811"/>
      <c r="BI57" s="812"/>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7"/>
      <c r="DW57" s="768"/>
      <c r="DX57" s="768"/>
      <c r="DY57" s="768"/>
      <c r="DZ57" s="769"/>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6"/>
      <c r="R58" s="817"/>
      <c r="S58" s="817"/>
      <c r="T58" s="817"/>
      <c r="U58" s="817"/>
      <c r="V58" s="817"/>
      <c r="W58" s="817"/>
      <c r="X58" s="817"/>
      <c r="Y58" s="817"/>
      <c r="Z58" s="817"/>
      <c r="AA58" s="817"/>
      <c r="AB58" s="817"/>
      <c r="AC58" s="817"/>
      <c r="AD58" s="817"/>
      <c r="AE58" s="818"/>
      <c r="AF58" s="747"/>
      <c r="AG58" s="748"/>
      <c r="AH58" s="748"/>
      <c r="AI58" s="748"/>
      <c r="AJ58" s="749"/>
      <c r="AK58" s="819"/>
      <c r="AL58" s="817"/>
      <c r="AM58" s="817"/>
      <c r="AN58" s="817"/>
      <c r="AO58" s="817"/>
      <c r="AP58" s="817"/>
      <c r="AQ58" s="817"/>
      <c r="AR58" s="817"/>
      <c r="AS58" s="817"/>
      <c r="AT58" s="817"/>
      <c r="AU58" s="817"/>
      <c r="AV58" s="817"/>
      <c r="AW58" s="817"/>
      <c r="AX58" s="817"/>
      <c r="AY58" s="817"/>
      <c r="AZ58" s="820"/>
      <c r="BA58" s="820"/>
      <c r="BB58" s="820"/>
      <c r="BC58" s="820"/>
      <c r="BD58" s="820"/>
      <c r="BE58" s="811"/>
      <c r="BF58" s="811"/>
      <c r="BG58" s="811"/>
      <c r="BH58" s="811"/>
      <c r="BI58" s="812"/>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7"/>
      <c r="DW58" s="768"/>
      <c r="DX58" s="768"/>
      <c r="DY58" s="768"/>
      <c r="DZ58" s="769"/>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6"/>
      <c r="R59" s="817"/>
      <c r="S59" s="817"/>
      <c r="T59" s="817"/>
      <c r="U59" s="817"/>
      <c r="V59" s="817"/>
      <c r="W59" s="817"/>
      <c r="X59" s="817"/>
      <c r="Y59" s="817"/>
      <c r="Z59" s="817"/>
      <c r="AA59" s="817"/>
      <c r="AB59" s="817"/>
      <c r="AC59" s="817"/>
      <c r="AD59" s="817"/>
      <c r="AE59" s="818"/>
      <c r="AF59" s="747"/>
      <c r="AG59" s="748"/>
      <c r="AH59" s="748"/>
      <c r="AI59" s="748"/>
      <c r="AJ59" s="749"/>
      <c r="AK59" s="819"/>
      <c r="AL59" s="817"/>
      <c r="AM59" s="817"/>
      <c r="AN59" s="817"/>
      <c r="AO59" s="817"/>
      <c r="AP59" s="817"/>
      <c r="AQ59" s="817"/>
      <c r="AR59" s="817"/>
      <c r="AS59" s="817"/>
      <c r="AT59" s="817"/>
      <c r="AU59" s="817"/>
      <c r="AV59" s="817"/>
      <c r="AW59" s="817"/>
      <c r="AX59" s="817"/>
      <c r="AY59" s="817"/>
      <c r="AZ59" s="820"/>
      <c r="BA59" s="820"/>
      <c r="BB59" s="820"/>
      <c r="BC59" s="820"/>
      <c r="BD59" s="820"/>
      <c r="BE59" s="811"/>
      <c r="BF59" s="811"/>
      <c r="BG59" s="811"/>
      <c r="BH59" s="811"/>
      <c r="BI59" s="812"/>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7"/>
      <c r="DW59" s="768"/>
      <c r="DX59" s="768"/>
      <c r="DY59" s="768"/>
      <c r="DZ59" s="769"/>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6"/>
      <c r="R60" s="817"/>
      <c r="S60" s="817"/>
      <c r="T60" s="817"/>
      <c r="U60" s="817"/>
      <c r="V60" s="817"/>
      <c r="W60" s="817"/>
      <c r="X60" s="817"/>
      <c r="Y60" s="817"/>
      <c r="Z60" s="817"/>
      <c r="AA60" s="817"/>
      <c r="AB60" s="817"/>
      <c r="AC60" s="817"/>
      <c r="AD60" s="817"/>
      <c r="AE60" s="818"/>
      <c r="AF60" s="747"/>
      <c r="AG60" s="748"/>
      <c r="AH60" s="748"/>
      <c r="AI60" s="748"/>
      <c r="AJ60" s="749"/>
      <c r="AK60" s="819"/>
      <c r="AL60" s="817"/>
      <c r="AM60" s="817"/>
      <c r="AN60" s="817"/>
      <c r="AO60" s="817"/>
      <c r="AP60" s="817"/>
      <c r="AQ60" s="817"/>
      <c r="AR60" s="817"/>
      <c r="AS60" s="817"/>
      <c r="AT60" s="817"/>
      <c r="AU60" s="817"/>
      <c r="AV60" s="817"/>
      <c r="AW60" s="817"/>
      <c r="AX60" s="817"/>
      <c r="AY60" s="817"/>
      <c r="AZ60" s="820"/>
      <c r="BA60" s="820"/>
      <c r="BB60" s="820"/>
      <c r="BC60" s="820"/>
      <c r="BD60" s="820"/>
      <c r="BE60" s="811"/>
      <c r="BF60" s="811"/>
      <c r="BG60" s="811"/>
      <c r="BH60" s="811"/>
      <c r="BI60" s="812"/>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7"/>
      <c r="DW60" s="768"/>
      <c r="DX60" s="768"/>
      <c r="DY60" s="768"/>
      <c r="DZ60" s="769"/>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6"/>
      <c r="R61" s="817"/>
      <c r="S61" s="817"/>
      <c r="T61" s="817"/>
      <c r="U61" s="817"/>
      <c r="V61" s="817"/>
      <c r="W61" s="817"/>
      <c r="X61" s="817"/>
      <c r="Y61" s="817"/>
      <c r="Z61" s="817"/>
      <c r="AA61" s="817"/>
      <c r="AB61" s="817"/>
      <c r="AC61" s="817"/>
      <c r="AD61" s="817"/>
      <c r="AE61" s="818"/>
      <c r="AF61" s="747"/>
      <c r="AG61" s="748"/>
      <c r="AH61" s="748"/>
      <c r="AI61" s="748"/>
      <c r="AJ61" s="749"/>
      <c r="AK61" s="819"/>
      <c r="AL61" s="817"/>
      <c r="AM61" s="817"/>
      <c r="AN61" s="817"/>
      <c r="AO61" s="817"/>
      <c r="AP61" s="817"/>
      <c r="AQ61" s="817"/>
      <c r="AR61" s="817"/>
      <c r="AS61" s="817"/>
      <c r="AT61" s="817"/>
      <c r="AU61" s="817"/>
      <c r="AV61" s="817"/>
      <c r="AW61" s="817"/>
      <c r="AX61" s="817"/>
      <c r="AY61" s="817"/>
      <c r="AZ61" s="820"/>
      <c r="BA61" s="820"/>
      <c r="BB61" s="820"/>
      <c r="BC61" s="820"/>
      <c r="BD61" s="820"/>
      <c r="BE61" s="811"/>
      <c r="BF61" s="811"/>
      <c r="BG61" s="811"/>
      <c r="BH61" s="811"/>
      <c r="BI61" s="812"/>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7"/>
      <c r="DW61" s="768"/>
      <c r="DX61" s="768"/>
      <c r="DY61" s="768"/>
      <c r="DZ61" s="769"/>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6"/>
      <c r="R62" s="817"/>
      <c r="S62" s="817"/>
      <c r="T62" s="817"/>
      <c r="U62" s="817"/>
      <c r="V62" s="817"/>
      <c r="W62" s="817"/>
      <c r="X62" s="817"/>
      <c r="Y62" s="817"/>
      <c r="Z62" s="817"/>
      <c r="AA62" s="817"/>
      <c r="AB62" s="817"/>
      <c r="AC62" s="817"/>
      <c r="AD62" s="817"/>
      <c r="AE62" s="818"/>
      <c r="AF62" s="747"/>
      <c r="AG62" s="748"/>
      <c r="AH62" s="748"/>
      <c r="AI62" s="748"/>
      <c r="AJ62" s="749"/>
      <c r="AK62" s="819"/>
      <c r="AL62" s="817"/>
      <c r="AM62" s="817"/>
      <c r="AN62" s="817"/>
      <c r="AO62" s="817"/>
      <c r="AP62" s="817"/>
      <c r="AQ62" s="817"/>
      <c r="AR62" s="817"/>
      <c r="AS62" s="817"/>
      <c r="AT62" s="817"/>
      <c r="AU62" s="817"/>
      <c r="AV62" s="817"/>
      <c r="AW62" s="817"/>
      <c r="AX62" s="817"/>
      <c r="AY62" s="817"/>
      <c r="AZ62" s="820"/>
      <c r="BA62" s="820"/>
      <c r="BB62" s="820"/>
      <c r="BC62" s="820"/>
      <c r="BD62" s="820"/>
      <c r="BE62" s="811"/>
      <c r="BF62" s="811"/>
      <c r="BG62" s="811"/>
      <c r="BH62" s="811"/>
      <c r="BI62" s="812"/>
      <c r="BJ62" s="828" t="s">
        <v>389</v>
      </c>
      <c r="BK62" s="789"/>
      <c r="BL62" s="789"/>
      <c r="BM62" s="789"/>
      <c r="BN62" s="790"/>
      <c r="BO62" s="216"/>
      <c r="BP62" s="216"/>
      <c r="BQ62" s="213">
        <v>56</v>
      </c>
      <c r="BR62" s="214"/>
      <c r="BS62" s="754"/>
      <c r="BT62" s="755"/>
      <c r="BU62" s="755"/>
      <c r="BV62" s="755"/>
      <c r="BW62" s="755"/>
      <c r="BX62" s="755"/>
      <c r="BY62" s="755"/>
      <c r="BZ62" s="755"/>
      <c r="CA62" s="755"/>
      <c r="CB62" s="755"/>
      <c r="CC62" s="755"/>
      <c r="CD62" s="755"/>
      <c r="CE62" s="755"/>
      <c r="CF62" s="755"/>
      <c r="CG62" s="756"/>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7"/>
      <c r="DW62" s="768"/>
      <c r="DX62" s="768"/>
      <c r="DY62" s="768"/>
      <c r="DZ62" s="769"/>
      <c r="EA62" s="197"/>
    </row>
    <row r="63" spans="1:131" s="198" customFormat="1" ht="26.25" customHeight="1" thickBot="1" x14ac:dyDescent="0.2">
      <c r="A63" s="215" t="s">
        <v>369</v>
      </c>
      <c r="B63" s="773" t="s">
        <v>390</v>
      </c>
      <c r="C63" s="774"/>
      <c r="D63" s="774"/>
      <c r="E63" s="774"/>
      <c r="F63" s="774"/>
      <c r="G63" s="774"/>
      <c r="H63" s="774"/>
      <c r="I63" s="774"/>
      <c r="J63" s="774"/>
      <c r="K63" s="774"/>
      <c r="L63" s="774"/>
      <c r="M63" s="774"/>
      <c r="N63" s="774"/>
      <c r="O63" s="774"/>
      <c r="P63" s="775"/>
      <c r="Q63" s="821"/>
      <c r="R63" s="822"/>
      <c r="S63" s="822"/>
      <c r="T63" s="822"/>
      <c r="U63" s="822"/>
      <c r="V63" s="822"/>
      <c r="W63" s="822"/>
      <c r="X63" s="822"/>
      <c r="Y63" s="822"/>
      <c r="Z63" s="822"/>
      <c r="AA63" s="822"/>
      <c r="AB63" s="822"/>
      <c r="AC63" s="822"/>
      <c r="AD63" s="822"/>
      <c r="AE63" s="823"/>
      <c r="AF63" s="824">
        <v>1747</v>
      </c>
      <c r="AG63" s="825"/>
      <c r="AH63" s="825"/>
      <c r="AI63" s="825"/>
      <c r="AJ63" s="826"/>
      <c r="AK63" s="827"/>
      <c r="AL63" s="822"/>
      <c r="AM63" s="822"/>
      <c r="AN63" s="822"/>
      <c r="AO63" s="822"/>
      <c r="AP63" s="825">
        <v>12876</v>
      </c>
      <c r="AQ63" s="825"/>
      <c r="AR63" s="825"/>
      <c r="AS63" s="825"/>
      <c r="AT63" s="825"/>
      <c r="AU63" s="825">
        <v>7867</v>
      </c>
      <c r="AV63" s="825"/>
      <c r="AW63" s="825"/>
      <c r="AX63" s="825"/>
      <c r="AY63" s="825"/>
      <c r="AZ63" s="829"/>
      <c r="BA63" s="829"/>
      <c r="BB63" s="829"/>
      <c r="BC63" s="829"/>
      <c r="BD63" s="829"/>
      <c r="BE63" s="830"/>
      <c r="BF63" s="830"/>
      <c r="BG63" s="830"/>
      <c r="BH63" s="830"/>
      <c r="BI63" s="831"/>
      <c r="BJ63" s="832" t="s">
        <v>112</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7"/>
      <c r="DW63" s="768"/>
      <c r="DX63" s="768"/>
      <c r="DY63" s="768"/>
      <c r="DZ63" s="769"/>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7"/>
      <c r="DW64" s="768"/>
      <c r="DX64" s="768"/>
      <c r="DY64" s="768"/>
      <c r="DZ64" s="769"/>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7"/>
      <c r="DW65" s="768"/>
      <c r="DX65" s="768"/>
      <c r="DY65" s="768"/>
      <c r="DZ65" s="769"/>
      <c r="EA65" s="197"/>
    </row>
    <row r="66" spans="1:131" s="198" customFormat="1" ht="26.25" customHeight="1" x14ac:dyDescent="0.15">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5" t="s">
        <v>376</v>
      </c>
      <c r="AG66" s="796"/>
      <c r="AH66" s="796"/>
      <c r="AI66" s="796"/>
      <c r="AJ66" s="836"/>
      <c r="AK66" s="703" t="s">
        <v>377</v>
      </c>
      <c r="AL66" s="727"/>
      <c r="AM66" s="727"/>
      <c r="AN66" s="727"/>
      <c r="AO66" s="728"/>
      <c r="AP66" s="703" t="s">
        <v>378</v>
      </c>
      <c r="AQ66" s="704"/>
      <c r="AR66" s="704"/>
      <c r="AS66" s="704"/>
      <c r="AT66" s="705"/>
      <c r="AU66" s="703" t="s">
        <v>393</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799"/>
      <c r="AH67" s="799"/>
      <c r="AI67" s="799"/>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thickBot="1" x14ac:dyDescent="0.2">
      <c r="A68" s="209">
        <v>1</v>
      </c>
      <c r="B68" s="852" t="s">
        <v>543</v>
      </c>
      <c r="C68" s="853"/>
      <c r="D68" s="853"/>
      <c r="E68" s="853"/>
      <c r="F68" s="853"/>
      <c r="G68" s="853"/>
      <c r="H68" s="853"/>
      <c r="I68" s="853"/>
      <c r="J68" s="853"/>
      <c r="K68" s="853"/>
      <c r="L68" s="853"/>
      <c r="M68" s="853"/>
      <c r="N68" s="853"/>
      <c r="O68" s="853"/>
      <c r="P68" s="854"/>
      <c r="Q68" s="855">
        <v>212</v>
      </c>
      <c r="R68" s="849"/>
      <c r="S68" s="849"/>
      <c r="T68" s="849"/>
      <c r="U68" s="849"/>
      <c r="V68" s="849">
        <v>197</v>
      </c>
      <c r="W68" s="849"/>
      <c r="X68" s="849"/>
      <c r="Y68" s="849"/>
      <c r="Z68" s="849"/>
      <c r="AA68" s="849">
        <v>15</v>
      </c>
      <c r="AB68" s="849"/>
      <c r="AC68" s="849"/>
      <c r="AD68" s="849"/>
      <c r="AE68" s="849"/>
      <c r="AF68" s="849">
        <v>15</v>
      </c>
      <c r="AG68" s="849"/>
      <c r="AH68" s="849"/>
      <c r="AI68" s="849"/>
      <c r="AJ68" s="849"/>
      <c r="AK68" s="849" t="s">
        <v>548</v>
      </c>
      <c r="AL68" s="849"/>
      <c r="AM68" s="849"/>
      <c r="AN68" s="849"/>
      <c r="AO68" s="849"/>
      <c r="AP68" s="849">
        <v>88</v>
      </c>
      <c r="AQ68" s="849"/>
      <c r="AR68" s="849"/>
      <c r="AS68" s="849"/>
      <c r="AT68" s="849"/>
      <c r="AU68" s="849">
        <v>12</v>
      </c>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thickTop="1" x14ac:dyDescent="0.15">
      <c r="A69" s="212">
        <v>2</v>
      </c>
      <c r="B69" s="857" t="s">
        <v>537</v>
      </c>
      <c r="C69" s="858"/>
      <c r="D69" s="858"/>
      <c r="E69" s="858"/>
      <c r="F69" s="858"/>
      <c r="G69" s="858"/>
      <c r="H69" s="858"/>
      <c r="I69" s="858"/>
      <c r="J69" s="858"/>
      <c r="K69" s="858"/>
      <c r="L69" s="858"/>
      <c r="M69" s="858"/>
      <c r="N69" s="858"/>
      <c r="O69" s="858"/>
      <c r="P69" s="859"/>
      <c r="Q69" s="856">
        <v>167</v>
      </c>
      <c r="R69" s="814"/>
      <c r="S69" s="814"/>
      <c r="T69" s="814"/>
      <c r="U69" s="814"/>
      <c r="V69" s="814">
        <v>161</v>
      </c>
      <c r="W69" s="814"/>
      <c r="X69" s="814"/>
      <c r="Y69" s="814"/>
      <c r="Z69" s="814"/>
      <c r="AA69" s="814">
        <v>6</v>
      </c>
      <c r="AB69" s="814"/>
      <c r="AC69" s="814"/>
      <c r="AD69" s="814"/>
      <c r="AE69" s="814"/>
      <c r="AF69" s="814">
        <v>6</v>
      </c>
      <c r="AG69" s="814"/>
      <c r="AH69" s="814"/>
      <c r="AI69" s="814"/>
      <c r="AJ69" s="814"/>
      <c r="AK69" s="814" t="s">
        <v>548</v>
      </c>
      <c r="AL69" s="814"/>
      <c r="AM69" s="814"/>
      <c r="AN69" s="814"/>
      <c r="AO69" s="814"/>
      <c r="AP69" s="814" t="s">
        <v>548</v>
      </c>
      <c r="AQ69" s="814"/>
      <c r="AR69" s="814"/>
      <c r="AS69" s="814"/>
      <c r="AT69" s="814"/>
      <c r="AU69" s="814" t="s">
        <v>548</v>
      </c>
      <c r="AV69" s="814"/>
      <c r="AW69" s="814"/>
      <c r="AX69" s="814"/>
      <c r="AY69" s="814"/>
      <c r="AZ69" s="860"/>
      <c r="BA69" s="860"/>
      <c r="BB69" s="860"/>
      <c r="BC69" s="860"/>
      <c r="BD69" s="861"/>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x14ac:dyDescent="0.15">
      <c r="A70" s="212">
        <v>3</v>
      </c>
      <c r="B70" s="852" t="s">
        <v>538</v>
      </c>
      <c r="C70" s="853"/>
      <c r="D70" s="853"/>
      <c r="E70" s="853"/>
      <c r="F70" s="853"/>
      <c r="G70" s="853"/>
      <c r="H70" s="853"/>
      <c r="I70" s="853"/>
      <c r="J70" s="853"/>
      <c r="K70" s="853"/>
      <c r="L70" s="853"/>
      <c r="M70" s="853"/>
      <c r="N70" s="853"/>
      <c r="O70" s="853"/>
      <c r="P70" s="854"/>
      <c r="Q70" s="856">
        <v>636</v>
      </c>
      <c r="R70" s="814"/>
      <c r="S70" s="814"/>
      <c r="T70" s="814"/>
      <c r="U70" s="814"/>
      <c r="V70" s="814">
        <v>605</v>
      </c>
      <c r="W70" s="814"/>
      <c r="X70" s="814"/>
      <c r="Y70" s="814"/>
      <c r="Z70" s="814"/>
      <c r="AA70" s="814">
        <v>31</v>
      </c>
      <c r="AB70" s="814"/>
      <c r="AC70" s="814"/>
      <c r="AD70" s="814"/>
      <c r="AE70" s="814"/>
      <c r="AF70" s="814">
        <v>31</v>
      </c>
      <c r="AG70" s="814"/>
      <c r="AH70" s="814"/>
      <c r="AI70" s="814"/>
      <c r="AJ70" s="814"/>
      <c r="AK70" s="814" t="s">
        <v>548</v>
      </c>
      <c r="AL70" s="814"/>
      <c r="AM70" s="814"/>
      <c r="AN70" s="814"/>
      <c r="AO70" s="814"/>
      <c r="AP70" s="814">
        <v>217</v>
      </c>
      <c r="AQ70" s="814"/>
      <c r="AR70" s="814"/>
      <c r="AS70" s="814"/>
      <c r="AT70" s="814"/>
      <c r="AU70" s="814">
        <v>76</v>
      </c>
      <c r="AV70" s="814"/>
      <c r="AW70" s="814"/>
      <c r="AX70" s="814"/>
      <c r="AY70" s="814"/>
      <c r="AZ70" s="860"/>
      <c r="BA70" s="860"/>
      <c r="BB70" s="860"/>
      <c r="BC70" s="860"/>
      <c r="BD70" s="861"/>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x14ac:dyDescent="0.15">
      <c r="A71" s="212">
        <v>4</v>
      </c>
      <c r="B71" s="852" t="s">
        <v>544</v>
      </c>
      <c r="C71" s="853"/>
      <c r="D71" s="853"/>
      <c r="E71" s="853"/>
      <c r="F71" s="853"/>
      <c r="G71" s="853"/>
      <c r="H71" s="853"/>
      <c r="I71" s="853"/>
      <c r="J71" s="853"/>
      <c r="K71" s="853"/>
      <c r="L71" s="853"/>
      <c r="M71" s="853"/>
      <c r="N71" s="853"/>
      <c r="O71" s="853"/>
      <c r="P71" s="854"/>
      <c r="Q71" s="856">
        <v>6096</v>
      </c>
      <c r="R71" s="814"/>
      <c r="S71" s="814"/>
      <c r="T71" s="814"/>
      <c r="U71" s="814"/>
      <c r="V71" s="814">
        <v>5951</v>
      </c>
      <c r="W71" s="814"/>
      <c r="X71" s="814"/>
      <c r="Y71" s="814"/>
      <c r="Z71" s="814"/>
      <c r="AA71" s="814">
        <v>145</v>
      </c>
      <c r="AB71" s="814"/>
      <c r="AC71" s="814"/>
      <c r="AD71" s="814"/>
      <c r="AE71" s="814"/>
      <c r="AF71" s="814">
        <v>145</v>
      </c>
      <c r="AG71" s="814"/>
      <c r="AH71" s="814"/>
      <c r="AI71" s="814"/>
      <c r="AJ71" s="814"/>
      <c r="AK71" s="814">
        <v>1100</v>
      </c>
      <c r="AL71" s="814"/>
      <c r="AM71" s="814"/>
      <c r="AN71" s="814"/>
      <c r="AO71" s="814"/>
      <c r="AP71" s="814" t="s">
        <v>548</v>
      </c>
      <c r="AQ71" s="814"/>
      <c r="AR71" s="814"/>
      <c r="AS71" s="814"/>
      <c r="AT71" s="814"/>
      <c r="AU71" s="814" t="s">
        <v>548</v>
      </c>
      <c r="AV71" s="814"/>
      <c r="AW71" s="814"/>
      <c r="AX71" s="814"/>
      <c r="AY71" s="814"/>
      <c r="AZ71" s="860"/>
      <c r="BA71" s="860"/>
      <c r="BB71" s="860"/>
      <c r="BC71" s="860"/>
      <c r="BD71" s="861"/>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x14ac:dyDescent="0.15">
      <c r="A72" s="212">
        <v>5</v>
      </c>
      <c r="B72" s="852" t="s">
        <v>542</v>
      </c>
      <c r="C72" s="853"/>
      <c r="D72" s="853"/>
      <c r="E72" s="853"/>
      <c r="F72" s="853"/>
      <c r="G72" s="853"/>
      <c r="H72" s="853"/>
      <c r="I72" s="853"/>
      <c r="J72" s="853"/>
      <c r="K72" s="853"/>
      <c r="L72" s="853"/>
      <c r="M72" s="853"/>
      <c r="N72" s="853"/>
      <c r="O72" s="853"/>
      <c r="P72" s="854"/>
      <c r="Q72" s="856">
        <v>688</v>
      </c>
      <c r="R72" s="814"/>
      <c r="S72" s="814"/>
      <c r="T72" s="814"/>
      <c r="U72" s="814"/>
      <c r="V72" s="814">
        <v>616</v>
      </c>
      <c r="W72" s="814"/>
      <c r="X72" s="814"/>
      <c r="Y72" s="814"/>
      <c r="Z72" s="814"/>
      <c r="AA72" s="814">
        <v>72</v>
      </c>
      <c r="AB72" s="814"/>
      <c r="AC72" s="814"/>
      <c r="AD72" s="814"/>
      <c r="AE72" s="814"/>
      <c r="AF72" s="814">
        <v>72</v>
      </c>
      <c r="AG72" s="814"/>
      <c r="AH72" s="814"/>
      <c r="AI72" s="814"/>
      <c r="AJ72" s="814"/>
      <c r="AK72" s="814" t="s">
        <v>548</v>
      </c>
      <c r="AL72" s="814"/>
      <c r="AM72" s="814"/>
      <c r="AN72" s="814"/>
      <c r="AO72" s="814"/>
      <c r="AP72" s="814">
        <v>12</v>
      </c>
      <c r="AQ72" s="814"/>
      <c r="AR72" s="814"/>
      <c r="AS72" s="814"/>
      <c r="AT72" s="814"/>
      <c r="AU72" s="814">
        <v>3</v>
      </c>
      <c r="AV72" s="814"/>
      <c r="AW72" s="814"/>
      <c r="AX72" s="814"/>
      <c r="AY72" s="814"/>
      <c r="AZ72" s="860"/>
      <c r="BA72" s="860"/>
      <c r="BB72" s="860"/>
      <c r="BC72" s="860"/>
      <c r="BD72" s="861"/>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x14ac:dyDescent="0.15">
      <c r="A73" s="212">
        <v>6</v>
      </c>
      <c r="B73" s="852" t="s">
        <v>541</v>
      </c>
      <c r="C73" s="853"/>
      <c r="D73" s="853"/>
      <c r="E73" s="853"/>
      <c r="F73" s="853"/>
      <c r="G73" s="853"/>
      <c r="H73" s="853"/>
      <c r="I73" s="853"/>
      <c r="J73" s="853"/>
      <c r="K73" s="853"/>
      <c r="L73" s="853"/>
      <c r="M73" s="853"/>
      <c r="N73" s="853"/>
      <c r="O73" s="853"/>
      <c r="P73" s="854"/>
      <c r="Q73" s="856">
        <v>297</v>
      </c>
      <c r="R73" s="814"/>
      <c r="S73" s="814"/>
      <c r="T73" s="814"/>
      <c r="U73" s="814"/>
      <c r="V73" s="814">
        <v>286</v>
      </c>
      <c r="W73" s="814"/>
      <c r="X73" s="814"/>
      <c r="Y73" s="814"/>
      <c r="Z73" s="814"/>
      <c r="AA73" s="814">
        <v>10</v>
      </c>
      <c r="AB73" s="814"/>
      <c r="AC73" s="814"/>
      <c r="AD73" s="814"/>
      <c r="AE73" s="814"/>
      <c r="AF73" s="814">
        <v>10</v>
      </c>
      <c r="AG73" s="814"/>
      <c r="AH73" s="814"/>
      <c r="AI73" s="814"/>
      <c r="AJ73" s="814"/>
      <c r="AK73" s="814">
        <v>10</v>
      </c>
      <c r="AL73" s="814"/>
      <c r="AM73" s="814"/>
      <c r="AN73" s="814"/>
      <c r="AO73" s="814"/>
      <c r="AP73" s="814">
        <v>1331</v>
      </c>
      <c r="AQ73" s="814"/>
      <c r="AR73" s="814"/>
      <c r="AS73" s="814"/>
      <c r="AT73" s="814"/>
      <c r="AU73" s="814">
        <v>423</v>
      </c>
      <c r="AV73" s="814"/>
      <c r="AW73" s="814"/>
      <c r="AX73" s="814"/>
      <c r="AY73" s="814"/>
      <c r="AZ73" s="860"/>
      <c r="BA73" s="860"/>
      <c r="BB73" s="860"/>
      <c r="BC73" s="860"/>
      <c r="BD73" s="861"/>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x14ac:dyDescent="0.15">
      <c r="A74" s="212">
        <v>7</v>
      </c>
      <c r="B74" s="852" t="s">
        <v>540</v>
      </c>
      <c r="C74" s="853"/>
      <c r="D74" s="853"/>
      <c r="E74" s="853"/>
      <c r="F74" s="853"/>
      <c r="G74" s="853"/>
      <c r="H74" s="853"/>
      <c r="I74" s="853"/>
      <c r="J74" s="853"/>
      <c r="K74" s="853"/>
      <c r="L74" s="853"/>
      <c r="M74" s="853"/>
      <c r="N74" s="853"/>
      <c r="O74" s="853"/>
      <c r="P74" s="854"/>
      <c r="Q74" s="856">
        <v>373</v>
      </c>
      <c r="R74" s="814"/>
      <c r="S74" s="814"/>
      <c r="T74" s="814"/>
      <c r="U74" s="814"/>
      <c r="V74" s="814">
        <v>352</v>
      </c>
      <c r="W74" s="814"/>
      <c r="X74" s="814"/>
      <c r="Y74" s="814"/>
      <c r="Z74" s="814"/>
      <c r="AA74" s="814">
        <v>20</v>
      </c>
      <c r="AB74" s="814"/>
      <c r="AC74" s="814"/>
      <c r="AD74" s="814"/>
      <c r="AE74" s="814"/>
      <c r="AF74" s="814">
        <v>20</v>
      </c>
      <c r="AG74" s="814"/>
      <c r="AH74" s="814"/>
      <c r="AI74" s="814"/>
      <c r="AJ74" s="814"/>
      <c r="AK74" s="814">
        <v>33</v>
      </c>
      <c r="AL74" s="814"/>
      <c r="AM74" s="814"/>
      <c r="AN74" s="814"/>
      <c r="AO74" s="814"/>
      <c r="AP74" s="814" t="s">
        <v>548</v>
      </c>
      <c r="AQ74" s="814"/>
      <c r="AR74" s="814"/>
      <c r="AS74" s="814"/>
      <c r="AT74" s="814"/>
      <c r="AU74" s="814" t="s">
        <v>548</v>
      </c>
      <c r="AV74" s="814"/>
      <c r="AW74" s="814"/>
      <c r="AX74" s="814"/>
      <c r="AY74" s="814"/>
      <c r="AZ74" s="860"/>
      <c r="BA74" s="860"/>
      <c r="BB74" s="860"/>
      <c r="BC74" s="860"/>
      <c r="BD74" s="861"/>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x14ac:dyDescent="0.15">
      <c r="A75" s="212">
        <v>8</v>
      </c>
      <c r="B75" s="852" t="s">
        <v>539</v>
      </c>
      <c r="C75" s="853"/>
      <c r="D75" s="853"/>
      <c r="E75" s="853"/>
      <c r="F75" s="853"/>
      <c r="G75" s="853"/>
      <c r="H75" s="853"/>
      <c r="I75" s="853"/>
      <c r="J75" s="853"/>
      <c r="K75" s="853"/>
      <c r="L75" s="853"/>
      <c r="M75" s="853"/>
      <c r="N75" s="853"/>
      <c r="O75" s="853"/>
      <c r="P75" s="854"/>
      <c r="Q75" s="862">
        <v>1580</v>
      </c>
      <c r="R75" s="863"/>
      <c r="S75" s="863"/>
      <c r="T75" s="863"/>
      <c r="U75" s="813"/>
      <c r="V75" s="864">
        <v>1562</v>
      </c>
      <c r="W75" s="863"/>
      <c r="X75" s="863"/>
      <c r="Y75" s="863"/>
      <c r="Z75" s="813"/>
      <c r="AA75" s="864">
        <v>18</v>
      </c>
      <c r="AB75" s="863"/>
      <c r="AC75" s="863"/>
      <c r="AD75" s="863"/>
      <c r="AE75" s="813"/>
      <c r="AF75" s="864">
        <v>18</v>
      </c>
      <c r="AG75" s="863"/>
      <c r="AH75" s="863"/>
      <c r="AI75" s="863"/>
      <c r="AJ75" s="813"/>
      <c r="AK75" s="864" t="s">
        <v>548</v>
      </c>
      <c r="AL75" s="863"/>
      <c r="AM75" s="863"/>
      <c r="AN75" s="863"/>
      <c r="AO75" s="813"/>
      <c r="AP75" s="864">
        <v>2715</v>
      </c>
      <c r="AQ75" s="863"/>
      <c r="AR75" s="863"/>
      <c r="AS75" s="863"/>
      <c r="AT75" s="813"/>
      <c r="AU75" s="864">
        <v>1214</v>
      </c>
      <c r="AV75" s="863"/>
      <c r="AW75" s="863"/>
      <c r="AX75" s="863"/>
      <c r="AY75" s="813"/>
      <c r="AZ75" s="860"/>
      <c r="BA75" s="860"/>
      <c r="BB75" s="860"/>
      <c r="BC75" s="860"/>
      <c r="BD75" s="861"/>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x14ac:dyDescent="0.15">
      <c r="A76" s="212">
        <v>9</v>
      </c>
      <c r="B76" s="852" t="s">
        <v>552</v>
      </c>
      <c r="C76" s="853"/>
      <c r="D76" s="853"/>
      <c r="E76" s="853"/>
      <c r="F76" s="853"/>
      <c r="G76" s="853"/>
      <c r="H76" s="853"/>
      <c r="I76" s="853"/>
      <c r="J76" s="853"/>
      <c r="K76" s="853"/>
      <c r="L76" s="853"/>
      <c r="M76" s="853"/>
      <c r="N76" s="853"/>
      <c r="O76" s="853"/>
      <c r="P76" s="854"/>
      <c r="Q76" s="862">
        <v>135</v>
      </c>
      <c r="R76" s="863"/>
      <c r="S76" s="863"/>
      <c r="T76" s="863"/>
      <c r="U76" s="813"/>
      <c r="V76" s="864">
        <v>126</v>
      </c>
      <c r="W76" s="863"/>
      <c r="X76" s="863"/>
      <c r="Y76" s="863"/>
      <c r="Z76" s="813"/>
      <c r="AA76" s="864">
        <v>9</v>
      </c>
      <c r="AB76" s="863"/>
      <c r="AC76" s="863"/>
      <c r="AD76" s="863"/>
      <c r="AE76" s="813"/>
      <c r="AF76" s="864">
        <v>9</v>
      </c>
      <c r="AG76" s="863"/>
      <c r="AH76" s="863"/>
      <c r="AI76" s="863"/>
      <c r="AJ76" s="813"/>
      <c r="AK76" s="864" t="s">
        <v>548</v>
      </c>
      <c r="AL76" s="863"/>
      <c r="AM76" s="863"/>
      <c r="AN76" s="863"/>
      <c r="AO76" s="813"/>
      <c r="AP76" s="864" t="s">
        <v>548</v>
      </c>
      <c r="AQ76" s="863"/>
      <c r="AR76" s="863"/>
      <c r="AS76" s="863"/>
      <c r="AT76" s="813"/>
      <c r="AU76" s="864" t="s">
        <v>548</v>
      </c>
      <c r="AV76" s="863"/>
      <c r="AW76" s="863"/>
      <c r="AX76" s="863"/>
      <c r="AY76" s="813"/>
      <c r="AZ76" s="860"/>
      <c r="BA76" s="860"/>
      <c r="BB76" s="860"/>
      <c r="BC76" s="860"/>
      <c r="BD76" s="861"/>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x14ac:dyDescent="0.15">
      <c r="A77" s="212">
        <v>10</v>
      </c>
      <c r="B77" s="852" t="s">
        <v>547</v>
      </c>
      <c r="C77" s="853"/>
      <c r="D77" s="853"/>
      <c r="E77" s="853"/>
      <c r="F77" s="853"/>
      <c r="G77" s="853"/>
      <c r="H77" s="853"/>
      <c r="I77" s="853"/>
      <c r="J77" s="853"/>
      <c r="K77" s="853"/>
      <c r="L77" s="853"/>
      <c r="M77" s="853"/>
      <c r="N77" s="853"/>
      <c r="O77" s="853"/>
      <c r="P77" s="854"/>
      <c r="Q77" s="862">
        <v>291</v>
      </c>
      <c r="R77" s="863"/>
      <c r="S77" s="863"/>
      <c r="T77" s="863"/>
      <c r="U77" s="813"/>
      <c r="V77" s="864">
        <v>284</v>
      </c>
      <c r="W77" s="863"/>
      <c r="X77" s="863"/>
      <c r="Y77" s="863"/>
      <c r="Z77" s="813"/>
      <c r="AA77" s="864">
        <v>8</v>
      </c>
      <c r="AB77" s="863"/>
      <c r="AC77" s="863"/>
      <c r="AD77" s="863"/>
      <c r="AE77" s="813"/>
      <c r="AF77" s="864">
        <v>8</v>
      </c>
      <c r="AG77" s="863"/>
      <c r="AH77" s="863"/>
      <c r="AI77" s="863"/>
      <c r="AJ77" s="813"/>
      <c r="AK77" s="864">
        <v>4</v>
      </c>
      <c r="AL77" s="863"/>
      <c r="AM77" s="863"/>
      <c r="AN77" s="863"/>
      <c r="AO77" s="813"/>
      <c r="AP77" s="864" t="s">
        <v>548</v>
      </c>
      <c r="AQ77" s="863"/>
      <c r="AR77" s="863"/>
      <c r="AS77" s="863"/>
      <c r="AT77" s="813"/>
      <c r="AU77" s="864" t="s">
        <v>548</v>
      </c>
      <c r="AV77" s="863"/>
      <c r="AW77" s="863"/>
      <c r="AX77" s="863"/>
      <c r="AY77" s="813"/>
      <c r="AZ77" s="860"/>
      <c r="BA77" s="860"/>
      <c r="BB77" s="860"/>
      <c r="BC77" s="860"/>
      <c r="BD77" s="861"/>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x14ac:dyDescent="0.15">
      <c r="A78" s="212">
        <v>11</v>
      </c>
      <c r="B78" s="852" t="s">
        <v>545</v>
      </c>
      <c r="C78" s="853"/>
      <c r="D78" s="853"/>
      <c r="E78" s="853"/>
      <c r="F78" s="853"/>
      <c r="G78" s="853"/>
      <c r="H78" s="853"/>
      <c r="I78" s="853"/>
      <c r="J78" s="853"/>
      <c r="K78" s="853"/>
      <c r="L78" s="853"/>
      <c r="M78" s="853"/>
      <c r="N78" s="853"/>
      <c r="O78" s="853"/>
      <c r="P78" s="854"/>
      <c r="Q78" s="856">
        <v>107</v>
      </c>
      <c r="R78" s="814"/>
      <c r="S78" s="814"/>
      <c r="T78" s="814"/>
      <c r="U78" s="814"/>
      <c r="V78" s="814">
        <v>99</v>
      </c>
      <c r="W78" s="814"/>
      <c r="X78" s="814"/>
      <c r="Y78" s="814"/>
      <c r="Z78" s="814"/>
      <c r="AA78" s="814">
        <v>8</v>
      </c>
      <c r="AB78" s="814"/>
      <c r="AC78" s="814"/>
      <c r="AD78" s="814"/>
      <c r="AE78" s="814"/>
      <c r="AF78" s="814">
        <v>80</v>
      </c>
      <c r="AG78" s="814"/>
      <c r="AH78" s="814"/>
      <c r="AI78" s="814"/>
      <c r="AJ78" s="814"/>
      <c r="AK78" s="814" t="s">
        <v>548</v>
      </c>
      <c r="AL78" s="814"/>
      <c r="AM78" s="814"/>
      <c r="AN78" s="814"/>
      <c r="AO78" s="814"/>
      <c r="AP78" s="814" t="s">
        <v>548</v>
      </c>
      <c r="AQ78" s="814"/>
      <c r="AR78" s="814"/>
      <c r="AS78" s="814"/>
      <c r="AT78" s="814"/>
      <c r="AU78" s="814" t="s">
        <v>548</v>
      </c>
      <c r="AV78" s="814"/>
      <c r="AW78" s="814"/>
      <c r="AX78" s="814"/>
      <c r="AY78" s="814"/>
      <c r="AZ78" s="860" t="s">
        <v>549</v>
      </c>
      <c r="BA78" s="860"/>
      <c r="BB78" s="860"/>
      <c r="BC78" s="860"/>
      <c r="BD78" s="861"/>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x14ac:dyDescent="0.15">
      <c r="A79" s="212">
        <v>12</v>
      </c>
      <c r="B79" s="852" t="s">
        <v>546</v>
      </c>
      <c r="C79" s="853"/>
      <c r="D79" s="853"/>
      <c r="E79" s="853"/>
      <c r="F79" s="853"/>
      <c r="G79" s="853"/>
      <c r="H79" s="853"/>
      <c r="I79" s="853"/>
      <c r="J79" s="853"/>
      <c r="K79" s="853"/>
      <c r="L79" s="853"/>
      <c r="M79" s="853"/>
      <c r="N79" s="853"/>
      <c r="O79" s="853"/>
      <c r="P79" s="854"/>
      <c r="Q79" s="856">
        <v>3977</v>
      </c>
      <c r="R79" s="814"/>
      <c r="S79" s="814"/>
      <c r="T79" s="814"/>
      <c r="U79" s="814"/>
      <c r="V79" s="814">
        <v>2732</v>
      </c>
      <c r="W79" s="814"/>
      <c r="X79" s="814"/>
      <c r="Y79" s="814"/>
      <c r="Z79" s="814"/>
      <c r="AA79" s="814">
        <v>1246</v>
      </c>
      <c r="AB79" s="814"/>
      <c r="AC79" s="814"/>
      <c r="AD79" s="814"/>
      <c r="AE79" s="814"/>
      <c r="AF79" s="814">
        <v>1246</v>
      </c>
      <c r="AG79" s="814"/>
      <c r="AH79" s="814"/>
      <c r="AI79" s="814"/>
      <c r="AJ79" s="814"/>
      <c r="AK79" s="814">
        <v>12</v>
      </c>
      <c r="AL79" s="814"/>
      <c r="AM79" s="814"/>
      <c r="AN79" s="814"/>
      <c r="AO79" s="814"/>
      <c r="AP79" s="814">
        <v>15669</v>
      </c>
      <c r="AQ79" s="814"/>
      <c r="AR79" s="814"/>
      <c r="AS79" s="814"/>
      <c r="AT79" s="814"/>
      <c r="AU79" s="814">
        <v>123</v>
      </c>
      <c r="AV79" s="814"/>
      <c r="AW79" s="814"/>
      <c r="AX79" s="814"/>
      <c r="AY79" s="814"/>
      <c r="AZ79" s="860" t="s">
        <v>549</v>
      </c>
      <c r="BA79" s="860"/>
      <c r="BB79" s="860"/>
      <c r="BC79" s="860"/>
      <c r="BD79" s="861"/>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x14ac:dyDescent="0.15">
      <c r="A80" s="212">
        <v>13</v>
      </c>
      <c r="B80" s="852"/>
      <c r="C80" s="853"/>
      <c r="D80" s="853"/>
      <c r="E80" s="853"/>
      <c r="F80" s="853"/>
      <c r="G80" s="853"/>
      <c r="H80" s="853"/>
      <c r="I80" s="853"/>
      <c r="J80" s="853"/>
      <c r="K80" s="853"/>
      <c r="L80" s="853"/>
      <c r="M80" s="853"/>
      <c r="N80" s="853"/>
      <c r="O80" s="853"/>
      <c r="P80" s="854"/>
      <c r="Q80" s="856"/>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60"/>
      <c r="BA80" s="860"/>
      <c r="BB80" s="860"/>
      <c r="BC80" s="860"/>
      <c r="BD80" s="861"/>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x14ac:dyDescent="0.15">
      <c r="A81" s="212">
        <v>14</v>
      </c>
      <c r="B81" s="852"/>
      <c r="C81" s="853"/>
      <c r="D81" s="853"/>
      <c r="E81" s="853"/>
      <c r="F81" s="853"/>
      <c r="G81" s="853"/>
      <c r="H81" s="853"/>
      <c r="I81" s="853"/>
      <c r="J81" s="853"/>
      <c r="K81" s="853"/>
      <c r="L81" s="853"/>
      <c r="M81" s="853"/>
      <c r="N81" s="853"/>
      <c r="O81" s="853"/>
      <c r="P81" s="854"/>
      <c r="Q81" s="856"/>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60"/>
      <c r="BA81" s="860"/>
      <c r="BB81" s="860"/>
      <c r="BC81" s="860"/>
      <c r="BD81" s="861"/>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x14ac:dyDescent="0.15">
      <c r="A82" s="212">
        <v>15</v>
      </c>
      <c r="B82" s="852"/>
      <c r="C82" s="853"/>
      <c r="D82" s="853"/>
      <c r="E82" s="853"/>
      <c r="F82" s="853"/>
      <c r="G82" s="853"/>
      <c r="H82" s="853"/>
      <c r="I82" s="853"/>
      <c r="J82" s="853"/>
      <c r="K82" s="853"/>
      <c r="L82" s="853"/>
      <c r="M82" s="853"/>
      <c r="N82" s="853"/>
      <c r="O82" s="853"/>
      <c r="P82" s="854"/>
      <c r="Q82" s="856"/>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60"/>
      <c r="BA82" s="860"/>
      <c r="BB82" s="860"/>
      <c r="BC82" s="860"/>
      <c r="BD82" s="861"/>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x14ac:dyDescent="0.15">
      <c r="A83" s="212">
        <v>16</v>
      </c>
      <c r="B83" s="852"/>
      <c r="C83" s="853"/>
      <c r="D83" s="853"/>
      <c r="E83" s="853"/>
      <c r="F83" s="853"/>
      <c r="G83" s="853"/>
      <c r="H83" s="853"/>
      <c r="I83" s="853"/>
      <c r="J83" s="853"/>
      <c r="K83" s="853"/>
      <c r="L83" s="853"/>
      <c r="M83" s="853"/>
      <c r="N83" s="853"/>
      <c r="O83" s="853"/>
      <c r="P83" s="854"/>
      <c r="Q83" s="856"/>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60"/>
      <c r="BA83" s="860"/>
      <c r="BB83" s="860"/>
      <c r="BC83" s="860"/>
      <c r="BD83" s="861"/>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x14ac:dyDescent="0.15">
      <c r="A84" s="212">
        <v>17</v>
      </c>
      <c r="B84" s="852"/>
      <c r="C84" s="853"/>
      <c r="D84" s="853"/>
      <c r="E84" s="853"/>
      <c r="F84" s="853"/>
      <c r="G84" s="853"/>
      <c r="H84" s="853"/>
      <c r="I84" s="853"/>
      <c r="J84" s="853"/>
      <c r="K84" s="853"/>
      <c r="L84" s="853"/>
      <c r="M84" s="853"/>
      <c r="N84" s="853"/>
      <c r="O84" s="853"/>
      <c r="P84" s="854"/>
      <c r="Q84" s="856"/>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60"/>
      <c r="BA84" s="860"/>
      <c r="BB84" s="860"/>
      <c r="BC84" s="860"/>
      <c r="BD84" s="861"/>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x14ac:dyDescent="0.15">
      <c r="A85" s="212">
        <v>18</v>
      </c>
      <c r="B85" s="852"/>
      <c r="C85" s="853"/>
      <c r="D85" s="853"/>
      <c r="E85" s="853"/>
      <c r="F85" s="853"/>
      <c r="G85" s="853"/>
      <c r="H85" s="853"/>
      <c r="I85" s="853"/>
      <c r="J85" s="853"/>
      <c r="K85" s="853"/>
      <c r="L85" s="853"/>
      <c r="M85" s="853"/>
      <c r="N85" s="853"/>
      <c r="O85" s="853"/>
      <c r="P85" s="854"/>
      <c r="Q85" s="856"/>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0"/>
      <c r="BA85" s="860"/>
      <c r="BB85" s="860"/>
      <c r="BC85" s="860"/>
      <c r="BD85" s="861"/>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x14ac:dyDescent="0.15">
      <c r="A86" s="212">
        <v>19</v>
      </c>
      <c r="B86" s="852"/>
      <c r="C86" s="853"/>
      <c r="D86" s="853"/>
      <c r="E86" s="853"/>
      <c r="F86" s="853"/>
      <c r="G86" s="853"/>
      <c r="H86" s="853"/>
      <c r="I86" s="853"/>
      <c r="J86" s="853"/>
      <c r="K86" s="853"/>
      <c r="L86" s="853"/>
      <c r="M86" s="853"/>
      <c r="N86" s="853"/>
      <c r="O86" s="853"/>
      <c r="P86" s="854"/>
      <c r="Q86" s="856"/>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0"/>
      <c r="BA86" s="860"/>
      <c r="BB86" s="860"/>
      <c r="BC86" s="860"/>
      <c r="BD86" s="861"/>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x14ac:dyDescent="0.15">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x14ac:dyDescent="0.2">
      <c r="A88" s="215" t="s">
        <v>369</v>
      </c>
      <c r="B88" s="773" t="s">
        <v>394</v>
      </c>
      <c r="C88" s="774"/>
      <c r="D88" s="774"/>
      <c r="E88" s="774"/>
      <c r="F88" s="774"/>
      <c r="G88" s="774"/>
      <c r="H88" s="774"/>
      <c r="I88" s="774"/>
      <c r="J88" s="774"/>
      <c r="K88" s="774"/>
      <c r="L88" s="774"/>
      <c r="M88" s="774"/>
      <c r="N88" s="774"/>
      <c r="O88" s="774"/>
      <c r="P88" s="775"/>
      <c r="Q88" s="821"/>
      <c r="R88" s="822"/>
      <c r="S88" s="822"/>
      <c r="T88" s="822"/>
      <c r="U88" s="822"/>
      <c r="V88" s="822"/>
      <c r="W88" s="822"/>
      <c r="X88" s="822"/>
      <c r="Y88" s="822"/>
      <c r="Z88" s="822"/>
      <c r="AA88" s="822"/>
      <c r="AB88" s="822"/>
      <c r="AC88" s="822"/>
      <c r="AD88" s="822"/>
      <c r="AE88" s="822"/>
      <c r="AF88" s="825">
        <f>SUM(AF68:AJ87)</f>
        <v>1660</v>
      </c>
      <c r="AG88" s="825"/>
      <c r="AH88" s="825"/>
      <c r="AI88" s="825"/>
      <c r="AJ88" s="825"/>
      <c r="AK88" s="822"/>
      <c r="AL88" s="822"/>
      <c r="AM88" s="822"/>
      <c r="AN88" s="822"/>
      <c r="AO88" s="822"/>
      <c r="AP88" s="825">
        <f t="shared" ref="AP88" si="0">SUM(AP68:AT87)</f>
        <v>20032</v>
      </c>
      <c r="AQ88" s="825"/>
      <c r="AR88" s="825"/>
      <c r="AS88" s="825"/>
      <c r="AT88" s="825"/>
      <c r="AU88" s="825">
        <f t="shared" ref="AU88" si="1">SUM(AU68:AY87)</f>
        <v>1851</v>
      </c>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3" t="s">
        <v>395</v>
      </c>
      <c r="BS102" s="774"/>
      <c r="BT102" s="774"/>
      <c r="BU102" s="774"/>
      <c r="BV102" s="774"/>
      <c r="BW102" s="774"/>
      <c r="BX102" s="774"/>
      <c r="BY102" s="774"/>
      <c r="BZ102" s="774"/>
      <c r="CA102" s="774"/>
      <c r="CB102" s="774"/>
      <c r="CC102" s="774"/>
      <c r="CD102" s="774"/>
      <c r="CE102" s="774"/>
      <c r="CF102" s="774"/>
      <c r="CG102" s="775"/>
      <c r="CH102" s="872"/>
      <c r="CI102" s="873"/>
      <c r="CJ102" s="873"/>
      <c r="CK102" s="873"/>
      <c r="CL102" s="874"/>
      <c r="CM102" s="872"/>
      <c r="CN102" s="873"/>
      <c r="CO102" s="873"/>
      <c r="CP102" s="873"/>
      <c r="CQ102" s="874"/>
      <c r="CR102" s="875">
        <v>6</v>
      </c>
      <c r="CS102" s="833"/>
      <c r="CT102" s="833"/>
      <c r="CU102" s="833"/>
      <c r="CV102" s="876"/>
      <c r="CW102" s="875"/>
      <c r="CX102" s="833"/>
      <c r="CY102" s="833"/>
      <c r="CZ102" s="833"/>
      <c r="DA102" s="876"/>
      <c r="DB102" s="875"/>
      <c r="DC102" s="833"/>
      <c r="DD102" s="833"/>
      <c r="DE102" s="833"/>
      <c r="DF102" s="876"/>
      <c r="DG102" s="875"/>
      <c r="DH102" s="833"/>
      <c r="DI102" s="833"/>
      <c r="DJ102" s="833"/>
      <c r="DK102" s="876"/>
      <c r="DL102" s="875"/>
      <c r="DM102" s="833"/>
      <c r="DN102" s="833"/>
      <c r="DO102" s="833"/>
      <c r="DP102" s="876"/>
      <c r="DQ102" s="875"/>
      <c r="DR102" s="833"/>
      <c r="DS102" s="833"/>
      <c r="DT102" s="833"/>
      <c r="DU102" s="876"/>
      <c r="DV102" s="901"/>
      <c r="DW102" s="902"/>
      <c r="DX102" s="902"/>
      <c r="DY102" s="902"/>
      <c r="DZ102" s="90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396</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397</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6" t="s">
        <v>400</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401</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x14ac:dyDescent="0.15">
      <c r="A109" s="899" t="s">
        <v>402</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403</v>
      </c>
      <c r="AB109" s="878"/>
      <c r="AC109" s="878"/>
      <c r="AD109" s="878"/>
      <c r="AE109" s="879"/>
      <c r="AF109" s="877" t="s">
        <v>287</v>
      </c>
      <c r="AG109" s="878"/>
      <c r="AH109" s="878"/>
      <c r="AI109" s="878"/>
      <c r="AJ109" s="879"/>
      <c r="AK109" s="877" t="s">
        <v>286</v>
      </c>
      <c r="AL109" s="878"/>
      <c r="AM109" s="878"/>
      <c r="AN109" s="878"/>
      <c r="AO109" s="879"/>
      <c r="AP109" s="877" t="s">
        <v>404</v>
      </c>
      <c r="AQ109" s="878"/>
      <c r="AR109" s="878"/>
      <c r="AS109" s="878"/>
      <c r="AT109" s="880"/>
      <c r="AU109" s="899" t="s">
        <v>402</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403</v>
      </c>
      <c r="BR109" s="878"/>
      <c r="BS109" s="878"/>
      <c r="BT109" s="878"/>
      <c r="BU109" s="879"/>
      <c r="BV109" s="877" t="s">
        <v>287</v>
      </c>
      <c r="BW109" s="878"/>
      <c r="BX109" s="878"/>
      <c r="BY109" s="878"/>
      <c r="BZ109" s="879"/>
      <c r="CA109" s="877" t="s">
        <v>286</v>
      </c>
      <c r="CB109" s="878"/>
      <c r="CC109" s="878"/>
      <c r="CD109" s="878"/>
      <c r="CE109" s="879"/>
      <c r="CF109" s="900" t="s">
        <v>404</v>
      </c>
      <c r="CG109" s="900"/>
      <c r="CH109" s="900"/>
      <c r="CI109" s="900"/>
      <c r="CJ109" s="900"/>
      <c r="CK109" s="877" t="s">
        <v>405</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403</v>
      </c>
      <c r="DH109" s="878"/>
      <c r="DI109" s="878"/>
      <c r="DJ109" s="878"/>
      <c r="DK109" s="879"/>
      <c r="DL109" s="877" t="s">
        <v>287</v>
      </c>
      <c r="DM109" s="878"/>
      <c r="DN109" s="878"/>
      <c r="DO109" s="878"/>
      <c r="DP109" s="879"/>
      <c r="DQ109" s="877" t="s">
        <v>286</v>
      </c>
      <c r="DR109" s="878"/>
      <c r="DS109" s="878"/>
      <c r="DT109" s="878"/>
      <c r="DU109" s="879"/>
      <c r="DV109" s="877" t="s">
        <v>404</v>
      </c>
      <c r="DW109" s="878"/>
      <c r="DX109" s="878"/>
      <c r="DY109" s="878"/>
      <c r="DZ109" s="880"/>
    </row>
    <row r="110" spans="1:131" s="197" customFormat="1" ht="26.25" customHeight="1" x14ac:dyDescent="0.15">
      <c r="A110" s="881" t="s">
        <v>406</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2095330</v>
      </c>
      <c r="AB110" s="885"/>
      <c r="AC110" s="885"/>
      <c r="AD110" s="885"/>
      <c r="AE110" s="886"/>
      <c r="AF110" s="887">
        <v>2045608</v>
      </c>
      <c r="AG110" s="885"/>
      <c r="AH110" s="885"/>
      <c r="AI110" s="885"/>
      <c r="AJ110" s="886"/>
      <c r="AK110" s="887">
        <v>2103914</v>
      </c>
      <c r="AL110" s="885"/>
      <c r="AM110" s="885"/>
      <c r="AN110" s="885"/>
      <c r="AO110" s="886"/>
      <c r="AP110" s="888">
        <v>21.4</v>
      </c>
      <c r="AQ110" s="889"/>
      <c r="AR110" s="889"/>
      <c r="AS110" s="889"/>
      <c r="AT110" s="890"/>
      <c r="AU110" s="891" t="s">
        <v>61</v>
      </c>
      <c r="AV110" s="892"/>
      <c r="AW110" s="892"/>
      <c r="AX110" s="892"/>
      <c r="AY110" s="893"/>
      <c r="AZ110" s="935" t="s">
        <v>407</v>
      </c>
      <c r="BA110" s="882"/>
      <c r="BB110" s="882"/>
      <c r="BC110" s="882"/>
      <c r="BD110" s="882"/>
      <c r="BE110" s="882"/>
      <c r="BF110" s="882"/>
      <c r="BG110" s="882"/>
      <c r="BH110" s="882"/>
      <c r="BI110" s="882"/>
      <c r="BJ110" s="882"/>
      <c r="BK110" s="882"/>
      <c r="BL110" s="882"/>
      <c r="BM110" s="882"/>
      <c r="BN110" s="882"/>
      <c r="BO110" s="882"/>
      <c r="BP110" s="883"/>
      <c r="BQ110" s="921">
        <v>18947783</v>
      </c>
      <c r="BR110" s="922"/>
      <c r="BS110" s="922"/>
      <c r="BT110" s="922"/>
      <c r="BU110" s="922"/>
      <c r="BV110" s="922">
        <v>18689520</v>
      </c>
      <c r="BW110" s="922"/>
      <c r="BX110" s="922"/>
      <c r="BY110" s="922"/>
      <c r="BZ110" s="922"/>
      <c r="CA110" s="922">
        <v>18908229</v>
      </c>
      <c r="CB110" s="922"/>
      <c r="CC110" s="922"/>
      <c r="CD110" s="922"/>
      <c r="CE110" s="922"/>
      <c r="CF110" s="936">
        <v>192.4</v>
      </c>
      <c r="CG110" s="937"/>
      <c r="CH110" s="937"/>
      <c r="CI110" s="937"/>
      <c r="CJ110" s="937"/>
      <c r="CK110" s="938" t="s">
        <v>408</v>
      </c>
      <c r="CL110" s="939"/>
      <c r="CM110" s="918" t="s">
        <v>409</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x14ac:dyDescent="0.15">
      <c r="A111" s="925" t="s">
        <v>410</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411</v>
      </c>
      <c r="BA111" s="945"/>
      <c r="BB111" s="945"/>
      <c r="BC111" s="945"/>
      <c r="BD111" s="945"/>
      <c r="BE111" s="945"/>
      <c r="BF111" s="945"/>
      <c r="BG111" s="945"/>
      <c r="BH111" s="945"/>
      <c r="BI111" s="945"/>
      <c r="BJ111" s="945"/>
      <c r="BK111" s="945"/>
      <c r="BL111" s="945"/>
      <c r="BM111" s="945"/>
      <c r="BN111" s="945"/>
      <c r="BO111" s="945"/>
      <c r="BP111" s="946"/>
      <c r="BQ111" s="914">
        <v>2200978</v>
      </c>
      <c r="BR111" s="915"/>
      <c r="BS111" s="915"/>
      <c r="BT111" s="915"/>
      <c r="BU111" s="915"/>
      <c r="BV111" s="915">
        <v>1933331</v>
      </c>
      <c r="BW111" s="915"/>
      <c r="BX111" s="915"/>
      <c r="BY111" s="915"/>
      <c r="BZ111" s="915"/>
      <c r="CA111" s="915">
        <v>1875880</v>
      </c>
      <c r="CB111" s="915"/>
      <c r="CC111" s="915"/>
      <c r="CD111" s="915"/>
      <c r="CE111" s="915"/>
      <c r="CF111" s="909">
        <v>19.100000000000001</v>
      </c>
      <c r="CG111" s="910"/>
      <c r="CH111" s="910"/>
      <c r="CI111" s="910"/>
      <c r="CJ111" s="910"/>
      <c r="CK111" s="940"/>
      <c r="CL111" s="941"/>
      <c r="CM111" s="911" t="s">
        <v>412</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x14ac:dyDescent="0.15">
      <c r="A112" s="947" t="s">
        <v>413</v>
      </c>
      <c r="B112" s="948"/>
      <c r="C112" s="945" t="s">
        <v>414</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415</v>
      </c>
      <c r="BA112" s="945"/>
      <c r="BB112" s="945"/>
      <c r="BC112" s="945"/>
      <c r="BD112" s="945"/>
      <c r="BE112" s="945"/>
      <c r="BF112" s="945"/>
      <c r="BG112" s="945"/>
      <c r="BH112" s="945"/>
      <c r="BI112" s="945"/>
      <c r="BJ112" s="945"/>
      <c r="BK112" s="945"/>
      <c r="BL112" s="945"/>
      <c r="BM112" s="945"/>
      <c r="BN112" s="945"/>
      <c r="BO112" s="945"/>
      <c r="BP112" s="946"/>
      <c r="BQ112" s="914">
        <v>8594344</v>
      </c>
      <c r="BR112" s="915"/>
      <c r="BS112" s="915"/>
      <c r="BT112" s="915"/>
      <c r="BU112" s="915"/>
      <c r="BV112" s="915">
        <v>8234495</v>
      </c>
      <c r="BW112" s="915"/>
      <c r="BX112" s="915"/>
      <c r="BY112" s="915"/>
      <c r="BZ112" s="915"/>
      <c r="CA112" s="915">
        <v>7867302</v>
      </c>
      <c r="CB112" s="915"/>
      <c r="CC112" s="915"/>
      <c r="CD112" s="915"/>
      <c r="CE112" s="915"/>
      <c r="CF112" s="909">
        <v>80.099999999999994</v>
      </c>
      <c r="CG112" s="910"/>
      <c r="CH112" s="910"/>
      <c r="CI112" s="910"/>
      <c r="CJ112" s="910"/>
      <c r="CK112" s="940"/>
      <c r="CL112" s="941"/>
      <c r="CM112" s="911" t="s">
        <v>416</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v>558472</v>
      </c>
      <c r="DH112" s="915"/>
      <c r="DI112" s="915"/>
      <c r="DJ112" s="915"/>
      <c r="DK112" s="915"/>
      <c r="DL112" s="915">
        <v>558472</v>
      </c>
      <c r="DM112" s="915"/>
      <c r="DN112" s="915"/>
      <c r="DO112" s="915"/>
      <c r="DP112" s="915"/>
      <c r="DQ112" s="915">
        <v>546135</v>
      </c>
      <c r="DR112" s="915"/>
      <c r="DS112" s="915"/>
      <c r="DT112" s="915"/>
      <c r="DU112" s="915"/>
      <c r="DV112" s="916">
        <v>5.6</v>
      </c>
      <c r="DW112" s="916"/>
      <c r="DX112" s="916"/>
      <c r="DY112" s="916"/>
      <c r="DZ112" s="917"/>
    </row>
    <row r="113" spans="1:130" s="197" customFormat="1" ht="26.25" customHeight="1" x14ac:dyDescent="0.15">
      <c r="A113" s="949"/>
      <c r="B113" s="950"/>
      <c r="C113" s="945" t="s">
        <v>417</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618236</v>
      </c>
      <c r="AB113" s="929"/>
      <c r="AC113" s="929"/>
      <c r="AD113" s="929"/>
      <c r="AE113" s="930"/>
      <c r="AF113" s="931">
        <v>630067</v>
      </c>
      <c r="AG113" s="929"/>
      <c r="AH113" s="929"/>
      <c r="AI113" s="929"/>
      <c r="AJ113" s="930"/>
      <c r="AK113" s="931">
        <v>642405</v>
      </c>
      <c r="AL113" s="929"/>
      <c r="AM113" s="929"/>
      <c r="AN113" s="929"/>
      <c r="AO113" s="930"/>
      <c r="AP113" s="932">
        <v>6.5</v>
      </c>
      <c r="AQ113" s="933"/>
      <c r="AR113" s="933"/>
      <c r="AS113" s="933"/>
      <c r="AT113" s="934"/>
      <c r="AU113" s="894"/>
      <c r="AV113" s="895"/>
      <c r="AW113" s="895"/>
      <c r="AX113" s="895"/>
      <c r="AY113" s="896"/>
      <c r="AZ113" s="944" t="s">
        <v>418</v>
      </c>
      <c r="BA113" s="945"/>
      <c r="BB113" s="945"/>
      <c r="BC113" s="945"/>
      <c r="BD113" s="945"/>
      <c r="BE113" s="945"/>
      <c r="BF113" s="945"/>
      <c r="BG113" s="945"/>
      <c r="BH113" s="945"/>
      <c r="BI113" s="945"/>
      <c r="BJ113" s="945"/>
      <c r="BK113" s="945"/>
      <c r="BL113" s="945"/>
      <c r="BM113" s="945"/>
      <c r="BN113" s="945"/>
      <c r="BO113" s="945"/>
      <c r="BP113" s="946"/>
      <c r="BQ113" s="914">
        <v>2237126</v>
      </c>
      <c r="BR113" s="915"/>
      <c r="BS113" s="915"/>
      <c r="BT113" s="915"/>
      <c r="BU113" s="915"/>
      <c r="BV113" s="915">
        <v>2190197</v>
      </c>
      <c r="BW113" s="915"/>
      <c r="BX113" s="915"/>
      <c r="BY113" s="915"/>
      <c r="BZ113" s="915"/>
      <c r="CA113" s="915">
        <v>1850081</v>
      </c>
      <c r="CB113" s="915"/>
      <c r="CC113" s="915"/>
      <c r="CD113" s="915"/>
      <c r="CE113" s="915"/>
      <c r="CF113" s="909">
        <v>18.8</v>
      </c>
      <c r="CG113" s="910"/>
      <c r="CH113" s="910"/>
      <c r="CI113" s="910"/>
      <c r="CJ113" s="910"/>
      <c r="CK113" s="940"/>
      <c r="CL113" s="941"/>
      <c r="CM113" s="911" t="s">
        <v>419</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112</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x14ac:dyDescent="0.15">
      <c r="A114" s="949"/>
      <c r="B114" s="950"/>
      <c r="C114" s="945" t="s">
        <v>420</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410641</v>
      </c>
      <c r="AB114" s="954"/>
      <c r="AC114" s="954"/>
      <c r="AD114" s="954"/>
      <c r="AE114" s="955"/>
      <c r="AF114" s="956">
        <v>399727</v>
      </c>
      <c r="AG114" s="954"/>
      <c r="AH114" s="954"/>
      <c r="AI114" s="954"/>
      <c r="AJ114" s="955"/>
      <c r="AK114" s="956">
        <v>389120</v>
      </c>
      <c r="AL114" s="954"/>
      <c r="AM114" s="954"/>
      <c r="AN114" s="954"/>
      <c r="AO114" s="955"/>
      <c r="AP114" s="957">
        <v>4</v>
      </c>
      <c r="AQ114" s="958"/>
      <c r="AR114" s="958"/>
      <c r="AS114" s="958"/>
      <c r="AT114" s="959"/>
      <c r="AU114" s="894"/>
      <c r="AV114" s="895"/>
      <c r="AW114" s="895"/>
      <c r="AX114" s="895"/>
      <c r="AY114" s="896"/>
      <c r="AZ114" s="944" t="s">
        <v>421</v>
      </c>
      <c r="BA114" s="945"/>
      <c r="BB114" s="945"/>
      <c r="BC114" s="945"/>
      <c r="BD114" s="945"/>
      <c r="BE114" s="945"/>
      <c r="BF114" s="945"/>
      <c r="BG114" s="945"/>
      <c r="BH114" s="945"/>
      <c r="BI114" s="945"/>
      <c r="BJ114" s="945"/>
      <c r="BK114" s="945"/>
      <c r="BL114" s="945"/>
      <c r="BM114" s="945"/>
      <c r="BN114" s="945"/>
      <c r="BO114" s="945"/>
      <c r="BP114" s="946"/>
      <c r="BQ114" s="914">
        <v>1730086</v>
      </c>
      <c r="BR114" s="915"/>
      <c r="BS114" s="915"/>
      <c r="BT114" s="915"/>
      <c r="BU114" s="915"/>
      <c r="BV114" s="915">
        <v>1726410</v>
      </c>
      <c r="BW114" s="915"/>
      <c r="BX114" s="915"/>
      <c r="BY114" s="915"/>
      <c r="BZ114" s="915"/>
      <c r="CA114" s="915">
        <v>1615286</v>
      </c>
      <c r="CB114" s="915"/>
      <c r="CC114" s="915"/>
      <c r="CD114" s="915"/>
      <c r="CE114" s="915"/>
      <c r="CF114" s="909">
        <v>16.399999999999999</v>
      </c>
      <c r="CG114" s="910"/>
      <c r="CH114" s="910"/>
      <c r="CI114" s="910"/>
      <c r="CJ114" s="910"/>
      <c r="CK114" s="940"/>
      <c r="CL114" s="941"/>
      <c r="CM114" s="911" t="s">
        <v>422</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x14ac:dyDescent="0.15">
      <c r="A115" s="949"/>
      <c r="B115" s="950"/>
      <c r="C115" s="945" t="s">
        <v>423</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430580</v>
      </c>
      <c r="AB115" s="929"/>
      <c r="AC115" s="929"/>
      <c r="AD115" s="929"/>
      <c r="AE115" s="930"/>
      <c r="AF115" s="931">
        <v>294384</v>
      </c>
      <c r="AG115" s="929"/>
      <c r="AH115" s="929"/>
      <c r="AI115" s="929"/>
      <c r="AJ115" s="930"/>
      <c r="AK115" s="931">
        <v>260385</v>
      </c>
      <c r="AL115" s="929"/>
      <c r="AM115" s="929"/>
      <c r="AN115" s="929"/>
      <c r="AO115" s="930"/>
      <c r="AP115" s="932">
        <v>2.6</v>
      </c>
      <c r="AQ115" s="933"/>
      <c r="AR115" s="933"/>
      <c r="AS115" s="933"/>
      <c r="AT115" s="934"/>
      <c r="AU115" s="894"/>
      <c r="AV115" s="895"/>
      <c r="AW115" s="895"/>
      <c r="AX115" s="895"/>
      <c r="AY115" s="896"/>
      <c r="AZ115" s="944" t="s">
        <v>424</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425</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112</v>
      </c>
      <c r="DH115" s="954"/>
      <c r="DI115" s="954"/>
      <c r="DJ115" s="954"/>
      <c r="DK115" s="955"/>
      <c r="DL115" s="956" t="s">
        <v>112</v>
      </c>
      <c r="DM115" s="954"/>
      <c r="DN115" s="954"/>
      <c r="DO115" s="954"/>
      <c r="DP115" s="955"/>
      <c r="DQ115" s="956" t="s">
        <v>112</v>
      </c>
      <c r="DR115" s="954"/>
      <c r="DS115" s="954"/>
      <c r="DT115" s="954"/>
      <c r="DU115" s="955"/>
      <c r="DV115" s="957" t="s">
        <v>112</v>
      </c>
      <c r="DW115" s="958"/>
      <c r="DX115" s="958"/>
      <c r="DY115" s="958"/>
      <c r="DZ115" s="959"/>
    </row>
    <row r="116" spans="1:130" s="197" customFormat="1" ht="26.25" customHeight="1" x14ac:dyDescent="0.15">
      <c r="A116" s="951"/>
      <c r="B116" s="952"/>
      <c r="C116" s="966" t="s">
        <v>426</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v>27</v>
      </c>
      <c r="AB116" s="954"/>
      <c r="AC116" s="954"/>
      <c r="AD116" s="954"/>
      <c r="AE116" s="955"/>
      <c r="AF116" s="956">
        <v>441</v>
      </c>
      <c r="AG116" s="954"/>
      <c r="AH116" s="954"/>
      <c r="AI116" s="954"/>
      <c r="AJ116" s="955"/>
      <c r="AK116" s="956">
        <v>56</v>
      </c>
      <c r="AL116" s="954"/>
      <c r="AM116" s="954"/>
      <c r="AN116" s="954"/>
      <c r="AO116" s="955"/>
      <c r="AP116" s="957">
        <v>0</v>
      </c>
      <c r="AQ116" s="958"/>
      <c r="AR116" s="958"/>
      <c r="AS116" s="958"/>
      <c r="AT116" s="959"/>
      <c r="AU116" s="894"/>
      <c r="AV116" s="895"/>
      <c r="AW116" s="895"/>
      <c r="AX116" s="895"/>
      <c r="AY116" s="896"/>
      <c r="AZ116" s="944" t="s">
        <v>427</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428</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v>240745</v>
      </c>
      <c r="DH116" s="954"/>
      <c r="DI116" s="954"/>
      <c r="DJ116" s="954"/>
      <c r="DK116" s="955"/>
      <c r="DL116" s="956">
        <v>219598</v>
      </c>
      <c r="DM116" s="954"/>
      <c r="DN116" s="954"/>
      <c r="DO116" s="954"/>
      <c r="DP116" s="955"/>
      <c r="DQ116" s="956">
        <v>407421</v>
      </c>
      <c r="DR116" s="954"/>
      <c r="DS116" s="954"/>
      <c r="DT116" s="954"/>
      <c r="DU116" s="955"/>
      <c r="DV116" s="957">
        <v>4.0999999999999996</v>
      </c>
      <c r="DW116" s="958"/>
      <c r="DX116" s="958"/>
      <c r="DY116" s="958"/>
      <c r="DZ116" s="959"/>
    </row>
    <row r="117" spans="1:130" s="197" customFormat="1" ht="26.25" customHeight="1" x14ac:dyDescent="0.15">
      <c r="A117" s="899" t="s">
        <v>171</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429</v>
      </c>
      <c r="Z117" s="879"/>
      <c r="AA117" s="991">
        <v>3554814</v>
      </c>
      <c r="AB117" s="961"/>
      <c r="AC117" s="961"/>
      <c r="AD117" s="961"/>
      <c r="AE117" s="962"/>
      <c r="AF117" s="960">
        <v>3370227</v>
      </c>
      <c r="AG117" s="961"/>
      <c r="AH117" s="961"/>
      <c r="AI117" s="961"/>
      <c r="AJ117" s="962"/>
      <c r="AK117" s="960">
        <v>3395880</v>
      </c>
      <c r="AL117" s="961"/>
      <c r="AM117" s="961"/>
      <c r="AN117" s="961"/>
      <c r="AO117" s="962"/>
      <c r="AP117" s="963"/>
      <c r="AQ117" s="964"/>
      <c r="AR117" s="964"/>
      <c r="AS117" s="964"/>
      <c r="AT117" s="965"/>
      <c r="AU117" s="894"/>
      <c r="AV117" s="895"/>
      <c r="AW117" s="895"/>
      <c r="AX117" s="895"/>
      <c r="AY117" s="896"/>
      <c r="AZ117" s="990" t="s">
        <v>430</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431</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x14ac:dyDescent="0.15">
      <c r="A118" s="899" t="s">
        <v>405</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403</v>
      </c>
      <c r="AB118" s="878"/>
      <c r="AC118" s="878"/>
      <c r="AD118" s="878"/>
      <c r="AE118" s="879"/>
      <c r="AF118" s="877" t="s">
        <v>287</v>
      </c>
      <c r="AG118" s="878"/>
      <c r="AH118" s="878"/>
      <c r="AI118" s="878"/>
      <c r="AJ118" s="879"/>
      <c r="AK118" s="877" t="s">
        <v>286</v>
      </c>
      <c r="AL118" s="878"/>
      <c r="AM118" s="878"/>
      <c r="AN118" s="878"/>
      <c r="AO118" s="879"/>
      <c r="AP118" s="985" t="s">
        <v>404</v>
      </c>
      <c r="AQ118" s="986"/>
      <c r="AR118" s="986"/>
      <c r="AS118" s="986"/>
      <c r="AT118" s="987"/>
      <c r="AU118" s="897"/>
      <c r="AV118" s="898"/>
      <c r="AW118" s="898"/>
      <c r="AX118" s="898"/>
      <c r="AY118" s="898"/>
      <c r="AZ118" s="228" t="s">
        <v>171</v>
      </c>
      <c r="BA118" s="228"/>
      <c r="BB118" s="228"/>
      <c r="BC118" s="228"/>
      <c r="BD118" s="228"/>
      <c r="BE118" s="228"/>
      <c r="BF118" s="228"/>
      <c r="BG118" s="228"/>
      <c r="BH118" s="228"/>
      <c r="BI118" s="228"/>
      <c r="BJ118" s="228"/>
      <c r="BK118" s="228"/>
      <c r="BL118" s="228"/>
      <c r="BM118" s="228"/>
      <c r="BN118" s="228"/>
      <c r="BO118" s="988" t="s">
        <v>432</v>
      </c>
      <c r="BP118" s="989"/>
      <c r="BQ118" s="980">
        <v>33710317</v>
      </c>
      <c r="BR118" s="981"/>
      <c r="BS118" s="981"/>
      <c r="BT118" s="981"/>
      <c r="BU118" s="981"/>
      <c r="BV118" s="981">
        <v>32773953</v>
      </c>
      <c r="BW118" s="981"/>
      <c r="BX118" s="981"/>
      <c r="BY118" s="981"/>
      <c r="BZ118" s="981"/>
      <c r="CA118" s="981">
        <v>32116778</v>
      </c>
      <c r="CB118" s="981"/>
      <c r="CC118" s="981"/>
      <c r="CD118" s="981"/>
      <c r="CE118" s="981"/>
      <c r="CF118" s="982"/>
      <c r="CG118" s="983"/>
      <c r="CH118" s="983"/>
      <c r="CI118" s="983"/>
      <c r="CJ118" s="984"/>
      <c r="CK118" s="940"/>
      <c r="CL118" s="941"/>
      <c r="CM118" s="911" t="s">
        <v>433</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x14ac:dyDescent="0.15">
      <c r="A119" s="969" t="s">
        <v>408</v>
      </c>
      <c r="B119" s="939"/>
      <c r="C119" s="918" t="s">
        <v>409</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434</v>
      </c>
      <c r="AV119" s="973"/>
      <c r="AW119" s="973"/>
      <c r="AX119" s="973"/>
      <c r="AY119" s="974"/>
      <c r="AZ119" s="935" t="s">
        <v>435</v>
      </c>
      <c r="BA119" s="882"/>
      <c r="BB119" s="882"/>
      <c r="BC119" s="882"/>
      <c r="BD119" s="882"/>
      <c r="BE119" s="882"/>
      <c r="BF119" s="882"/>
      <c r="BG119" s="882"/>
      <c r="BH119" s="882"/>
      <c r="BI119" s="882"/>
      <c r="BJ119" s="882"/>
      <c r="BK119" s="882"/>
      <c r="BL119" s="882"/>
      <c r="BM119" s="882"/>
      <c r="BN119" s="882"/>
      <c r="BO119" s="882"/>
      <c r="BP119" s="883"/>
      <c r="BQ119" s="921">
        <v>2906371</v>
      </c>
      <c r="BR119" s="922"/>
      <c r="BS119" s="922"/>
      <c r="BT119" s="922"/>
      <c r="BU119" s="922"/>
      <c r="BV119" s="922">
        <v>2925795</v>
      </c>
      <c r="BW119" s="922"/>
      <c r="BX119" s="922"/>
      <c r="BY119" s="922"/>
      <c r="BZ119" s="922"/>
      <c r="CA119" s="922">
        <v>3185940</v>
      </c>
      <c r="CB119" s="922"/>
      <c r="CC119" s="922"/>
      <c r="CD119" s="922"/>
      <c r="CE119" s="922"/>
      <c r="CF119" s="936">
        <v>32.4</v>
      </c>
      <c r="CG119" s="937"/>
      <c r="CH119" s="937"/>
      <c r="CI119" s="937"/>
      <c r="CJ119" s="937"/>
      <c r="CK119" s="942"/>
      <c r="CL119" s="943"/>
      <c r="CM119" s="999" t="s">
        <v>436</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1401761</v>
      </c>
      <c r="DH119" s="993"/>
      <c r="DI119" s="993"/>
      <c r="DJ119" s="993"/>
      <c r="DK119" s="994"/>
      <c r="DL119" s="995">
        <v>1155261</v>
      </c>
      <c r="DM119" s="993"/>
      <c r="DN119" s="993"/>
      <c r="DO119" s="993"/>
      <c r="DP119" s="994"/>
      <c r="DQ119" s="995">
        <v>922324</v>
      </c>
      <c r="DR119" s="993"/>
      <c r="DS119" s="993"/>
      <c r="DT119" s="993"/>
      <c r="DU119" s="994"/>
      <c r="DV119" s="996">
        <v>9.4</v>
      </c>
      <c r="DW119" s="997"/>
      <c r="DX119" s="997"/>
      <c r="DY119" s="997"/>
      <c r="DZ119" s="998"/>
    </row>
    <row r="120" spans="1:130" s="197" customFormat="1" ht="26.25" customHeight="1" x14ac:dyDescent="0.15">
      <c r="A120" s="970"/>
      <c r="B120" s="941"/>
      <c r="C120" s="911" t="s">
        <v>412</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437</v>
      </c>
      <c r="BA120" s="945"/>
      <c r="BB120" s="945"/>
      <c r="BC120" s="945"/>
      <c r="BD120" s="945"/>
      <c r="BE120" s="945"/>
      <c r="BF120" s="945"/>
      <c r="BG120" s="945"/>
      <c r="BH120" s="945"/>
      <c r="BI120" s="945"/>
      <c r="BJ120" s="945"/>
      <c r="BK120" s="945"/>
      <c r="BL120" s="945"/>
      <c r="BM120" s="945"/>
      <c r="BN120" s="945"/>
      <c r="BO120" s="945"/>
      <c r="BP120" s="946"/>
      <c r="BQ120" s="914">
        <v>3009365</v>
      </c>
      <c r="BR120" s="915"/>
      <c r="BS120" s="915"/>
      <c r="BT120" s="915"/>
      <c r="BU120" s="915"/>
      <c r="BV120" s="915">
        <v>3042923</v>
      </c>
      <c r="BW120" s="915"/>
      <c r="BX120" s="915"/>
      <c r="BY120" s="915"/>
      <c r="BZ120" s="915"/>
      <c r="CA120" s="915">
        <v>2841765</v>
      </c>
      <c r="CB120" s="915"/>
      <c r="CC120" s="915"/>
      <c r="CD120" s="915"/>
      <c r="CE120" s="915"/>
      <c r="CF120" s="909">
        <v>28.9</v>
      </c>
      <c r="CG120" s="910"/>
      <c r="CH120" s="910"/>
      <c r="CI120" s="910"/>
      <c r="CJ120" s="910"/>
      <c r="CK120" s="1008" t="s">
        <v>438</v>
      </c>
      <c r="CL120" s="1009"/>
      <c r="CM120" s="1009"/>
      <c r="CN120" s="1009"/>
      <c r="CO120" s="1010"/>
      <c r="CP120" s="1016" t="s">
        <v>387</v>
      </c>
      <c r="CQ120" s="1017"/>
      <c r="CR120" s="1017"/>
      <c r="CS120" s="1017"/>
      <c r="CT120" s="1017"/>
      <c r="CU120" s="1017"/>
      <c r="CV120" s="1017"/>
      <c r="CW120" s="1017"/>
      <c r="CX120" s="1017"/>
      <c r="CY120" s="1017"/>
      <c r="CZ120" s="1017"/>
      <c r="DA120" s="1017"/>
      <c r="DB120" s="1017"/>
      <c r="DC120" s="1017"/>
      <c r="DD120" s="1017"/>
      <c r="DE120" s="1017"/>
      <c r="DF120" s="1018"/>
      <c r="DG120" s="921">
        <v>4137772</v>
      </c>
      <c r="DH120" s="922"/>
      <c r="DI120" s="922"/>
      <c r="DJ120" s="922"/>
      <c r="DK120" s="922"/>
      <c r="DL120" s="922">
        <v>3999261</v>
      </c>
      <c r="DM120" s="922"/>
      <c r="DN120" s="922"/>
      <c r="DO120" s="922"/>
      <c r="DP120" s="922"/>
      <c r="DQ120" s="922">
        <v>3913182</v>
      </c>
      <c r="DR120" s="922"/>
      <c r="DS120" s="922"/>
      <c r="DT120" s="922"/>
      <c r="DU120" s="922"/>
      <c r="DV120" s="923">
        <v>39.799999999999997</v>
      </c>
      <c r="DW120" s="923"/>
      <c r="DX120" s="923"/>
      <c r="DY120" s="923"/>
      <c r="DZ120" s="924"/>
    </row>
    <row r="121" spans="1:130" s="197" customFormat="1" ht="26.25" customHeight="1" x14ac:dyDescent="0.15">
      <c r="A121" s="970"/>
      <c r="B121" s="941"/>
      <c r="C121" s="1005" t="s">
        <v>439</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v>67200</v>
      </c>
      <c r="AB121" s="954"/>
      <c r="AC121" s="954"/>
      <c r="AD121" s="954"/>
      <c r="AE121" s="955"/>
      <c r="AF121" s="956" t="s">
        <v>112</v>
      </c>
      <c r="AG121" s="954"/>
      <c r="AH121" s="954"/>
      <c r="AI121" s="954"/>
      <c r="AJ121" s="955"/>
      <c r="AK121" s="956">
        <v>11337</v>
      </c>
      <c r="AL121" s="954"/>
      <c r="AM121" s="954"/>
      <c r="AN121" s="954"/>
      <c r="AO121" s="955"/>
      <c r="AP121" s="957">
        <v>0.1</v>
      </c>
      <c r="AQ121" s="958"/>
      <c r="AR121" s="958"/>
      <c r="AS121" s="958"/>
      <c r="AT121" s="959"/>
      <c r="AU121" s="975"/>
      <c r="AV121" s="976"/>
      <c r="AW121" s="976"/>
      <c r="AX121" s="976"/>
      <c r="AY121" s="977"/>
      <c r="AZ121" s="990" t="s">
        <v>440</v>
      </c>
      <c r="BA121" s="966"/>
      <c r="BB121" s="966"/>
      <c r="BC121" s="966"/>
      <c r="BD121" s="966"/>
      <c r="BE121" s="966"/>
      <c r="BF121" s="966"/>
      <c r="BG121" s="966"/>
      <c r="BH121" s="966"/>
      <c r="BI121" s="966"/>
      <c r="BJ121" s="966"/>
      <c r="BK121" s="966"/>
      <c r="BL121" s="966"/>
      <c r="BM121" s="966"/>
      <c r="BN121" s="966"/>
      <c r="BO121" s="966"/>
      <c r="BP121" s="967"/>
      <c r="BQ121" s="980">
        <v>18639847</v>
      </c>
      <c r="BR121" s="981"/>
      <c r="BS121" s="981"/>
      <c r="BT121" s="981"/>
      <c r="BU121" s="981"/>
      <c r="BV121" s="981">
        <v>18933278</v>
      </c>
      <c r="BW121" s="981"/>
      <c r="BX121" s="981"/>
      <c r="BY121" s="981"/>
      <c r="BZ121" s="981"/>
      <c r="CA121" s="981">
        <v>19523861</v>
      </c>
      <c r="CB121" s="981"/>
      <c r="CC121" s="981"/>
      <c r="CD121" s="981"/>
      <c r="CE121" s="981"/>
      <c r="CF121" s="1019">
        <v>198.7</v>
      </c>
      <c r="CG121" s="1020"/>
      <c r="CH121" s="1020"/>
      <c r="CI121" s="1020"/>
      <c r="CJ121" s="1020"/>
      <c r="CK121" s="1011"/>
      <c r="CL121" s="1012"/>
      <c r="CM121" s="1012"/>
      <c r="CN121" s="1012"/>
      <c r="CO121" s="1013"/>
      <c r="CP121" s="1002" t="s">
        <v>386</v>
      </c>
      <c r="CQ121" s="1003"/>
      <c r="CR121" s="1003"/>
      <c r="CS121" s="1003"/>
      <c r="CT121" s="1003"/>
      <c r="CU121" s="1003"/>
      <c r="CV121" s="1003"/>
      <c r="CW121" s="1003"/>
      <c r="CX121" s="1003"/>
      <c r="CY121" s="1003"/>
      <c r="CZ121" s="1003"/>
      <c r="DA121" s="1003"/>
      <c r="DB121" s="1003"/>
      <c r="DC121" s="1003"/>
      <c r="DD121" s="1003"/>
      <c r="DE121" s="1003"/>
      <c r="DF121" s="1004"/>
      <c r="DG121" s="914">
        <v>4346954</v>
      </c>
      <c r="DH121" s="915"/>
      <c r="DI121" s="915"/>
      <c r="DJ121" s="915"/>
      <c r="DK121" s="915"/>
      <c r="DL121" s="915">
        <v>4132468</v>
      </c>
      <c r="DM121" s="915"/>
      <c r="DN121" s="915"/>
      <c r="DO121" s="915"/>
      <c r="DP121" s="915"/>
      <c r="DQ121" s="915">
        <v>3860687</v>
      </c>
      <c r="DR121" s="915"/>
      <c r="DS121" s="915"/>
      <c r="DT121" s="915"/>
      <c r="DU121" s="915"/>
      <c r="DV121" s="916">
        <v>39.299999999999997</v>
      </c>
      <c r="DW121" s="916"/>
      <c r="DX121" s="916"/>
      <c r="DY121" s="916"/>
      <c r="DZ121" s="917"/>
    </row>
    <row r="122" spans="1:130" s="197" customFormat="1" ht="26.25" customHeight="1" x14ac:dyDescent="0.15">
      <c r="A122" s="970"/>
      <c r="B122" s="941"/>
      <c r="C122" s="911" t="s">
        <v>422</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171</v>
      </c>
      <c r="BA122" s="228"/>
      <c r="BB122" s="228"/>
      <c r="BC122" s="228"/>
      <c r="BD122" s="228"/>
      <c r="BE122" s="228"/>
      <c r="BF122" s="228"/>
      <c r="BG122" s="228"/>
      <c r="BH122" s="228"/>
      <c r="BI122" s="228"/>
      <c r="BJ122" s="228"/>
      <c r="BK122" s="228"/>
      <c r="BL122" s="228"/>
      <c r="BM122" s="228"/>
      <c r="BN122" s="228"/>
      <c r="BO122" s="988" t="s">
        <v>441</v>
      </c>
      <c r="BP122" s="989"/>
      <c r="BQ122" s="1029">
        <v>24555583</v>
      </c>
      <c r="BR122" s="1030"/>
      <c r="BS122" s="1030"/>
      <c r="BT122" s="1030"/>
      <c r="BU122" s="1030"/>
      <c r="BV122" s="1030">
        <v>24901996</v>
      </c>
      <c r="BW122" s="1030"/>
      <c r="BX122" s="1030"/>
      <c r="BY122" s="1030"/>
      <c r="BZ122" s="1030"/>
      <c r="CA122" s="1030">
        <v>25551566</v>
      </c>
      <c r="CB122" s="1030"/>
      <c r="CC122" s="1030"/>
      <c r="CD122" s="1030"/>
      <c r="CE122" s="1030"/>
      <c r="CF122" s="982"/>
      <c r="CG122" s="983"/>
      <c r="CH122" s="983"/>
      <c r="CI122" s="983"/>
      <c r="CJ122" s="984"/>
      <c r="CK122" s="1011"/>
      <c r="CL122" s="1012"/>
      <c r="CM122" s="1012"/>
      <c r="CN122" s="1012"/>
      <c r="CO122" s="1013"/>
      <c r="CP122" s="1002" t="s">
        <v>384</v>
      </c>
      <c r="CQ122" s="1003"/>
      <c r="CR122" s="1003"/>
      <c r="CS122" s="1003"/>
      <c r="CT122" s="1003"/>
      <c r="CU122" s="1003"/>
      <c r="CV122" s="1003"/>
      <c r="CW122" s="1003"/>
      <c r="CX122" s="1003"/>
      <c r="CY122" s="1003"/>
      <c r="CZ122" s="1003"/>
      <c r="DA122" s="1003"/>
      <c r="DB122" s="1003"/>
      <c r="DC122" s="1003"/>
      <c r="DD122" s="1003"/>
      <c r="DE122" s="1003"/>
      <c r="DF122" s="1004"/>
      <c r="DG122" s="914">
        <v>109618</v>
      </c>
      <c r="DH122" s="915"/>
      <c r="DI122" s="915"/>
      <c r="DJ122" s="915"/>
      <c r="DK122" s="915"/>
      <c r="DL122" s="915">
        <v>102766</v>
      </c>
      <c r="DM122" s="915"/>
      <c r="DN122" s="915"/>
      <c r="DO122" s="915"/>
      <c r="DP122" s="915"/>
      <c r="DQ122" s="915">
        <v>93433</v>
      </c>
      <c r="DR122" s="915"/>
      <c r="DS122" s="915"/>
      <c r="DT122" s="915"/>
      <c r="DU122" s="915"/>
      <c r="DV122" s="916">
        <v>1</v>
      </c>
      <c r="DW122" s="916"/>
      <c r="DX122" s="916"/>
      <c r="DY122" s="916"/>
      <c r="DZ122" s="917"/>
    </row>
    <row r="123" spans="1:130" s="197" customFormat="1" ht="26.25" customHeight="1" thickBot="1" x14ac:dyDescent="0.2">
      <c r="A123" s="970"/>
      <c r="B123" s="941"/>
      <c r="C123" s="911" t="s">
        <v>428</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v>25121</v>
      </c>
      <c r="AB123" s="954"/>
      <c r="AC123" s="954"/>
      <c r="AD123" s="954"/>
      <c r="AE123" s="955"/>
      <c r="AF123" s="956">
        <v>21147</v>
      </c>
      <c r="AG123" s="954"/>
      <c r="AH123" s="954"/>
      <c r="AI123" s="954"/>
      <c r="AJ123" s="955"/>
      <c r="AK123" s="956">
        <v>18844</v>
      </c>
      <c r="AL123" s="954"/>
      <c r="AM123" s="954"/>
      <c r="AN123" s="954"/>
      <c r="AO123" s="955"/>
      <c r="AP123" s="957">
        <v>0.2</v>
      </c>
      <c r="AQ123" s="958"/>
      <c r="AR123" s="958"/>
      <c r="AS123" s="958"/>
      <c r="AT123" s="959"/>
      <c r="AU123" s="1026" t="s">
        <v>442</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94.4</v>
      </c>
      <c r="BR123" s="1022"/>
      <c r="BS123" s="1022"/>
      <c r="BT123" s="1022"/>
      <c r="BU123" s="1022"/>
      <c r="BV123" s="1022">
        <v>81.3</v>
      </c>
      <c r="BW123" s="1022"/>
      <c r="BX123" s="1022"/>
      <c r="BY123" s="1022"/>
      <c r="BZ123" s="1022"/>
      <c r="CA123" s="1022">
        <v>66.8</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x14ac:dyDescent="0.15">
      <c r="A124" s="970"/>
      <c r="B124" s="941"/>
      <c r="C124" s="911" t="s">
        <v>431</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443</v>
      </c>
      <c r="CQ124" s="1003"/>
      <c r="CR124" s="1003"/>
      <c r="CS124" s="1003"/>
      <c r="CT124" s="1003"/>
      <c r="CU124" s="1003"/>
      <c r="CV124" s="1003"/>
      <c r="CW124" s="1003"/>
      <c r="CX124" s="1003"/>
      <c r="CY124" s="1003"/>
      <c r="CZ124" s="1003"/>
      <c r="DA124" s="1003"/>
      <c r="DB124" s="1003"/>
      <c r="DC124" s="1003"/>
      <c r="DD124" s="1003"/>
      <c r="DE124" s="1003"/>
      <c r="DF124" s="1004"/>
      <c r="DG124" s="992" t="s">
        <v>112</v>
      </c>
      <c r="DH124" s="993"/>
      <c r="DI124" s="993"/>
      <c r="DJ124" s="993"/>
      <c r="DK124" s="994"/>
      <c r="DL124" s="995" t="s">
        <v>112</v>
      </c>
      <c r="DM124" s="993"/>
      <c r="DN124" s="993"/>
      <c r="DO124" s="993"/>
      <c r="DP124" s="994"/>
      <c r="DQ124" s="995" t="s">
        <v>112</v>
      </c>
      <c r="DR124" s="993"/>
      <c r="DS124" s="993"/>
      <c r="DT124" s="993"/>
      <c r="DU124" s="994"/>
      <c r="DV124" s="996" t="s">
        <v>112</v>
      </c>
      <c r="DW124" s="997"/>
      <c r="DX124" s="997"/>
      <c r="DY124" s="997"/>
      <c r="DZ124" s="998"/>
    </row>
    <row r="125" spans="1:130" s="197" customFormat="1" ht="26.25" customHeight="1" thickBot="1" x14ac:dyDescent="0.2">
      <c r="A125" s="970"/>
      <c r="B125" s="941"/>
      <c r="C125" s="911" t="s">
        <v>433</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444</v>
      </c>
      <c r="CL125" s="1009"/>
      <c r="CM125" s="1009"/>
      <c r="CN125" s="1009"/>
      <c r="CO125" s="1010"/>
      <c r="CP125" s="935" t="s">
        <v>445</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x14ac:dyDescent="0.15">
      <c r="A126" s="970"/>
      <c r="B126" s="941"/>
      <c r="C126" s="911" t="s">
        <v>436</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297703</v>
      </c>
      <c r="AB126" s="954"/>
      <c r="AC126" s="954"/>
      <c r="AD126" s="954"/>
      <c r="AE126" s="955"/>
      <c r="AF126" s="956">
        <v>245283</v>
      </c>
      <c r="AG126" s="954"/>
      <c r="AH126" s="954"/>
      <c r="AI126" s="954"/>
      <c r="AJ126" s="955"/>
      <c r="AK126" s="956">
        <v>206869</v>
      </c>
      <c r="AL126" s="954"/>
      <c r="AM126" s="954"/>
      <c r="AN126" s="954"/>
      <c r="AO126" s="955"/>
      <c r="AP126" s="957">
        <v>2.1</v>
      </c>
      <c r="AQ126" s="958"/>
      <c r="AR126" s="958"/>
      <c r="AS126" s="958"/>
      <c r="AT126" s="959"/>
      <c r="AU126" s="233"/>
      <c r="AV126" s="233"/>
      <c r="AW126" s="233"/>
      <c r="AX126" s="1031" t="s">
        <v>446</v>
      </c>
      <c r="AY126" s="1032"/>
      <c r="AZ126" s="1032"/>
      <c r="BA126" s="1032"/>
      <c r="BB126" s="1032"/>
      <c r="BC126" s="1032"/>
      <c r="BD126" s="1032"/>
      <c r="BE126" s="1033"/>
      <c r="BF126" s="1047" t="s">
        <v>447</v>
      </c>
      <c r="BG126" s="1032"/>
      <c r="BH126" s="1032"/>
      <c r="BI126" s="1032"/>
      <c r="BJ126" s="1032"/>
      <c r="BK126" s="1032"/>
      <c r="BL126" s="1033"/>
      <c r="BM126" s="1047" t="s">
        <v>448</v>
      </c>
      <c r="BN126" s="1032"/>
      <c r="BO126" s="1032"/>
      <c r="BP126" s="1032"/>
      <c r="BQ126" s="1032"/>
      <c r="BR126" s="1032"/>
      <c r="BS126" s="1033"/>
      <c r="BT126" s="1047" t="s">
        <v>449</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450</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x14ac:dyDescent="0.2">
      <c r="A127" s="971"/>
      <c r="B127" s="943"/>
      <c r="C127" s="999" t="s">
        <v>451</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v>40556</v>
      </c>
      <c r="AB127" s="954"/>
      <c r="AC127" s="954"/>
      <c r="AD127" s="954"/>
      <c r="AE127" s="955"/>
      <c r="AF127" s="956">
        <v>27954</v>
      </c>
      <c r="AG127" s="954"/>
      <c r="AH127" s="954"/>
      <c r="AI127" s="954"/>
      <c r="AJ127" s="955"/>
      <c r="AK127" s="956">
        <v>23335</v>
      </c>
      <c r="AL127" s="954"/>
      <c r="AM127" s="954"/>
      <c r="AN127" s="954"/>
      <c r="AO127" s="955"/>
      <c r="AP127" s="957">
        <v>0.2</v>
      </c>
      <c r="AQ127" s="958"/>
      <c r="AR127" s="958"/>
      <c r="AS127" s="958"/>
      <c r="AT127" s="959"/>
      <c r="AU127" s="233"/>
      <c r="AV127" s="233"/>
      <c r="AW127" s="233"/>
      <c r="AX127" s="881" t="s">
        <v>452</v>
      </c>
      <c r="AY127" s="882"/>
      <c r="AZ127" s="882"/>
      <c r="BA127" s="882"/>
      <c r="BB127" s="882"/>
      <c r="BC127" s="882"/>
      <c r="BD127" s="882"/>
      <c r="BE127" s="883"/>
      <c r="BF127" s="1036" t="s">
        <v>112</v>
      </c>
      <c r="BG127" s="1037"/>
      <c r="BH127" s="1037"/>
      <c r="BI127" s="1037"/>
      <c r="BJ127" s="1037"/>
      <c r="BK127" s="1037"/>
      <c r="BL127" s="1046"/>
      <c r="BM127" s="1036">
        <v>13.1</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453</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x14ac:dyDescent="0.15">
      <c r="A128" s="1066" t="s">
        <v>454</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455</v>
      </c>
      <c r="X128" s="1068"/>
      <c r="Y128" s="1068"/>
      <c r="Z128" s="1069"/>
      <c r="AA128" s="1084">
        <v>310492</v>
      </c>
      <c r="AB128" s="1085"/>
      <c r="AC128" s="1085"/>
      <c r="AD128" s="1085"/>
      <c r="AE128" s="1086"/>
      <c r="AF128" s="1087">
        <v>291690</v>
      </c>
      <c r="AG128" s="1085"/>
      <c r="AH128" s="1085"/>
      <c r="AI128" s="1085"/>
      <c r="AJ128" s="1086"/>
      <c r="AK128" s="1087">
        <v>319488</v>
      </c>
      <c r="AL128" s="1085"/>
      <c r="AM128" s="1085"/>
      <c r="AN128" s="1085"/>
      <c r="AO128" s="1086"/>
      <c r="AP128" s="1088"/>
      <c r="AQ128" s="1089"/>
      <c r="AR128" s="1089"/>
      <c r="AS128" s="1089"/>
      <c r="AT128" s="1090"/>
      <c r="AU128" s="235"/>
      <c r="AV128" s="235"/>
      <c r="AW128" s="235"/>
      <c r="AX128" s="1049" t="s">
        <v>456</v>
      </c>
      <c r="AY128" s="945"/>
      <c r="AZ128" s="945"/>
      <c r="BA128" s="945"/>
      <c r="BB128" s="945"/>
      <c r="BC128" s="945"/>
      <c r="BD128" s="945"/>
      <c r="BE128" s="946"/>
      <c r="BF128" s="1061" t="s">
        <v>112</v>
      </c>
      <c r="BG128" s="1062"/>
      <c r="BH128" s="1062"/>
      <c r="BI128" s="1062"/>
      <c r="BJ128" s="1062"/>
      <c r="BK128" s="1062"/>
      <c r="BL128" s="1063"/>
      <c r="BM128" s="1061">
        <v>18.100000000000001</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457</v>
      </c>
      <c r="X129" s="1056"/>
      <c r="Y129" s="1056"/>
      <c r="Z129" s="1057"/>
      <c r="AA129" s="953">
        <v>11417210</v>
      </c>
      <c r="AB129" s="954"/>
      <c r="AC129" s="954"/>
      <c r="AD129" s="954"/>
      <c r="AE129" s="955"/>
      <c r="AF129" s="956">
        <v>11446746</v>
      </c>
      <c r="AG129" s="954"/>
      <c r="AH129" s="954"/>
      <c r="AI129" s="954"/>
      <c r="AJ129" s="955"/>
      <c r="AK129" s="956">
        <v>11635404</v>
      </c>
      <c r="AL129" s="954"/>
      <c r="AM129" s="954"/>
      <c r="AN129" s="954"/>
      <c r="AO129" s="955"/>
      <c r="AP129" s="1058"/>
      <c r="AQ129" s="1059"/>
      <c r="AR129" s="1059"/>
      <c r="AS129" s="1059"/>
      <c r="AT129" s="1060"/>
      <c r="AU129" s="235"/>
      <c r="AV129" s="235"/>
      <c r="AW129" s="235"/>
      <c r="AX129" s="1049" t="s">
        <v>458</v>
      </c>
      <c r="AY129" s="945"/>
      <c r="AZ129" s="945"/>
      <c r="BA129" s="945"/>
      <c r="BB129" s="945"/>
      <c r="BC129" s="945"/>
      <c r="BD129" s="945"/>
      <c r="BE129" s="946"/>
      <c r="BF129" s="1050">
        <v>14</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5" t="s">
        <v>459</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460</v>
      </c>
      <c r="X130" s="1056"/>
      <c r="Y130" s="1056"/>
      <c r="Z130" s="1057"/>
      <c r="AA130" s="953">
        <v>1725938</v>
      </c>
      <c r="AB130" s="954"/>
      <c r="AC130" s="954"/>
      <c r="AD130" s="954"/>
      <c r="AE130" s="955"/>
      <c r="AF130" s="956">
        <v>1773065</v>
      </c>
      <c r="AG130" s="954"/>
      <c r="AH130" s="954"/>
      <c r="AI130" s="954"/>
      <c r="AJ130" s="955"/>
      <c r="AK130" s="956">
        <v>1808906</v>
      </c>
      <c r="AL130" s="954"/>
      <c r="AM130" s="954"/>
      <c r="AN130" s="954"/>
      <c r="AO130" s="955"/>
      <c r="AP130" s="1058"/>
      <c r="AQ130" s="1059"/>
      <c r="AR130" s="1059"/>
      <c r="AS130" s="1059"/>
      <c r="AT130" s="1060"/>
      <c r="AU130" s="235"/>
      <c r="AV130" s="235"/>
      <c r="AW130" s="235"/>
      <c r="AX130" s="1108" t="s">
        <v>461</v>
      </c>
      <c r="AY130" s="1040"/>
      <c r="AZ130" s="1040"/>
      <c r="BA130" s="1040"/>
      <c r="BB130" s="1040"/>
      <c r="BC130" s="1040"/>
      <c r="BD130" s="1040"/>
      <c r="BE130" s="1041"/>
      <c r="BF130" s="1070">
        <v>66.8</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462</v>
      </c>
      <c r="X131" s="1079"/>
      <c r="Y131" s="1079"/>
      <c r="Z131" s="1080"/>
      <c r="AA131" s="992">
        <v>9691272</v>
      </c>
      <c r="AB131" s="993"/>
      <c r="AC131" s="993"/>
      <c r="AD131" s="993"/>
      <c r="AE131" s="994"/>
      <c r="AF131" s="995">
        <v>9673681</v>
      </c>
      <c r="AG131" s="993"/>
      <c r="AH131" s="993"/>
      <c r="AI131" s="993"/>
      <c r="AJ131" s="994"/>
      <c r="AK131" s="995">
        <v>9826498</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2" t="s">
        <v>463</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464</v>
      </c>
      <c r="W132" s="1096"/>
      <c r="X132" s="1096"/>
      <c r="Y132" s="1096"/>
      <c r="Z132" s="1097"/>
      <c r="AA132" s="1098">
        <v>15.667540860000001</v>
      </c>
      <c r="AB132" s="1099"/>
      <c r="AC132" s="1099"/>
      <c r="AD132" s="1099"/>
      <c r="AE132" s="1100"/>
      <c r="AF132" s="1101">
        <v>13.49509044</v>
      </c>
      <c r="AG132" s="1099"/>
      <c r="AH132" s="1099"/>
      <c r="AI132" s="1099"/>
      <c r="AJ132" s="1100"/>
      <c r="AK132" s="1101">
        <v>12.89865423</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465</v>
      </c>
      <c r="W133" s="1103"/>
      <c r="X133" s="1103"/>
      <c r="Y133" s="1103"/>
      <c r="Z133" s="1104"/>
      <c r="AA133" s="1105">
        <v>16.5</v>
      </c>
      <c r="AB133" s="1106"/>
      <c r="AC133" s="1106"/>
      <c r="AD133" s="1106"/>
      <c r="AE133" s="1107"/>
      <c r="AF133" s="1105">
        <v>14.9</v>
      </c>
      <c r="AG133" s="1106"/>
      <c r="AH133" s="1106"/>
      <c r="AI133" s="1106"/>
      <c r="AJ133" s="1107"/>
      <c r="AK133" s="1105">
        <v>14</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2" t="s">
        <v>468</v>
      </c>
      <c r="L7" s="254"/>
      <c r="M7" s="255" t="s">
        <v>469</v>
      </c>
      <c r="N7" s="256"/>
    </row>
    <row r="8" spans="1:16" x14ac:dyDescent="0.15">
      <c r="A8" s="248"/>
      <c r="B8" s="244"/>
      <c r="C8" s="244"/>
      <c r="D8" s="244"/>
      <c r="E8" s="244"/>
      <c r="F8" s="244"/>
      <c r="G8" s="257"/>
      <c r="H8" s="258"/>
      <c r="I8" s="258"/>
      <c r="J8" s="259"/>
      <c r="K8" s="1113"/>
      <c r="L8" s="260" t="s">
        <v>470</v>
      </c>
      <c r="M8" s="261" t="s">
        <v>471</v>
      </c>
      <c r="N8" s="262" t="s">
        <v>472</v>
      </c>
    </row>
    <row r="9" spans="1:16" x14ac:dyDescent="0.15">
      <c r="A9" s="248"/>
      <c r="B9" s="244"/>
      <c r="C9" s="244"/>
      <c r="D9" s="244"/>
      <c r="E9" s="244"/>
      <c r="F9" s="244"/>
      <c r="G9" s="1114" t="s">
        <v>473</v>
      </c>
      <c r="H9" s="1115"/>
      <c r="I9" s="1115"/>
      <c r="J9" s="1116"/>
      <c r="K9" s="263">
        <v>2496804</v>
      </c>
      <c r="L9" s="264">
        <v>52081</v>
      </c>
      <c r="M9" s="265">
        <v>79749</v>
      </c>
      <c r="N9" s="266">
        <v>-34.700000000000003</v>
      </c>
    </row>
    <row r="10" spans="1:16" x14ac:dyDescent="0.15">
      <c r="A10" s="248"/>
      <c r="B10" s="244"/>
      <c r="C10" s="244"/>
      <c r="D10" s="244"/>
      <c r="E10" s="244"/>
      <c r="F10" s="244"/>
      <c r="G10" s="1114" t="s">
        <v>474</v>
      </c>
      <c r="H10" s="1115"/>
      <c r="I10" s="1115"/>
      <c r="J10" s="1116"/>
      <c r="K10" s="267">
        <v>328689</v>
      </c>
      <c r="L10" s="268">
        <v>6856</v>
      </c>
      <c r="M10" s="269">
        <v>6217</v>
      </c>
      <c r="N10" s="270">
        <v>10.3</v>
      </c>
    </row>
    <row r="11" spans="1:16" ht="13.5" customHeight="1" x14ac:dyDescent="0.15">
      <c r="A11" s="248"/>
      <c r="B11" s="244"/>
      <c r="C11" s="244"/>
      <c r="D11" s="244"/>
      <c r="E11" s="244"/>
      <c r="F11" s="244"/>
      <c r="G11" s="1114" t="s">
        <v>475</v>
      </c>
      <c r="H11" s="1115"/>
      <c r="I11" s="1115"/>
      <c r="J11" s="1116"/>
      <c r="K11" s="267">
        <v>159434</v>
      </c>
      <c r="L11" s="268">
        <v>3326</v>
      </c>
      <c r="M11" s="269">
        <v>8019</v>
      </c>
      <c r="N11" s="270">
        <v>-58.5</v>
      </c>
    </row>
    <row r="12" spans="1:16" ht="13.5" customHeight="1" x14ac:dyDescent="0.15">
      <c r="A12" s="248"/>
      <c r="B12" s="244"/>
      <c r="C12" s="244"/>
      <c r="D12" s="244"/>
      <c r="E12" s="244"/>
      <c r="F12" s="244"/>
      <c r="G12" s="1114" t="s">
        <v>476</v>
      </c>
      <c r="H12" s="1115"/>
      <c r="I12" s="1115"/>
      <c r="J12" s="1116"/>
      <c r="K12" s="267">
        <v>144017</v>
      </c>
      <c r="L12" s="268">
        <v>3004</v>
      </c>
      <c r="M12" s="269">
        <v>1353</v>
      </c>
      <c r="N12" s="270">
        <v>122</v>
      </c>
    </row>
    <row r="13" spans="1:16" ht="13.5" customHeight="1" x14ac:dyDescent="0.15">
      <c r="A13" s="248"/>
      <c r="B13" s="244"/>
      <c r="C13" s="244"/>
      <c r="D13" s="244"/>
      <c r="E13" s="244"/>
      <c r="F13" s="244"/>
      <c r="G13" s="1114" t="s">
        <v>477</v>
      </c>
      <c r="H13" s="1115"/>
      <c r="I13" s="1115"/>
      <c r="J13" s="1116"/>
      <c r="K13" s="267" t="s">
        <v>478</v>
      </c>
      <c r="L13" s="268" t="s">
        <v>478</v>
      </c>
      <c r="M13" s="269" t="s">
        <v>478</v>
      </c>
      <c r="N13" s="270" t="s">
        <v>478</v>
      </c>
    </row>
    <row r="14" spans="1:16" ht="13.5" customHeight="1" x14ac:dyDescent="0.15">
      <c r="A14" s="248"/>
      <c r="B14" s="244"/>
      <c r="C14" s="244"/>
      <c r="D14" s="244"/>
      <c r="E14" s="244"/>
      <c r="F14" s="244"/>
      <c r="G14" s="1114" t="s">
        <v>479</v>
      </c>
      <c r="H14" s="1115"/>
      <c r="I14" s="1115"/>
      <c r="J14" s="1116"/>
      <c r="K14" s="267">
        <v>112728</v>
      </c>
      <c r="L14" s="268">
        <v>2351</v>
      </c>
      <c r="M14" s="269">
        <v>3282</v>
      </c>
      <c r="N14" s="270">
        <v>-28.4</v>
      </c>
    </row>
    <row r="15" spans="1:16" ht="13.5" customHeight="1" x14ac:dyDescent="0.15">
      <c r="A15" s="248"/>
      <c r="B15" s="244"/>
      <c r="C15" s="244"/>
      <c r="D15" s="244"/>
      <c r="E15" s="244"/>
      <c r="F15" s="244"/>
      <c r="G15" s="1114" t="s">
        <v>480</v>
      </c>
      <c r="H15" s="1115"/>
      <c r="I15" s="1115"/>
      <c r="J15" s="1116"/>
      <c r="K15" s="267">
        <v>104818</v>
      </c>
      <c r="L15" s="268">
        <v>2186</v>
      </c>
      <c r="M15" s="269">
        <v>1832</v>
      </c>
      <c r="N15" s="270">
        <v>19.3</v>
      </c>
    </row>
    <row r="16" spans="1:16" x14ac:dyDescent="0.15">
      <c r="A16" s="248"/>
      <c r="B16" s="244"/>
      <c r="C16" s="244"/>
      <c r="D16" s="244"/>
      <c r="E16" s="244"/>
      <c r="F16" s="244"/>
      <c r="G16" s="1117" t="s">
        <v>481</v>
      </c>
      <c r="H16" s="1118"/>
      <c r="I16" s="1118"/>
      <c r="J16" s="1119"/>
      <c r="K16" s="268">
        <v>-195598</v>
      </c>
      <c r="L16" s="268">
        <v>-4080</v>
      </c>
      <c r="M16" s="269">
        <v>-9558</v>
      </c>
      <c r="N16" s="270">
        <v>-57.3</v>
      </c>
    </row>
    <row r="17" spans="1:16" x14ac:dyDescent="0.15">
      <c r="A17" s="248"/>
      <c r="B17" s="244"/>
      <c r="C17" s="244"/>
      <c r="D17" s="244"/>
      <c r="E17" s="244"/>
      <c r="F17" s="244"/>
      <c r="G17" s="1117" t="s">
        <v>171</v>
      </c>
      <c r="H17" s="1118"/>
      <c r="I17" s="1118"/>
      <c r="J17" s="1119"/>
      <c r="K17" s="268">
        <v>3150892</v>
      </c>
      <c r="L17" s="268">
        <v>65724</v>
      </c>
      <c r="M17" s="269">
        <v>90893</v>
      </c>
      <c r="N17" s="270">
        <v>-27.7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09" t="s">
        <v>486</v>
      </c>
      <c r="H21" s="1110"/>
      <c r="I21" s="1110"/>
      <c r="J21" s="1111"/>
      <c r="K21" s="280">
        <v>7.11</v>
      </c>
      <c r="L21" s="281">
        <v>9.06</v>
      </c>
      <c r="M21" s="282">
        <v>-1.95</v>
      </c>
      <c r="N21" s="249"/>
      <c r="O21" s="283"/>
      <c r="P21" s="279"/>
    </row>
    <row r="22" spans="1:16" s="284" customFormat="1" x14ac:dyDescent="0.15">
      <c r="A22" s="279"/>
      <c r="B22" s="249"/>
      <c r="C22" s="249"/>
      <c r="D22" s="249"/>
      <c r="E22" s="249"/>
      <c r="F22" s="249"/>
      <c r="G22" s="1109" t="s">
        <v>487</v>
      </c>
      <c r="H22" s="1110"/>
      <c r="I22" s="1110"/>
      <c r="J22" s="1111"/>
      <c r="K22" s="285">
        <v>98.2</v>
      </c>
      <c r="L22" s="286">
        <v>96.9</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2" t="s">
        <v>468</v>
      </c>
      <c r="L30" s="254"/>
      <c r="M30" s="255" t="s">
        <v>469</v>
      </c>
      <c r="N30" s="256"/>
    </row>
    <row r="31" spans="1:16" x14ac:dyDescent="0.15">
      <c r="A31" s="248"/>
      <c r="B31" s="244"/>
      <c r="C31" s="244"/>
      <c r="D31" s="244"/>
      <c r="E31" s="244"/>
      <c r="F31" s="244"/>
      <c r="G31" s="257"/>
      <c r="H31" s="258"/>
      <c r="I31" s="258"/>
      <c r="J31" s="259"/>
      <c r="K31" s="1113"/>
      <c r="L31" s="260" t="s">
        <v>470</v>
      </c>
      <c r="M31" s="261" t="s">
        <v>471</v>
      </c>
      <c r="N31" s="262" t="s">
        <v>472</v>
      </c>
    </row>
    <row r="32" spans="1:16" ht="27" customHeight="1" x14ac:dyDescent="0.15">
      <c r="A32" s="248"/>
      <c r="B32" s="244"/>
      <c r="C32" s="244"/>
      <c r="D32" s="244"/>
      <c r="E32" s="244"/>
      <c r="F32" s="244"/>
      <c r="G32" s="1125" t="s">
        <v>491</v>
      </c>
      <c r="H32" s="1126"/>
      <c r="I32" s="1126"/>
      <c r="J32" s="1127"/>
      <c r="K32" s="294">
        <v>2103914</v>
      </c>
      <c r="L32" s="294">
        <v>43885</v>
      </c>
      <c r="M32" s="295">
        <v>60211</v>
      </c>
      <c r="N32" s="296">
        <v>-27.1</v>
      </c>
    </row>
    <row r="33" spans="1:16" ht="13.5" customHeight="1" x14ac:dyDescent="0.15">
      <c r="A33" s="248"/>
      <c r="B33" s="244"/>
      <c r="C33" s="244"/>
      <c r="D33" s="244"/>
      <c r="E33" s="244"/>
      <c r="F33" s="244"/>
      <c r="G33" s="1125" t="s">
        <v>492</v>
      </c>
      <c r="H33" s="1126"/>
      <c r="I33" s="1126"/>
      <c r="J33" s="1127"/>
      <c r="K33" s="294" t="s">
        <v>478</v>
      </c>
      <c r="L33" s="294" t="s">
        <v>478</v>
      </c>
      <c r="M33" s="295" t="s">
        <v>478</v>
      </c>
      <c r="N33" s="296" t="s">
        <v>478</v>
      </c>
    </row>
    <row r="34" spans="1:16" ht="27" customHeight="1" x14ac:dyDescent="0.15">
      <c r="A34" s="248"/>
      <c r="B34" s="244"/>
      <c r="C34" s="244"/>
      <c r="D34" s="244"/>
      <c r="E34" s="244"/>
      <c r="F34" s="244"/>
      <c r="G34" s="1125" t="s">
        <v>493</v>
      </c>
      <c r="H34" s="1126"/>
      <c r="I34" s="1126"/>
      <c r="J34" s="1127"/>
      <c r="K34" s="294" t="s">
        <v>478</v>
      </c>
      <c r="L34" s="294" t="s">
        <v>478</v>
      </c>
      <c r="M34" s="295">
        <v>12</v>
      </c>
      <c r="N34" s="296" t="s">
        <v>478</v>
      </c>
    </row>
    <row r="35" spans="1:16" ht="27" customHeight="1" x14ac:dyDescent="0.15">
      <c r="A35" s="248"/>
      <c r="B35" s="244"/>
      <c r="C35" s="244"/>
      <c r="D35" s="244"/>
      <c r="E35" s="244"/>
      <c r="F35" s="244"/>
      <c r="G35" s="1125" t="s">
        <v>494</v>
      </c>
      <c r="H35" s="1126"/>
      <c r="I35" s="1126"/>
      <c r="J35" s="1127"/>
      <c r="K35" s="294">
        <v>642405</v>
      </c>
      <c r="L35" s="294">
        <v>13400</v>
      </c>
      <c r="M35" s="295">
        <v>18343</v>
      </c>
      <c r="N35" s="296">
        <v>-26.9</v>
      </c>
    </row>
    <row r="36" spans="1:16" ht="27" customHeight="1" x14ac:dyDescent="0.15">
      <c r="A36" s="248"/>
      <c r="B36" s="244"/>
      <c r="C36" s="244"/>
      <c r="D36" s="244"/>
      <c r="E36" s="244"/>
      <c r="F36" s="244"/>
      <c r="G36" s="1125" t="s">
        <v>495</v>
      </c>
      <c r="H36" s="1126"/>
      <c r="I36" s="1126"/>
      <c r="J36" s="1127"/>
      <c r="K36" s="294">
        <v>389120</v>
      </c>
      <c r="L36" s="294">
        <v>8117</v>
      </c>
      <c r="M36" s="295">
        <v>3415</v>
      </c>
      <c r="N36" s="296">
        <v>137.69999999999999</v>
      </c>
    </row>
    <row r="37" spans="1:16" ht="13.5" customHeight="1" x14ac:dyDescent="0.15">
      <c r="A37" s="248"/>
      <c r="B37" s="244"/>
      <c r="C37" s="244"/>
      <c r="D37" s="244"/>
      <c r="E37" s="244"/>
      <c r="F37" s="244"/>
      <c r="G37" s="1125" t="s">
        <v>496</v>
      </c>
      <c r="H37" s="1126"/>
      <c r="I37" s="1126"/>
      <c r="J37" s="1127"/>
      <c r="K37" s="294">
        <v>260385</v>
      </c>
      <c r="L37" s="294">
        <v>5431</v>
      </c>
      <c r="M37" s="295">
        <v>2186</v>
      </c>
      <c r="N37" s="296">
        <v>148.4</v>
      </c>
    </row>
    <row r="38" spans="1:16" ht="27" customHeight="1" x14ac:dyDescent="0.15">
      <c r="A38" s="248"/>
      <c r="B38" s="244"/>
      <c r="C38" s="244"/>
      <c r="D38" s="244"/>
      <c r="E38" s="244"/>
      <c r="F38" s="244"/>
      <c r="G38" s="1128" t="s">
        <v>497</v>
      </c>
      <c r="H38" s="1129"/>
      <c r="I38" s="1129"/>
      <c r="J38" s="1130"/>
      <c r="K38" s="297">
        <v>56</v>
      </c>
      <c r="L38" s="297">
        <v>1</v>
      </c>
      <c r="M38" s="298">
        <v>6</v>
      </c>
      <c r="N38" s="299">
        <v>-83.3</v>
      </c>
      <c r="O38" s="293"/>
    </row>
    <row r="39" spans="1:16" x14ac:dyDescent="0.15">
      <c r="A39" s="248"/>
      <c r="B39" s="244"/>
      <c r="C39" s="244"/>
      <c r="D39" s="244"/>
      <c r="E39" s="244"/>
      <c r="F39" s="244"/>
      <c r="G39" s="1128" t="s">
        <v>498</v>
      </c>
      <c r="H39" s="1129"/>
      <c r="I39" s="1129"/>
      <c r="J39" s="1130"/>
      <c r="K39" s="300">
        <v>-319488</v>
      </c>
      <c r="L39" s="300">
        <v>-6664</v>
      </c>
      <c r="M39" s="301">
        <v>-3932</v>
      </c>
      <c r="N39" s="302">
        <v>69.5</v>
      </c>
      <c r="O39" s="293"/>
    </row>
    <row r="40" spans="1:16" ht="27" customHeight="1" x14ac:dyDescent="0.15">
      <c r="A40" s="248"/>
      <c r="B40" s="244"/>
      <c r="C40" s="244"/>
      <c r="D40" s="244"/>
      <c r="E40" s="244"/>
      <c r="F40" s="244"/>
      <c r="G40" s="1125" t="s">
        <v>499</v>
      </c>
      <c r="H40" s="1126"/>
      <c r="I40" s="1126"/>
      <c r="J40" s="1127"/>
      <c r="K40" s="300">
        <v>-1808906</v>
      </c>
      <c r="L40" s="300">
        <v>-37732</v>
      </c>
      <c r="M40" s="301">
        <v>-53401</v>
      </c>
      <c r="N40" s="302">
        <v>-29.3</v>
      </c>
      <c r="O40" s="293"/>
    </row>
    <row r="41" spans="1:16" x14ac:dyDescent="0.15">
      <c r="A41" s="248"/>
      <c r="B41" s="244"/>
      <c r="C41" s="244"/>
      <c r="D41" s="244"/>
      <c r="E41" s="244"/>
      <c r="F41" s="244"/>
      <c r="G41" s="1131" t="s">
        <v>281</v>
      </c>
      <c r="H41" s="1132"/>
      <c r="I41" s="1132"/>
      <c r="J41" s="1133"/>
      <c r="K41" s="294">
        <v>1267486</v>
      </c>
      <c r="L41" s="300">
        <v>26438</v>
      </c>
      <c r="M41" s="301">
        <v>26841</v>
      </c>
      <c r="N41" s="302">
        <v>-1.5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20" t="s">
        <v>468</v>
      </c>
      <c r="J49" s="1122" t="s">
        <v>503</v>
      </c>
      <c r="K49" s="1123"/>
      <c r="L49" s="1123"/>
      <c r="M49" s="1123"/>
      <c r="N49" s="1124"/>
    </row>
    <row r="50" spans="1:14" x14ac:dyDescent="0.15">
      <c r="A50" s="248"/>
      <c r="B50" s="244"/>
      <c r="C50" s="244"/>
      <c r="D50" s="244"/>
      <c r="E50" s="244"/>
      <c r="F50" s="244"/>
      <c r="G50" s="312"/>
      <c r="H50" s="313"/>
      <c r="I50" s="1121"/>
      <c r="J50" s="314" t="s">
        <v>504</v>
      </c>
      <c r="K50" s="315" t="s">
        <v>505</v>
      </c>
      <c r="L50" s="316" t="s">
        <v>506</v>
      </c>
      <c r="M50" s="317" t="s">
        <v>507</v>
      </c>
      <c r="N50" s="318" t="s">
        <v>508</v>
      </c>
    </row>
    <row r="51" spans="1:14" x14ac:dyDescent="0.15">
      <c r="A51" s="248"/>
      <c r="B51" s="244"/>
      <c r="C51" s="244"/>
      <c r="D51" s="244"/>
      <c r="E51" s="244"/>
      <c r="F51" s="244"/>
      <c r="G51" s="310" t="s">
        <v>509</v>
      </c>
      <c r="H51" s="311"/>
      <c r="I51" s="319">
        <v>3919095</v>
      </c>
      <c r="J51" s="320">
        <v>86092</v>
      </c>
      <c r="K51" s="321">
        <v>-3.2</v>
      </c>
      <c r="L51" s="322">
        <v>79008</v>
      </c>
      <c r="M51" s="323">
        <v>36.6</v>
      </c>
      <c r="N51" s="324">
        <v>-39.799999999999997</v>
      </c>
    </row>
    <row r="52" spans="1:14" x14ac:dyDescent="0.15">
      <c r="A52" s="248"/>
      <c r="B52" s="244"/>
      <c r="C52" s="244"/>
      <c r="D52" s="244"/>
      <c r="E52" s="244"/>
      <c r="F52" s="244"/>
      <c r="G52" s="325"/>
      <c r="H52" s="326" t="s">
        <v>510</v>
      </c>
      <c r="I52" s="327">
        <v>2798293</v>
      </c>
      <c r="J52" s="328">
        <v>61471</v>
      </c>
      <c r="K52" s="329">
        <v>1.8</v>
      </c>
      <c r="L52" s="330">
        <v>46014</v>
      </c>
      <c r="M52" s="331">
        <v>37.5</v>
      </c>
      <c r="N52" s="332">
        <v>-35.700000000000003</v>
      </c>
    </row>
    <row r="53" spans="1:14" x14ac:dyDescent="0.15">
      <c r="A53" s="248"/>
      <c r="B53" s="244"/>
      <c r="C53" s="244"/>
      <c r="D53" s="244"/>
      <c r="E53" s="244"/>
      <c r="F53" s="244"/>
      <c r="G53" s="310" t="s">
        <v>511</v>
      </c>
      <c r="H53" s="311"/>
      <c r="I53" s="319">
        <v>3575905</v>
      </c>
      <c r="J53" s="320">
        <v>78935</v>
      </c>
      <c r="K53" s="321">
        <v>-8.3000000000000007</v>
      </c>
      <c r="L53" s="322">
        <v>86381</v>
      </c>
      <c r="M53" s="323">
        <v>9.3000000000000007</v>
      </c>
      <c r="N53" s="324">
        <v>-17.600000000000001</v>
      </c>
    </row>
    <row r="54" spans="1:14" x14ac:dyDescent="0.15">
      <c r="A54" s="248"/>
      <c r="B54" s="244"/>
      <c r="C54" s="244"/>
      <c r="D54" s="244"/>
      <c r="E54" s="244"/>
      <c r="F54" s="244"/>
      <c r="G54" s="325"/>
      <c r="H54" s="326" t="s">
        <v>510</v>
      </c>
      <c r="I54" s="327">
        <v>2521866</v>
      </c>
      <c r="J54" s="328">
        <v>55668</v>
      </c>
      <c r="K54" s="329">
        <v>-9.4</v>
      </c>
      <c r="L54" s="330">
        <v>41242</v>
      </c>
      <c r="M54" s="331">
        <v>-10.4</v>
      </c>
      <c r="N54" s="332">
        <v>1</v>
      </c>
    </row>
    <row r="55" spans="1:14" x14ac:dyDescent="0.15">
      <c r="A55" s="248"/>
      <c r="B55" s="244"/>
      <c r="C55" s="244"/>
      <c r="D55" s="244"/>
      <c r="E55" s="244"/>
      <c r="F55" s="244"/>
      <c r="G55" s="310" t="s">
        <v>512</v>
      </c>
      <c r="H55" s="311"/>
      <c r="I55" s="319">
        <v>3294097</v>
      </c>
      <c r="J55" s="320">
        <v>72592</v>
      </c>
      <c r="K55" s="321">
        <v>-8</v>
      </c>
      <c r="L55" s="322">
        <v>67088</v>
      </c>
      <c r="M55" s="323">
        <v>-22.3</v>
      </c>
      <c r="N55" s="324">
        <v>14.3</v>
      </c>
    </row>
    <row r="56" spans="1:14" x14ac:dyDescent="0.15">
      <c r="A56" s="248"/>
      <c r="B56" s="244"/>
      <c r="C56" s="244"/>
      <c r="D56" s="244"/>
      <c r="E56" s="244"/>
      <c r="F56" s="244"/>
      <c r="G56" s="325"/>
      <c r="H56" s="326" t="s">
        <v>510</v>
      </c>
      <c r="I56" s="327">
        <v>1936544</v>
      </c>
      <c r="J56" s="328">
        <v>42676</v>
      </c>
      <c r="K56" s="329">
        <v>-23.3</v>
      </c>
      <c r="L56" s="330">
        <v>37146</v>
      </c>
      <c r="M56" s="331">
        <v>-9.9</v>
      </c>
      <c r="N56" s="332">
        <v>-13.4</v>
      </c>
    </row>
    <row r="57" spans="1:14" x14ac:dyDescent="0.15">
      <c r="A57" s="248"/>
      <c r="B57" s="244"/>
      <c r="C57" s="244"/>
      <c r="D57" s="244"/>
      <c r="E57" s="244"/>
      <c r="F57" s="244"/>
      <c r="G57" s="310" t="s">
        <v>513</v>
      </c>
      <c r="H57" s="311"/>
      <c r="I57" s="319">
        <v>2704822</v>
      </c>
      <c r="J57" s="320">
        <v>56428</v>
      </c>
      <c r="K57" s="321">
        <v>-22.3</v>
      </c>
      <c r="L57" s="322">
        <v>70489</v>
      </c>
      <c r="M57" s="323">
        <v>5.0999999999999996</v>
      </c>
      <c r="N57" s="324">
        <v>-27.4</v>
      </c>
    </row>
    <row r="58" spans="1:14" x14ac:dyDescent="0.15">
      <c r="A58" s="248"/>
      <c r="B58" s="244"/>
      <c r="C58" s="244"/>
      <c r="D58" s="244"/>
      <c r="E58" s="244"/>
      <c r="F58" s="244"/>
      <c r="G58" s="325"/>
      <c r="H58" s="326" t="s">
        <v>510</v>
      </c>
      <c r="I58" s="327">
        <v>1763148</v>
      </c>
      <c r="J58" s="328">
        <v>36783</v>
      </c>
      <c r="K58" s="329">
        <v>-13.8</v>
      </c>
      <c r="L58" s="330">
        <v>37817</v>
      </c>
      <c r="M58" s="331">
        <v>1.8</v>
      </c>
      <c r="N58" s="332">
        <v>-15.6</v>
      </c>
    </row>
    <row r="59" spans="1:14" x14ac:dyDescent="0.15">
      <c r="A59" s="248"/>
      <c r="B59" s="244"/>
      <c r="C59" s="244"/>
      <c r="D59" s="244"/>
      <c r="E59" s="244"/>
      <c r="F59" s="244"/>
      <c r="G59" s="310" t="s">
        <v>514</v>
      </c>
      <c r="H59" s="311"/>
      <c r="I59" s="319">
        <v>3261648</v>
      </c>
      <c r="J59" s="320">
        <v>68035</v>
      </c>
      <c r="K59" s="321">
        <v>20.6</v>
      </c>
      <c r="L59" s="322">
        <v>84389</v>
      </c>
      <c r="M59" s="323">
        <v>19.7</v>
      </c>
      <c r="N59" s="324">
        <v>0.9</v>
      </c>
    </row>
    <row r="60" spans="1:14" x14ac:dyDescent="0.15">
      <c r="A60" s="248"/>
      <c r="B60" s="244"/>
      <c r="C60" s="244"/>
      <c r="D60" s="244"/>
      <c r="E60" s="244"/>
      <c r="F60" s="244"/>
      <c r="G60" s="325"/>
      <c r="H60" s="326" t="s">
        <v>510</v>
      </c>
      <c r="I60" s="333">
        <v>2030955</v>
      </c>
      <c r="J60" s="328">
        <v>42364</v>
      </c>
      <c r="K60" s="329">
        <v>15.2</v>
      </c>
      <c r="L60" s="330">
        <v>44339</v>
      </c>
      <c r="M60" s="331">
        <v>17.2</v>
      </c>
      <c r="N60" s="332">
        <v>-2</v>
      </c>
    </row>
    <row r="61" spans="1:14" x14ac:dyDescent="0.15">
      <c r="A61" s="248"/>
      <c r="B61" s="244"/>
      <c r="C61" s="244"/>
      <c r="D61" s="244"/>
      <c r="E61" s="244"/>
      <c r="F61" s="244"/>
      <c r="G61" s="310" t="s">
        <v>515</v>
      </c>
      <c r="H61" s="334"/>
      <c r="I61" s="335">
        <v>3351113</v>
      </c>
      <c r="J61" s="336">
        <v>72416</v>
      </c>
      <c r="K61" s="337">
        <v>-4.2</v>
      </c>
      <c r="L61" s="338">
        <v>77471</v>
      </c>
      <c r="M61" s="339">
        <v>9.6999999999999993</v>
      </c>
      <c r="N61" s="324">
        <v>-13.9</v>
      </c>
    </row>
    <row r="62" spans="1:14" x14ac:dyDescent="0.15">
      <c r="A62" s="248"/>
      <c r="B62" s="244"/>
      <c r="C62" s="244"/>
      <c r="D62" s="244"/>
      <c r="E62" s="244"/>
      <c r="F62" s="244"/>
      <c r="G62" s="325"/>
      <c r="H62" s="326" t="s">
        <v>510</v>
      </c>
      <c r="I62" s="327">
        <v>2210161</v>
      </c>
      <c r="J62" s="328">
        <v>47792</v>
      </c>
      <c r="K62" s="329">
        <v>-5.9</v>
      </c>
      <c r="L62" s="330">
        <v>41312</v>
      </c>
      <c r="M62" s="331">
        <v>7.2</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3" zoomScaleNormal="9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4" t="s">
        <v>3</v>
      </c>
      <c r="D47" s="1134"/>
      <c r="E47" s="1135"/>
      <c r="F47" s="11">
        <v>14.48</v>
      </c>
      <c r="G47" s="12">
        <v>17.34</v>
      </c>
      <c r="H47" s="12">
        <v>20.010000000000002</v>
      </c>
      <c r="I47" s="12">
        <v>19.309999999999999</v>
      </c>
      <c r="J47" s="13">
        <v>18.47</v>
      </c>
    </row>
    <row r="48" spans="2:10" ht="57.75" customHeight="1" x14ac:dyDescent="0.15">
      <c r="B48" s="14"/>
      <c r="C48" s="1136" t="s">
        <v>4</v>
      </c>
      <c r="D48" s="1136"/>
      <c r="E48" s="1137"/>
      <c r="F48" s="15">
        <v>5.04</v>
      </c>
      <c r="G48" s="16">
        <v>4.8499999999999996</v>
      </c>
      <c r="H48" s="16">
        <v>4.93</v>
      </c>
      <c r="I48" s="16">
        <v>5.17</v>
      </c>
      <c r="J48" s="17">
        <v>4.26</v>
      </c>
    </row>
    <row r="49" spans="2:10" ht="57.75" customHeight="1" thickBot="1" x14ac:dyDescent="0.2">
      <c r="B49" s="18"/>
      <c r="C49" s="1138" t="s">
        <v>5</v>
      </c>
      <c r="D49" s="1138"/>
      <c r="E49" s="1139"/>
      <c r="F49" s="19" t="s">
        <v>522</v>
      </c>
      <c r="G49" s="20">
        <v>1.84</v>
      </c>
      <c r="H49" s="20">
        <v>0.06</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6" t="s">
        <v>525</v>
      </c>
      <c r="D34" s="1146"/>
      <c r="E34" s="1147"/>
      <c r="F34" s="32">
        <v>11.69</v>
      </c>
      <c r="G34" s="33">
        <v>10.3</v>
      </c>
      <c r="H34" s="33">
        <v>7.85</v>
      </c>
      <c r="I34" s="33">
        <v>8.2799999999999994</v>
      </c>
      <c r="J34" s="34">
        <v>7.72</v>
      </c>
      <c r="K34" s="22"/>
      <c r="L34" s="22"/>
      <c r="M34" s="22"/>
      <c r="N34" s="22"/>
      <c r="O34" s="22"/>
      <c r="P34" s="22"/>
    </row>
    <row r="35" spans="1:16" ht="39" customHeight="1" x14ac:dyDescent="0.15">
      <c r="A35" s="22"/>
      <c r="B35" s="35"/>
      <c r="C35" s="1140" t="s">
        <v>526</v>
      </c>
      <c r="D35" s="1141"/>
      <c r="E35" s="1142"/>
      <c r="F35" s="36">
        <v>4.9800000000000004</v>
      </c>
      <c r="G35" s="37">
        <v>4.8499999999999996</v>
      </c>
      <c r="H35" s="37">
        <v>4.93</v>
      </c>
      <c r="I35" s="37">
        <v>5.17</v>
      </c>
      <c r="J35" s="38">
        <v>4.26</v>
      </c>
      <c r="K35" s="22"/>
      <c r="L35" s="22"/>
      <c r="M35" s="22"/>
      <c r="N35" s="22"/>
      <c r="O35" s="22"/>
      <c r="P35" s="22"/>
    </row>
    <row r="36" spans="1:16" ht="39" customHeight="1" x14ac:dyDescent="0.15">
      <c r="A36" s="22"/>
      <c r="B36" s="35"/>
      <c r="C36" s="1140" t="s">
        <v>527</v>
      </c>
      <c r="D36" s="1141"/>
      <c r="E36" s="1142"/>
      <c r="F36" s="36">
        <v>2.85</v>
      </c>
      <c r="G36" s="37">
        <v>3.04</v>
      </c>
      <c r="H36" s="37">
        <v>3.85</v>
      </c>
      <c r="I36" s="37">
        <v>3.96</v>
      </c>
      <c r="J36" s="38">
        <v>4.0199999999999996</v>
      </c>
      <c r="K36" s="22"/>
      <c r="L36" s="22"/>
      <c r="M36" s="22"/>
      <c r="N36" s="22"/>
      <c r="O36" s="22"/>
      <c r="P36" s="22"/>
    </row>
    <row r="37" spans="1:16" ht="39" customHeight="1" x14ac:dyDescent="0.15">
      <c r="A37" s="22"/>
      <c r="B37" s="35"/>
      <c r="C37" s="1140" t="s">
        <v>528</v>
      </c>
      <c r="D37" s="1141"/>
      <c r="E37" s="1142"/>
      <c r="F37" s="36">
        <v>1.44</v>
      </c>
      <c r="G37" s="37">
        <v>1.76</v>
      </c>
      <c r="H37" s="37">
        <v>2.67</v>
      </c>
      <c r="I37" s="37">
        <v>2.82</v>
      </c>
      <c r="J37" s="38">
        <v>2.56</v>
      </c>
      <c r="K37" s="22"/>
      <c r="L37" s="22"/>
      <c r="M37" s="22"/>
      <c r="N37" s="22"/>
      <c r="O37" s="22"/>
      <c r="P37" s="22"/>
    </row>
    <row r="38" spans="1:16" ht="39" customHeight="1" x14ac:dyDescent="0.15">
      <c r="A38" s="22"/>
      <c r="B38" s="35"/>
      <c r="C38" s="1140" t="s">
        <v>529</v>
      </c>
      <c r="D38" s="1141"/>
      <c r="E38" s="1142"/>
      <c r="F38" s="36">
        <v>0.25</v>
      </c>
      <c r="G38" s="37">
        <v>0.52</v>
      </c>
      <c r="H38" s="37">
        <v>0.2</v>
      </c>
      <c r="I38" s="37">
        <v>0.47</v>
      </c>
      <c r="J38" s="38">
        <v>0.71</v>
      </c>
      <c r="K38" s="22"/>
      <c r="L38" s="22"/>
      <c r="M38" s="22"/>
      <c r="N38" s="22"/>
      <c r="O38" s="22"/>
      <c r="P38" s="22"/>
    </row>
    <row r="39" spans="1:16" ht="39" customHeight="1" x14ac:dyDescent="0.15">
      <c r="A39" s="22"/>
      <c r="B39" s="35"/>
      <c r="C39" s="1140" t="s">
        <v>530</v>
      </c>
      <c r="D39" s="1141"/>
      <c r="E39" s="1142"/>
      <c r="F39" s="36">
        <v>0.01</v>
      </c>
      <c r="G39" s="37">
        <v>0.01</v>
      </c>
      <c r="H39" s="37">
        <v>0.01</v>
      </c>
      <c r="I39" s="37">
        <v>0</v>
      </c>
      <c r="J39" s="38">
        <v>0.01</v>
      </c>
      <c r="K39" s="22"/>
      <c r="L39" s="22"/>
      <c r="M39" s="22"/>
      <c r="N39" s="22"/>
      <c r="O39" s="22"/>
      <c r="P39" s="22"/>
    </row>
    <row r="40" spans="1:16" ht="39" customHeight="1" x14ac:dyDescent="0.15">
      <c r="A40" s="22"/>
      <c r="B40" s="35"/>
      <c r="C40" s="1140" t="s">
        <v>531</v>
      </c>
      <c r="D40" s="1141"/>
      <c r="E40" s="1142"/>
      <c r="F40" s="36">
        <v>0</v>
      </c>
      <c r="G40" s="37">
        <v>0</v>
      </c>
      <c r="H40" s="37">
        <v>0</v>
      </c>
      <c r="I40" s="37">
        <v>0</v>
      </c>
      <c r="J40" s="38">
        <v>0</v>
      </c>
      <c r="K40" s="22"/>
      <c r="L40" s="22"/>
      <c r="M40" s="22"/>
      <c r="N40" s="22"/>
      <c r="O40" s="22"/>
      <c r="P40" s="22"/>
    </row>
    <row r="41" spans="1:16" ht="39" customHeight="1" x14ac:dyDescent="0.15">
      <c r="A41" s="22"/>
      <c r="B41" s="35"/>
      <c r="C41" s="1140" t="s">
        <v>532</v>
      </c>
      <c r="D41" s="1141"/>
      <c r="E41" s="1142"/>
      <c r="F41" s="36">
        <v>0</v>
      </c>
      <c r="G41" s="37">
        <v>0</v>
      </c>
      <c r="H41" s="37">
        <v>0</v>
      </c>
      <c r="I41" s="37">
        <v>0</v>
      </c>
      <c r="J41" s="38">
        <v>0</v>
      </c>
      <c r="K41" s="22"/>
      <c r="L41" s="22"/>
      <c r="M41" s="22"/>
      <c r="N41" s="22"/>
      <c r="O41" s="22"/>
      <c r="P41" s="22"/>
    </row>
    <row r="42" spans="1:16" ht="39" customHeight="1" x14ac:dyDescent="0.15">
      <c r="A42" s="22"/>
      <c r="B42" s="39"/>
      <c r="C42" s="1140" t="s">
        <v>533</v>
      </c>
      <c r="D42" s="1141"/>
      <c r="E42" s="1142"/>
      <c r="F42" s="36" t="s">
        <v>478</v>
      </c>
      <c r="G42" s="37" t="s">
        <v>478</v>
      </c>
      <c r="H42" s="37" t="s">
        <v>478</v>
      </c>
      <c r="I42" s="37" t="s">
        <v>478</v>
      </c>
      <c r="J42" s="38" t="s">
        <v>478</v>
      </c>
      <c r="K42" s="22"/>
      <c r="L42" s="22"/>
      <c r="M42" s="22"/>
      <c r="N42" s="22"/>
      <c r="O42" s="22"/>
      <c r="P42" s="22"/>
    </row>
    <row r="43" spans="1:16" ht="39" customHeight="1" thickBot="1" x14ac:dyDescent="0.2">
      <c r="A43" s="22"/>
      <c r="B43" s="40"/>
      <c r="C43" s="1143" t="s">
        <v>534</v>
      </c>
      <c r="D43" s="1144"/>
      <c r="E43" s="1145"/>
      <c r="F43" s="41">
        <v>0.16</v>
      </c>
      <c r="G43" s="42">
        <v>0</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2077</v>
      </c>
      <c r="L45" s="60">
        <v>1998</v>
      </c>
      <c r="M45" s="60">
        <v>2095</v>
      </c>
      <c r="N45" s="60">
        <v>2046</v>
      </c>
      <c r="O45" s="61">
        <v>2104</v>
      </c>
      <c r="P45" s="48"/>
      <c r="Q45" s="48"/>
      <c r="R45" s="48"/>
      <c r="S45" s="48"/>
      <c r="T45" s="48"/>
      <c r="U45" s="48"/>
    </row>
    <row r="46" spans="1:21" ht="30.75" customHeight="1" x14ac:dyDescent="0.15">
      <c r="A46" s="48"/>
      <c r="B46" s="1158"/>
      <c r="C46" s="1159"/>
      <c r="D46" s="62"/>
      <c r="E46" s="1150" t="s">
        <v>13</v>
      </c>
      <c r="F46" s="1150"/>
      <c r="G46" s="1150"/>
      <c r="H46" s="1150"/>
      <c r="I46" s="1150"/>
      <c r="J46" s="1151"/>
      <c r="K46" s="63" t="s">
        <v>478</v>
      </c>
      <c r="L46" s="64" t="s">
        <v>478</v>
      </c>
      <c r="M46" s="64" t="s">
        <v>478</v>
      </c>
      <c r="N46" s="64" t="s">
        <v>478</v>
      </c>
      <c r="O46" s="65" t="s">
        <v>478</v>
      </c>
      <c r="P46" s="48"/>
      <c r="Q46" s="48"/>
      <c r="R46" s="48"/>
      <c r="S46" s="48"/>
      <c r="T46" s="48"/>
      <c r="U46" s="48"/>
    </row>
    <row r="47" spans="1:21" ht="30.75" customHeight="1" x14ac:dyDescent="0.15">
      <c r="A47" s="48"/>
      <c r="B47" s="1158"/>
      <c r="C47" s="1159"/>
      <c r="D47" s="62"/>
      <c r="E47" s="1150" t="s">
        <v>14</v>
      </c>
      <c r="F47" s="1150"/>
      <c r="G47" s="1150"/>
      <c r="H47" s="1150"/>
      <c r="I47" s="1150"/>
      <c r="J47" s="1151"/>
      <c r="K47" s="63" t="s">
        <v>478</v>
      </c>
      <c r="L47" s="64" t="s">
        <v>478</v>
      </c>
      <c r="M47" s="64" t="s">
        <v>478</v>
      </c>
      <c r="N47" s="64" t="s">
        <v>478</v>
      </c>
      <c r="O47" s="65" t="s">
        <v>478</v>
      </c>
      <c r="P47" s="48"/>
      <c r="Q47" s="48"/>
      <c r="R47" s="48"/>
      <c r="S47" s="48"/>
      <c r="T47" s="48"/>
      <c r="U47" s="48"/>
    </row>
    <row r="48" spans="1:21" ht="30.75" customHeight="1" x14ac:dyDescent="0.15">
      <c r="A48" s="48"/>
      <c r="B48" s="1158"/>
      <c r="C48" s="1159"/>
      <c r="D48" s="62"/>
      <c r="E48" s="1150" t="s">
        <v>15</v>
      </c>
      <c r="F48" s="1150"/>
      <c r="G48" s="1150"/>
      <c r="H48" s="1150"/>
      <c r="I48" s="1150"/>
      <c r="J48" s="1151"/>
      <c r="K48" s="63">
        <v>560</v>
      </c>
      <c r="L48" s="64">
        <v>581</v>
      </c>
      <c r="M48" s="64">
        <v>618</v>
      </c>
      <c r="N48" s="64">
        <v>630</v>
      </c>
      <c r="O48" s="65">
        <v>642</v>
      </c>
      <c r="P48" s="48"/>
      <c r="Q48" s="48"/>
      <c r="R48" s="48"/>
      <c r="S48" s="48"/>
      <c r="T48" s="48"/>
      <c r="U48" s="48"/>
    </row>
    <row r="49" spans="1:21" ht="30.75" customHeight="1" x14ac:dyDescent="0.15">
      <c r="A49" s="48"/>
      <c r="B49" s="1158"/>
      <c r="C49" s="1159"/>
      <c r="D49" s="62"/>
      <c r="E49" s="1150" t="s">
        <v>16</v>
      </c>
      <c r="F49" s="1150"/>
      <c r="G49" s="1150"/>
      <c r="H49" s="1150"/>
      <c r="I49" s="1150"/>
      <c r="J49" s="1151"/>
      <c r="K49" s="63">
        <v>443</v>
      </c>
      <c r="L49" s="64">
        <v>415</v>
      </c>
      <c r="M49" s="64">
        <v>411</v>
      </c>
      <c r="N49" s="64">
        <v>400</v>
      </c>
      <c r="O49" s="65">
        <v>389</v>
      </c>
      <c r="P49" s="48"/>
      <c r="Q49" s="48"/>
      <c r="R49" s="48"/>
      <c r="S49" s="48"/>
      <c r="T49" s="48"/>
      <c r="U49" s="48"/>
    </row>
    <row r="50" spans="1:21" ht="30.75" customHeight="1" x14ac:dyDescent="0.15">
      <c r="A50" s="48"/>
      <c r="B50" s="1158"/>
      <c r="C50" s="1159"/>
      <c r="D50" s="62"/>
      <c r="E50" s="1150" t="s">
        <v>17</v>
      </c>
      <c r="F50" s="1150"/>
      <c r="G50" s="1150"/>
      <c r="H50" s="1150"/>
      <c r="I50" s="1150"/>
      <c r="J50" s="1151"/>
      <c r="K50" s="63">
        <v>523</v>
      </c>
      <c r="L50" s="64">
        <v>496</v>
      </c>
      <c r="M50" s="64">
        <v>431</v>
      </c>
      <c r="N50" s="64">
        <v>294</v>
      </c>
      <c r="O50" s="65">
        <v>260</v>
      </c>
      <c r="P50" s="48"/>
      <c r="Q50" s="48"/>
      <c r="R50" s="48"/>
      <c r="S50" s="48"/>
      <c r="T50" s="48"/>
      <c r="U50" s="48"/>
    </row>
    <row r="51" spans="1:21" ht="30.75" customHeight="1" x14ac:dyDescent="0.15">
      <c r="A51" s="48"/>
      <c r="B51" s="1160"/>
      <c r="C51" s="1161"/>
      <c r="D51" s="66"/>
      <c r="E51" s="1150" t="s">
        <v>18</v>
      </c>
      <c r="F51" s="1150"/>
      <c r="G51" s="1150"/>
      <c r="H51" s="1150"/>
      <c r="I51" s="1150"/>
      <c r="J51" s="1151"/>
      <c r="K51" s="63">
        <v>1</v>
      </c>
      <c r="L51" s="64">
        <v>1</v>
      </c>
      <c r="M51" s="64">
        <v>0</v>
      </c>
      <c r="N51" s="64">
        <v>0</v>
      </c>
      <c r="O51" s="65">
        <v>0</v>
      </c>
      <c r="P51" s="48"/>
      <c r="Q51" s="48"/>
      <c r="R51" s="48"/>
      <c r="S51" s="48"/>
      <c r="T51" s="48"/>
      <c r="U51" s="48"/>
    </row>
    <row r="52" spans="1:21" ht="30.75" customHeight="1" x14ac:dyDescent="0.15">
      <c r="A52" s="48"/>
      <c r="B52" s="1148" t="s">
        <v>19</v>
      </c>
      <c r="C52" s="1149"/>
      <c r="D52" s="66"/>
      <c r="E52" s="1150" t="s">
        <v>20</v>
      </c>
      <c r="F52" s="1150"/>
      <c r="G52" s="1150"/>
      <c r="H52" s="1150"/>
      <c r="I52" s="1150"/>
      <c r="J52" s="1151"/>
      <c r="K52" s="63">
        <v>1825</v>
      </c>
      <c r="L52" s="64">
        <v>1936</v>
      </c>
      <c r="M52" s="64">
        <v>2036</v>
      </c>
      <c r="N52" s="64">
        <v>2064</v>
      </c>
      <c r="O52" s="65">
        <v>2128</v>
      </c>
      <c r="P52" s="48"/>
      <c r="Q52" s="48"/>
      <c r="R52" s="48"/>
      <c r="S52" s="48"/>
      <c r="T52" s="48"/>
      <c r="U52" s="48"/>
    </row>
    <row r="53" spans="1:21" ht="30.75" customHeight="1" thickBot="1" x14ac:dyDescent="0.2">
      <c r="A53" s="48"/>
      <c r="B53" s="1152" t="s">
        <v>21</v>
      </c>
      <c r="C53" s="1153"/>
      <c r="D53" s="67"/>
      <c r="E53" s="1154" t="s">
        <v>22</v>
      </c>
      <c r="F53" s="1154"/>
      <c r="G53" s="1154"/>
      <c r="H53" s="1154"/>
      <c r="I53" s="1154"/>
      <c r="J53" s="1155"/>
      <c r="K53" s="68">
        <v>1779</v>
      </c>
      <c r="L53" s="69">
        <v>1555</v>
      </c>
      <c r="M53" s="69">
        <v>1519</v>
      </c>
      <c r="N53" s="69">
        <v>1306</v>
      </c>
      <c r="O53" s="70">
        <v>1267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2015-05-08T00:17:28Z</cp:lastPrinted>
  <dcterms:created xsi:type="dcterms:W3CDTF">2015-02-17T06:58:47Z</dcterms:created>
  <dcterms:modified xsi:type="dcterms:W3CDTF">2015-05-08T00:17:31Z</dcterms:modified>
</cp:coreProperties>
</file>