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AP23" i="11" l="1"/>
  <c r="V23" i="11"/>
  <c r="AA23" i="11"/>
  <c r="Q23" i="11"/>
  <c r="AU63" i="11"/>
  <c r="AP63" i="11"/>
  <c r="AP88" i="11"/>
  <c r="AF88" i="11"/>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l="1"/>
  <c r="BE35" i="9" s="1"/>
  <c r="BE36" i="9" s="1"/>
  <c r="BE37" i="9" s="1"/>
  <c r="BW34" i="9" l="1"/>
  <c r="BW35" i="9" s="1"/>
  <c r="BW36" i="9" s="1"/>
  <c r="BW37" i="9" s="1"/>
  <c r="BW38" i="9" s="1"/>
  <c r="BW39" i="9" s="1"/>
  <c r="BW40" i="9" s="1"/>
  <c r="BW41" i="9" s="1"/>
  <c r="BW42" i="9" s="1"/>
</calcChain>
</file>

<file path=xl/sharedStrings.xml><?xml version="1.0" encoding="utf-8"?>
<sst xmlns="http://schemas.openxmlformats.org/spreadsheetml/2006/main" count="976" uniqueCount="544">
  <si>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</si>
  <si>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</si>
  <si>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</si>
  <si>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</si>
  <si>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</si>
  <si>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</si>
  <si>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</si>
  <si>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</si>
  <si>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</si>
  <si>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</si>
  <si>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</si>
  <si>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</si>
  <si>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</si>
  <si>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</si>
  <si>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</si>
  <si>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</si>
  <si>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</si>
  <si>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</si>
  <si>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</si>
  <si>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</si>
  <si>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</si>
  <si>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</si>
  <si>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</si>
  <si>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</si>
  <si>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</si>
  <si>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</si>
  <si>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</si>
  <si>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</si>
  <si>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</si>
  <si>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</si>
  <si>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</si>
  <si>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</si>
  <si>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</si>
  <si>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</si>
  <si>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</si>
  <si>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</si>
  <si>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</si>
  <si>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</si>
  <si>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</si>
  <si>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</si>
  <si>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</si>
  <si>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</si>
  <si>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</si>
  <si>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</si>
  <si>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</si>
  <si>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</si>
  <si>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</si>
  <si>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</si>
  <si>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</si>
  <si>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</si>
  <si>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</si>
  <si>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</si>
  <si>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</si>
  <si>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</si>
  <si>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</si>
  <si>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</si>
  <si>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</si>
  <si>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</si>
  <si>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</si>
  <si>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</si>
  <si>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</si>
  <si>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</si>
  <si>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</si>
  <si>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</si>
  <si>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</si>
  <si>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</si>
  <si>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</si>
  <si>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</si>
  <si>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</si>
  <si>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</si>
  <si>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</si>
  <si>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</si>
  <si>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</si>
  <si>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</si>
  <si>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</si>
  <si>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</si>
  <si>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</si>
  <si>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</si>
  <si>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</si>
  <si>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</si>
  <si>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</si>
  <si>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</si>
  <si>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</si>
  <si>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</si>
  <si>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</si>
  <si>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</si>
  <si>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</si>
  <si>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</si>
  <si>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</si>
  <si>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</si>
  <si>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</si>
  <si>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</si>
  <si>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</si>
  <si>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</si>
  <si>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</si>
  <si>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</si>
  <si>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</si>
  <si>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</si>
  <si>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</si>
  <si>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</si>
  <si>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</si>
  <si>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</si>
  <si>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</si>
  <si>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</si>
  <si>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</si>
  <si>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</si>
  <si>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</si>
  <si>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</si>
  <si>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</si>
  <si>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</si>
  <si>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</si>
  <si>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</si>
  <si>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</si>
  <si>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</si>
  <si>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</si>
  <si>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</si>
  <si>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</si>
  <si>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</si>
  <si>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</si>
  <si>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</si>
  <si>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</si>
  <si>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</si>
  <si>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</si>
  <si>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</si>
  <si>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</si>
  <si>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</si>
  <si>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</si>
  <si>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</si>
  <si>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</si>
  <si>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</si>
  <si>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</si>
  <si>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</si>
  <si>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</si>
  <si>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</si>
  <si>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</si>
  <si>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</si>
  <si>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</si>
  <si>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</si>
  <si>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</si>
  <si>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</si>
  <si>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</si>
  <si>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</si>
  <si>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</si>
  <si>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</si>
  <si>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</si>
  <si>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</si>
  <si>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</si>
  <si>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</si>
  <si>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</si>
  <si>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</si>
  <si>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</si>
  <si>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</si>
  <si>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</si>
  <si>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</si>
  <si>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</si>
  <si>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</si>
  <si>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</si>
  <si>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</si>
  <si>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</si>
  <si>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</si>
  <si>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</si>
  <si>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</si>
  <si>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</si>
  <si>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</si>
  <si>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</si>
  <si>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</si>
  <si>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</si>
  <si>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</si>
  <si>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</si>
  <si>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</si>
  <si>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</si>
  <si>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</si>
  <si>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</si>
  <si>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</si>
  <si>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</si>
  <si>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</si>
  <si>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</si>
  <si>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</si>
  <si>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</si>
  <si>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</si>
  <si>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</si>
  <si>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</si>
  <si>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</si>
  <si>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</si>
  <si>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</si>
  <si>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</si>
  <si>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</si>
  <si>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</si>
  <si>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</si>
  <si>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</si>
  <si>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</si>
  <si>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</si>
  <si>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</si>
  <si>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</si>
  <si>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静岡県南伊豆町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</si>
  <si>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</si>
  <si>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</si>
  <si>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</si>
  <si>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</si>
  <si>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</si>
  <si>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</si>
  <si>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</si>
  <si>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</si>
  <si>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</si>
  <si>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</si>
  <si>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</si>
  <si>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</si>
  <si>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</si>
  <si>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</si>
  <si>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</si>
  <si>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</si>
  <si>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</si>
  <si>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</si>
  <si>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</si>
  <si>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</si>
  <si>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</si>
  <si>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</si>
  <si>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</si>
  <si>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</si>
  <si>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</si>
  <si>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</si>
  <si>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</si>
  <si>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</si>
  <si>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</si>
  <si>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</si>
  <si>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</si>
  <si>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</si>
  <si>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</si>
  <si>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</si>
  <si>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</si>
  <si>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</si>
  <si>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</si>
  <si>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</si>
  <si>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</si>
  <si>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</si>
  <si>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</si>
  <si>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</si>
  <si>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</si>
  <si>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</si>
  <si>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</si>
  <si>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</si>
  <si>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</si>
  <si>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</si>
  <si>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</si>
  <si>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</si>
  <si>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</si>
  <si>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</si>
  <si>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</si>
  <si>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</si>
  <si>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</si>
  <si>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</si>
  <si>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</si>
  <si>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</si>
  <si>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</si>
  <si>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</si>
  <si>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</si>
  <si>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</si>
  <si>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</si>
  <si>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</si>
  <si>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</si>
  <si>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</si>
  <si>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</si>
  <si>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</si>
  <si>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</si>
  <si>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</si>
  <si>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</si>
  <si>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</si>
  <si>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</si>
  <si>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</si>
  <si>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</si>
  <si>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</si>
  <si>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</si>
  <si>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</si>
  <si>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</si>
  <si>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</si>
  <si>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</si>
  <si>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</si>
  <si>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</si>
  <si>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</si>
  <si>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</si>
  <si>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</si>
  <si>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</si>
  <si>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</si>
  <si>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</si>
  <si>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</si>
  <si>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</si>
  <si>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</si>
  <si>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</si>
  <si>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</si>
  <si>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</si>
  <si>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</si>
  <si>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</si>
  <si>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</si>
  <si>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</si>
  <si>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</si>
  <si>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</si>
  <si>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</si>
  <si>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</si>
  <si>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</si>
  <si>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</si>
  <si>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</si>
  <si>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</si>
  <si>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</si>
  <si>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</si>
  <si>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</si>
  <si>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</si>
  <si>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</si>
  <si>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</si>
  <si>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</si>
  <si>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</si>
  <si>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</si>
  <si>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</si>
  <si>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</si>
  <si>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</si>
  <si>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</si>
  <si>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</si>
  <si>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</si>
  <si>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</si>
  <si>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</si>
  <si>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</si>
  <si>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</si>
  <si>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</si>
  <si>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</si>
  <si>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</si>
  <si>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</si>
  <si>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</si>
  <si>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</si>
  <si>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</si>
  <si>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</si>
  <si>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</si>
  <si>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</si>
  <si>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</si>
  <si>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</si>
  <si>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</si>
  <si>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</si>
  <si>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</si>
  <si>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</si>
  <si>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</si>
  <si>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</si>
  <si>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</si>
  <si>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</si>
  <si>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</si>
  <si>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</si>
  <si>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</si>
  <si>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静岡県南伊豆町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</si>
  <si>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</si>
  <si>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</si>
  <si>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</si>
  <si>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</si>
  <si>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</si>
  <si>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</si>
  <si>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</si>
  <si>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</si>
  <si>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</si>
  <si>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</si>
  <si>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</si>
  <si>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</si>
  <si>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</si>
  <si>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</si>
  <si>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</si>
  <si>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</si>
  <si>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</si>
  <si>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</si>
  <si>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</si>
  <si>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</si>
  <si>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南伊豆町土地取得特別会計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</si>
  <si>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</si>
  <si>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</si>
  <si>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</si>
  <si>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</si>
  <si>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</si>
  <si>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</si>
  <si>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</si>
  <si>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</si>
  <si>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</si>
  <si>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</si>
  <si>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</si>
  <si>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</si>
  <si>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</si>
  <si>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南伊豆町国民健康保険特別会計</t>
    <phoneticPr fontId="5"/>
  </si>
  <si>
    <t>南伊豆町介護保険特別会計</t>
    <phoneticPr fontId="5"/>
  </si>
  <si>
    <t>南伊豆町後期高齢者医療特別会計</t>
    <phoneticPr fontId="5"/>
  </si>
  <si>
    <t>南伊豆町水道事業会計</t>
    <phoneticPr fontId="5"/>
  </si>
  <si>
    <t>法適用企業</t>
    <phoneticPr fontId="5"/>
  </si>
  <si>
    <t>南伊豆町公共下水道事業特別会計</t>
    <phoneticPr fontId="5"/>
  </si>
  <si>
    <t>法非適用企業</t>
    <phoneticPr fontId="5"/>
  </si>
  <si>
    <t>南伊豆町子浦漁業集落排水事業特別会計</t>
    <phoneticPr fontId="5"/>
  </si>
  <si>
    <t>南伊豆町中木漁業集落排水事業特別会計</t>
    <phoneticPr fontId="5"/>
  </si>
  <si>
    <t>南伊豆町妻良漁業集落排水事業特別会計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</si>
  <si>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</si>
  <si>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</si>
  <si>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</si>
  <si>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</si>
  <si>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</si>
  <si>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</si>
  <si>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</si>
  <si>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</si>
  <si>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</si>
  <si>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</si>
  <si>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</si>
  <si>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</si>
  <si>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</si>
  <si>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</si>
  <si>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</si>
  <si>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</si>
  <si>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</si>
  <si>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</si>
  <si>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</si>
  <si>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</si>
  <si>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</si>
  <si>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</si>
  <si>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</si>
  <si>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</si>
  <si>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</si>
  <si>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</si>
  <si>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</si>
  <si>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</si>
  <si>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</si>
  <si>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</si>
  <si>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</si>
  <si>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</si>
  <si>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</si>
  <si>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</si>
  <si>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</si>
  <si>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</si>
  <si>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</si>
  <si>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</si>
  <si>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</si>
  <si>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</si>
  <si>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</si>
  <si>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</si>
  <si>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</si>
  <si>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</si>
  <si>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</si>
  <si>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</si>
  <si>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</si>
  <si>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</si>
  <si>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</si>
  <si>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</si>
  <si>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</si>
  <si>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</si>
  <si>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</si>
  <si>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</si>
  <si>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</si>
  <si>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</si>
  <si>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</si>
  <si>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</si>
  <si>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</si>
  <si>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</si>
  <si>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</si>
  <si>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</si>
  <si>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</si>
  <si>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</si>
  <si>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</si>
  <si>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</si>
  <si>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</si>
  <si>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</si>
  <si>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</si>
  <si>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</si>
  <si>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</si>
  <si>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</si>
  <si>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</si>
  <si>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</si>
  <si>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</si>
  <si>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</si>
  <si>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</si>
  <si>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</si>
  <si>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</si>
  <si>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</si>
  <si>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</si>
  <si>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</si>
  <si>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</si>
  <si>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</si>
  <si>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</si>
  <si>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</si>
  <si>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</si>
  <si>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</si>
  <si>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</si>
  <si>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</si>
  <si>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</si>
  <si>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</si>
  <si>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</si>
  <si>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</si>
  <si>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</si>
  <si>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</si>
  <si>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</si>
  <si>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</si>
  <si>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</si>
  <si>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</si>
  <si>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</si>
  <si>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</si>
  <si>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</si>
  <si>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</si>
  <si>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</si>
  <si>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</si>
  <si>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</si>
  <si>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</si>
  <si>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</si>
  <si>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</si>
  <si>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</si>
  <si>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</si>
  <si>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</si>
  <si>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</si>
  <si>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</si>
  <si>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</si>
  <si>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</si>
  <si>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</si>
  <si>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</si>
  <si>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</si>
  <si>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</si>
  <si>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</si>
  <si>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</si>
  <si>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</si>
  <si>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</si>
  <si>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</si>
  <si>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</si>
  <si>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</si>
  <si>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</si>
  <si>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</si>
  <si>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</si>
  <si>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</si>
  <si>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</si>
  <si>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3.98</t>
  </si>
  <si>
    <t>一般会計</t>
  </si>
  <si>
    <t>南伊豆町水道事業会計</t>
  </si>
  <si>
    <t>南伊豆町国民健康保険特別会計</t>
  </si>
  <si>
    <t>南伊豆町介護保険特別会計</t>
  </si>
  <si>
    <t>南伊豆町後期高齢者医療特別会計</t>
  </si>
  <si>
    <t>南伊豆町土地取得特別会計</t>
  </si>
  <si>
    <t>南伊豆町公共下水道事業特別会計</t>
  </si>
  <si>
    <t>南伊豆町子浦漁業集落排水事業特別会計</t>
  </si>
  <si>
    <t>その他会計（赤字）</t>
  </si>
  <si>
    <t>その他会計（黒字）</t>
  </si>
  <si>
    <t>-</t>
    <phoneticPr fontId="2"/>
  </si>
  <si>
    <t>-</t>
    <phoneticPr fontId="2"/>
  </si>
  <si>
    <t>静岡県市町総合事務組合</t>
    <rPh sb="0" eb="3">
      <t>シズオカケン</t>
    </rPh>
    <rPh sb="3" eb="4">
      <t>シ</t>
    </rPh>
    <rPh sb="4" eb="5">
      <t>マチ</t>
    </rPh>
    <rPh sb="5" eb="7">
      <t>ソウゴウ</t>
    </rPh>
    <rPh sb="7" eb="9">
      <t>ジム</t>
    </rPh>
    <rPh sb="9" eb="11">
      <t>クミアイ</t>
    </rPh>
    <phoneticPr fontId="2"/>
  </si>
  <si>
    <t>南豆衛生プラント組合</t>
    <rPh sb="0" eb="1">
      <t>ナン</t>
    </rPh>
    <rPh sb="1" eb="2">
      <t>マメ</t>
    </rPh>
    <rPh sb="2" eb="4">
      <t>エイセイ</t>
    </rPh>
    <rPh sb="8" eb="10">
      <t>クミアイ</t>
    </rPh>
    <phoneticPr fontId="2"/>
  </si>
  <si>
    <t>伊豆斎場組合</t>
    <rPh sb="0" eb="2">
      <t>イズ</t>
    </rPh>
    <rPh sb="2" eb="4">
      <t>サイジョウ</t>
    </rPh>
    <rPh sb="4" eb="6">
      <t>クミアイ</t>
    </rPh>
    <phoneticPr fontId="2"/>
  </si>
  <si>
    <t>下田地区消防組合</t>
    <rPh sb="0" eb="2">
      <t>シモダ</t>
    </rPh>
    <rPh sb="2" eb="4">
      <t>チク</t>
    </rPh>
    <rPh sb="4" eb="6">
      <t>ショウボウ</t>
    </rPh>
    <rPh sb="6" eb="8">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</si>
  <si>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</si>
  <si>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</si>
  <si>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静岡地方滞納整理機構</t>
    <rPh sb="0" eb="2">
      <t>シズオカ</t>
    </rPh>
    <rPh sb="2" eb="4">
      <t>チホウ</t>
    </rPh>
    <rPh sb="4" eb="6">
      <t>タイノウ</t>
    </rPh>
    <rPh sb="6" eb="8">
      <t>セイリ</t>
    </rPh>
    <rPh sb="8" eb="10">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</si>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</sst>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64431</c:v>
                </c:pt>
                <c:pt idx="1">
                  <c:v>59318</c:v>
                </c:pt>
                <c:pt idx="2">
                  <c:v>154758</c:v>
                </c:pt>
                <c:pt idx="3">
                  <c:v>40264</c:v>
                </c:pt>
                <c:pt idx="4">
                  <c:v>89597</c:v>
                </c:pt>
              </c:numCache>
            </c:numRef>
          </c:val>
          <c:smooth val="0"/>
        </c:ser>
        <c:dLbls>
          <c:showLegendKey val="0"/>
          <c:showVal val="0"/>
          <c:showCatName val="0"/>
          <c:showSerName val="0"/>
          <c:showPercent val="0"/>
          <c:showBubbleSize val="0"/>
        </c:dLbls>
        <c:marker val="1"/>
        <c:smooth val="0"/>
        <c:axId val="117246976"/>
        <c:axId val="117256960"/>
      </c:lineChart>
      <c:catAx>
        <c:axId val="117246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56960"/>
        <c:crosses val="autoZero"/>
        <c:auto val="1"/>
        <c:lblAlgn val="ctr"/>
        <c:lblOffset val="100"/>
        <c:tickLblSkip val="1"/>
        <c:tickMarkSkip val="1"/>
        <c:noMultiLvlLbl val="0"/>
      </c:catAx>
      <c:valAx>
        <c:axId val="1172569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46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7.74</c:v>
                </c:pt>
                <c:pt idx="1">
                  <c:v>9.81</c:v>
                </c:pt>
                <c:pt idx="2">
                  <c:v>10.76</c:v>
                </c:pt>
                <c:pt idx="3">
                  <c:v>8.9600000000000009</c:v>
                </c:pt>
                <c:pt idx="4">
                  <c:v>8.24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24.32</c:v>
                </c:pt>
                <c:pt idx="1">
                  <c:v>23.98</c:v>
                </c:pt>
                <c:pt idx="2">
                  <c:v>29.24</c:v>
                </c:pt>
                <c:pt idx="3">
                  <c:v>34.03</c:v>
                </c:pt>
                <c:pt idx="4">
                  <c:v>29.98</c:v>
                </c:pt>
              </c:numCache>
            </c:numRef>
          </c:val>
        </c:ser>
        <c:dLbls>
          <c:showLegendKey val="0"/>
          <c:showVal val="0"/>
          <c:showCatName val="0"/>
          <c:showSerName val="0"/>
          <c:showPercent val="0"/>
          <c:showBubbleSize val="0"/>
        </c:dLbls>
        <c:gapWidth val="250"/>
        <c:overlap val="100"/>
        <c:axId val="135172864"/>
        <c:axId val="13517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8.6999999999999993</c:v>
                </c:pt>
                <c:pt idx="1">
                  <c:v>2.96</c:v>
                </c:pt>
                <c:pt idx="2">
                  <c:v>5.16</c:v>
                </c:pt>
                <c:pt idx="3">
                  <c:v>0.78</c:v>
                </c:pt>
                <c:pt idx="4">
                  <c:v>-3.98</c:v>
                </c:pt>
              </c:numCache>
            </c:numRef>
          </c:val>
          <c:smooth val="0"/>
        </c:ser>
        <c:dLbls>
          <c:showLegendKey val="0"/>
          <c:showVal val="0"/>
          <c:showCatName val="0"/>
          <c:showSerName val="0"/>
          <c:showPercent val="0"/>
          <c:showBubbleSize val="0"/>
        </c:dLbls>
        <c:marker val="1"/>
        <c:smooth val="0"/>
        <c:axId val="135172864"/>
        <c:axId val="135174400"/>
      </c:lineChart>
      <c:catAx>
        <c:axId val="1351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74400"/>
        <c:crosses val="autoZero"/>
        <c:auto val="1"/>
        <c:lblAlgn val="ctr"/>
        <c:lblOffset val="100"/>
        <c:tickLblSkip val="1"/>
        <c:tickMarkSkip val="1"/>
        <c:noMultiLvlLbl val="0"/>
      </c:catAx>
      <c:valAx>
        <c:axId val="1351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南伊豆町子浦漁業集落排水事業特別会計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南伊豆町公共下水道事業特別会計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南伊豆町土地取得特別会計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南伊豆町後期高齢者医療特別会計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0.03</c:v>
                </c:pt>
                <c:pt idx="8">
                  <c:v>#N/A</c:v>
                </c:pt>
                <c:pt idx="9">
                  <c:v>0.01</c:v>
                </c:pt>
              </c:numCache>
            </c:numRef>
          </c:val>
        </c:ser>
        <c:ser>
          <c:idx val="6"/>
          <c:order val="6"/>
          <c:tx>
            <c:strRef>
              <c:f>データシート!$A$33</c:f>
              <c:strCache>
                <c:ptCount val="1"/>
                <c:pt idx="0">
                  <c:v>南伊豆町介護保険特別会計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0.24</c:v>
                </c:pt>
                <c:pt idx="4">
                  <c:v>#N/A</c:v>
                </c:pt>
                <c:pt idx="5">
                  <c:v>0.1</c:v>
                </c:pt>
                <c:pt idx="6">
                  <c:v>#N/A</c:v>
                </c:pt>
                <c:pt idx="7">
                  <c:v>0.46</c:v>
                </c:pt>
                <c:pt idx="8">
                  <c:v>#N/A</c:v>
                </c:pt>
                <c:pt idx="9">
                  <c:v>0.41</c:v>
                </c:pt>
              </c:numCache>
            </c:numRef>
          </c:val>
        </c:ser>
        <c:ser>
          <c:idx val="7"/>
          <c:order val="7"/>
          <c:tx>
            <c:strRef>
              <c:f>データシート!$A$34</c:f>
              <c:strCache>
                <c:ptCount val="1"/>
                <c:pt idx="0">
                  <c:v>南伊豆町国民健康保険特別会計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4.97</c:v>
                </c:pt>
                <c:pt idx="2">
                  <c:v>#N/A</c:v>
                </c:pt>
                <c:pt idx="3">
                  <c:v>3.35</c:v>
                </c:pt>
                <c:pt idx="4">
                  <c:v>#N/A</c:v>
                </c:pt>
                <c:pt idx="5">
                  <c:v>2.25</c:v>
                </c:pt>
                <c:pt idx="6">
                  <c:v>#N/A</c:v>
                </c:pt>
                <c:pt idx="7">
                  <c:v>3.11</c:v>
                </c:pt>
                <c:pt idx="8">
                  <c:v>#N/A</c:v>
                </c:pt>
                <c:pt idx="9">
                  <c:v>3.53</c:v>
                </c:pt>
              </c:numCache>
            </c:numRef>
          </c:val>
        </c:ser>
        <c:ser>
          <c:idx val="8"/>
          <c:order val="8"/>
          <c:tx>
            <c:strRef>
              <c:f>データシート!$A$35</c:f>
              <c:strCache>
                <c:ptCount val="1"/>
                <c:pt idx="0">
                  <c:v>南伊豆町水道事業会計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2.12</c:v>
                </c:pt>
                <c:pt idx="2">
                  <c:v>#N/A</c:v>
                </c:pt>
                <c:pt idx="3">
                  <c:v>3.08</c:v>
                </c:pt>
                <c:pt idx="4">
                  <c:v>#N/A</c:v>
                </c:pt>
                <c:pt idx="5">
                  <c:v>3.94</c:v>
                </c:pt>
                <c:pt idx="6">
                  <c:v>#N/A</c:v>
                </c:pt>
                <c:pt idx="7">
                  <c:v>4.5999999999999996</c:v>
                </c:pt>
                <c:pt idx="8">
                  <c:v>#N/A</c:v>
                </c:pt>
                <c:pt idx="9">
                  <c:v>5.73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7.74</c:v>
                </c:pt>
                <c:pt idx="2">
                  <c:v>#N/A</c:v>
                </c:pt>
                <c:pt idx="3">
                  <c:v>9.81</c:v>
                </c:pt>
                <c:pt idx="4">
                  <c:v>#N/A</c:v>
                </c:pt>
                <c:pt idx="5">
                  <c:v>10.76</c:v>
                </c:pt>
                <c:pt idx="6">
                  <c:v>#N/A</c:v>
                </c:pt>
                <c:pt idx="7">
                  <c:v>8.9600000000000009</c:v>
                </c:pt>
                <c:pt idx="8">
                  <c:v>#N/A</c:v>
                </c:pt>
                <c:pt idx="9">
                  <c:v>8.24</c:v>
                </c:pt>
              </c:numCache>
            </c:numRef>
          </c:val>
        </c:ser>
        <c:dLbls>
          <c:showLegendKey val="0"/>
          <c:showVal val="0"/>
          <c:showCatName val="0"/>
          <c:showSerName val="0"/>
          <c:showPercent val="0"/>
          <c:showBubbleSize val="0"/>
        </c:dLbls>
        <c:gapWidth val="150"/>
        <c:overlap val="100"/>
        <c:axId val="117328128"/>
        <c:axId val="117346304"/>
      </c:barChart>
      <c:catAx>
        <c:axId val="1173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46304"/>
        <c:crosses val="autoZero"/>
        <c:auto val="1"/>
        <c:lblAlgn val="ctr"/>
        <c:lblOffset val="100"/>
        <c:tickLblSkip val="1"/>
        <c:tickMarkSkip val="1"/>
        <c:noMultiLvlLbl val="0"/>
      </c:catAx>
      <c:valAx>
        <c:axId val="11734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2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520</c:v>
                </c:pt>
                <c:pt idx="5">
                  <c:v>502</c:v>
                </c:pt>
                <c:pt idx="8">
                  <c:v>459</c:v>
                </c:pt>
                <c:pt idx="11">
                  <c:v>467</c:v>
                </c:pt>
                <c:pt idx="14">
                  <c:v>454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11</c:v>
                </c:pt>
                <c:pt idx="6">
                  <c:v>15</c:v>
                </c:pt>
                <c:pt idx="9">
                  <c:v>15</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52</c:v>
                </c:pt>
                <c:pt idx="3">
                  <c:v>47</c:v>
                </c:pt>
                <c:pt idx="6">
                  <c:v>48</c:v>
                </c:pt>
                <c:pt idx="9">
                  <c:v>56</c:v>
                </c:pt>
                <c:pt idx="12">
                  <c:v>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217</c:v>
                </c:pt>
                <c:pt idx="3">
                  <c:v>202</c:v>
                </c:pt>
                <c:pt idx="6">
                  <c:v>156</c:v>
                </c:pt>
                <c:pt idx="9">
                  <c:v>158</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546</c:v>
                </c:pt>
                <c:pt idx="3">
                  <c:v>552</c:v>
                </c:pt>
                <c:pt idx="6">
                  <c:v>530</c:v>
                </c:pt>
                <c:pt idx="9">
                  <c:v>501</c:v>
                </c:pt>
                <c:pt idx="12">
                  <c:v>468</c:v>
                </c:pt>
              </c:numCache>
            </c:numRef>
          </c:val>
        </c:ser>
        <c:dLbls>
          <c:showLegendKey val="0"/>
          <c:showVal val="0"/>
          <c:showCatName val="0"/>
          <c:showSerName val="0"/>
          <c:showPercent val="0"/>
          <c:showBubbleSize val="0"/>
        </c:dLbls>
        <c:gapWidth val="100"/>
        <c:overlap val="100"/>
        <c:axId val="135443968"/>
        <c:axId val="135445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305</c:v>
                </c:pt>
                <c:pt idx="2">
                  <c:v>#N/A</c:v>
                </c:pt>
                <c:pt idx="3">
                  <c:v>#N/A</c:v>
                </c:pt>
                <c:pt idx="4">
                  <c:v>310</c:v>
                </c:pt>
                <c:pt idx="5">
                  <c:v>#N/A</c:v>
                </c:pt>
                <c:pt idx="6">
                  <c:v>#N/A</c:v>
                </c:pt>
                <c:pt idx="7">
                  <c:v>290</c:v>
                </c:pt>
                <c:pt idx="8">
                  <c:v>#N/A</c:v>
                </c:pt>
                <c:pt idx="9">
                  <c:v>#N/A</c:v>
                </c:pt>
                <c:pt idx="10">
                  <c:v>263</c:v>
                </c:pt>
                <c:pt idx="11">
                  <c:v>#N/A</c:v>
                </c:pt>
                <c:pt idx="12">
                  <c:v>#N/A</c:v>
                </c:pt>
                <c:pt idx="13">
                  <c:v>267</c:v>
                </c:pt>
                <c:pt idx="14">
                  <c:v>#N/A</c:v>
                </c:pt>
              </c:numCache>
            </c:numRef>
          </c:val>
          <c:smooth val="0"/>
        </c:ser>
        <c:dLbls>
          <c:showLegendKey val="0"/>
          <c:showVal val="0"/>
          <c:showCatName val="0"/>
          <c:showSerName val="0"/>
          <c:showPercent val="0"/>
          <c:showBubbleSize val="0"/>
        </c:dLbls>
        <c:marker val="1"/>
        <c:smooth val="0"/>
        <c:axId val="135443968"/>
        <c:axId val="135445504"/>
      </c:lineChart>
      <c:catAx>
        <c:axId val="13544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45504"/>
        <c:crosses val="autoZero"/>
        <c:auto val="1"/>
        <c:lblAlgn val="ctr"/>
        <c:lblOffset val="100"/>
        <c:tickLblSkip val="1"/>
        <c:tickMarkSkip val="1"/>
        <c:noMultiLvlLbl val="0"/>
      </c:catAx>
      <c:valAx>
        <c:axId val="13544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4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4649</c:v>
                </c:pt>
                <c:pt idx="5">
                  <c:v>4616</c:v>
                </c:pt>
                <c:pt idx="8">
                  <c:v>4800</c:v>
                </c:pt>
                <c:pt idx="11">
                  <c:v>4595</c:v>
                </c:pt>
                <c:pt idx="14">
                  <c:v>4562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c:v>
                </c:pt>
                <c:pt idx="5">
                  <c:v>40</c:v>
                </c:pt>
                <c:pt idx="8">
                  <c:v>36</c:v>
                </c:pt>
                <c:pt idx="11">
                  <c:v>33</c:v>
                </c:pt>
                <c:pt idx="14">
                  <c:v>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1936</c:v>
                </c:pt>
                <c:pt idx="5">
                  <c:v>1296</c:v>
                </c:pt>
                <c:pt idx="8">
                  <c:v>1310</c:v>
                </c:pt>
                <c:pt idx="11">
                  <c:v>1476</c:v>
                </c:pt>
                <c:pt idx="14">
                  <c:v>1638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1326</c:v>
                </c:pt>
                <c:pt idx="3">
                  <c:v>1279</c:v>
                </c:pt>
                <c:pt idx="6">
                  <c:v>1312</c:v>
                </c:pt>
                <c:pt idx="9">
                  <c:v>1338</c:v>
                </c:pt>
                <c:pt idx="12">
                  <c:v>1409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494</c:v>
                </c:pt>
                <c:pt idx="3">
                  <c:v>477</c:v>
                </c:pt>
                <c:pt idx="6">
                  <c:v>627</c:v>
                </c:pt>
                <c:pt idx="9">
                  <c:v>549</c:v>
                </c:pt>
                <c:pt idx="12">
                  <c:v>496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1878</c:v>
                </c:pt>
                <c:pt idx="3">
                  <c:v>1792</c:v>
                </c:pt>
                <c:pt idx="6">
                  <c:v>1741</c:v>
                </c:pt>
                <c:pt idx="9">
                  <c:v>1742</c:v>
                </c:pt>
                <c:pt idx="12">
                  <c:v>1838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c:v>
                </c:pt>
                <c:pt idx="3">
                  <c:v>10</c:v>
                </c:pt>
                <c:pt idx="6">
                  <c:v>12</c:v>
                </c:pt>
                <c:pt idx="9">
                  <c:v>3</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4720</c:v>
                </c:pt>
                <c:pt idx="3">
                  <c:v>4445</c:v>
                </c:pt>
                <c:pt idx="6">
                  <c:v>4352</c:v>
                </c:pt>
                <c:pt idx="9">
                  <c:v>4205</c:v>
                </c:pt>
                <c:pt idx="12">
                  <c:v>4173</c:v>
                </c:pt>
              </c:numCache>
            </c:numRef>
          </c:val>
        </c:ser>
        <c:dLbls>
          <c:showLegendKey val="0"/>
          <c:showVal val="0"/>
          <c:showCatName val="0"/>
          <c:showSerName val="0"/>
          <c:showPercent val="0"/>
          <c:showBubbleSize val="0"/>
        </c:dLbls>
        <c:gapWidth val="100"/>
        <c:overlap val="100"/>
        <c:axId val="135291264"/>
        <c:axId val="135292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1834</c:v>
                </c:pt>
                <c:pt idx="2">
                  <c:v>#N/A</c:v>
                </c:pt>
                <c:pt idx="3">
                  <c:v>#N/A</c:v>
                </c:pt>
                <c:pt idx="4">
                  <c:v>2050</c:v>
                </c:pt>
                <c:pt idx="5">
                  <c:v>#N/A</c:v>
                </c:pt>
                <c:pt idx="6">
                  <c:v>#N/A</c:v>
                </c:pt>
                <c:pt idx="7">
                  <c:v>1899</c:v>
                </c:pt>
                <c:pt idx="8">
                  <c:v>#N/A</c:v>
                </c:pt>
                <c:pt idx="9">
                  <c:v>#N/A</c:v>
                </c:pt>
                <c:pt idx="10">
                  <c:v>1732</c:v>
                </c:pt>
                <c:pt idx="11">
                  <c:v>#N/A</c:v>
                </c:pt>
                <c:pt idx="12">
                  <c:v>#N/A</c:v>
                </c:pt>
                <c:pt idx="13">
                  <c:v>1687</c:v>
                </c:pt>
                <c:pt idx="14">
                  <c:v>#N/A</c:v>
                </c:pt>
              </c:numCache>
            </c:numRef>
          </c:val>
          <c:smooth val="0"/>
        </c:ser>
        <c:dLbls>
          <c:showLegendKey val="0"/>
          <c:showVal val="0"/>
          <c:showCatName val="0"/>
          <c:showSerName val="0"/>
          <c:showPercent val="0"/>
          <c:showBubbleSize val="0"/>
        </c:dLbls>
        <c:marker val="1"/>
        <c:smooth val="0"/>
        <c:axId val="135291264"/>
        <c:axId val="135292800"/>
      </c:lineChart>
      <c:catAx>
        <c:axId val="1352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292800"/>
        <c:crosses val="autoZero"/>
        <c:auto val="1"/>
        <c:lblAlgn val="ctr"/>
        <c:lblOffset val="100"/>
        <c:tickLblSkip val="1"/>
        <c:tickMarkSkip val="1"/>
        <c:noMultiLvlLbl val="0"/>
      </c:catAx>
      <c:valAx>
        <c:axId val="13529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9,058
9,020
110.59
5,414,859
5,127,023
264,266
3,207,830
4,173,225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労働人口の減少、景気低迷等による町税の減収のため財政力指数は</a:t>
          </a:r>
          <a:r>
            <a:rPr kumimoji="1" lang="en-US" altLang="ja-JP" sz="1300">
              <a:latin typeface="ＭＳ Ｐゴシック"/>
            </a:rPr>
            <a:t>0.33</a:t>
          </a:r>
          <a:r>
            <a:rPr kumimoji="1" lang="ja-JP" altLang="en-US" sz="1300">
              <a:latin typeface="ＭＳ Ｐゴシック"/>
            </a:rPr>
            <a:t>と類似団体に比べ低い数値を維持しているが、徴収率の向上等の努力により類似団体が大きく比率を下げる中、一定の水準をキープしている。</a:t>
          </a:r>
          <a:endParaRPr kumimoji="1" lang="en-US" altLang="ja-JP" sz="1300">
            <a:latin typeface="ＭＳ Ｐゴシック"/>
          </a:endParaRPr>
        </a:p>
        <a:p>
          <a:r>
            <a:rPr kumimoji="1" lang="ja-JP" altLang="en-US" sz="1300">
              <a:latin typeface="ＭＳ Ｐゴシック"/>
            </a:rPr>
            <a:t>　今後も財政力向上を図っていきたい。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151554</xdr:rowOff>
    </xdr:from>
    <xdr:to>
      <xdr:col>7</xdr:col>
      <xdr:colOff>152400</xdr:colOff>
      <xdr:row>43</xdr:row>
      <xdr:rowOff>159596</xdr:rowOff>
    </xdr:to>
    <xdr:cxnSp macro="">
      <xdr:nvCxnSpPr>
        <xdr:cNvPr id="67" name="直線コネクタ 66"/>
        <xdr:cNvCxnSpPr/>
      </xdr:nvCxnSpPr>
      <xdr:spPr>
        <a:xfrm flipV="1">
          <a:off x="4114800" y="75239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43</xdr:row>
      <xdr:rowOff>167640</xdr:rowOff>
    </xdr:to>
    <xdr:cxnSp macro="">
      <xdr:nvCxnSpPr>
        <xdr:cNvPr id="70" name="直線コネクタ 69"/>
        <xdr:cNvCxnSpPr/>
      </xdr:nvCxnSpPr>
      <xdr:spPr>
        <a:xfrm flipV="1">
          <a:off x="3225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43</xdr:row>
      <xdr:rowOff>167640</xdr:rowOff>
    </xdr:to>
    <xdr:cxnSp macro="">
      <xdr:nvCxnSpPr>
        <xdr:cNvPr id="73" name="直線コネクタ 72"/>
        <xdr:cNvCxnSpPr/>
      </xdr:nvCxnSpPr>
      <xdr:spPr>
        <a:xfrm>
          <a:off x="2336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151554</xdr:rowOff>
    </xdr:from>
    <xdr:to>
      <xdr:col>3</xdr:col>
      <xdr:colOff>279400</xdr:colOff>
      <xdr:row>43</xdr:row>
      <xdr:rowOff>167640</xdr:rowOff>
    </xdr:to>
    <xdr:cxnSp macro="">
      <xdr:nvCxnSpPr>
        <xdr:cNvPr id="76" name="直線コネクタ 75"/>
        <xdr:cNvCxnSpPr/>
      </xdr:nvCxnSpPr>
      <xdr:spPr>
        <a:xfrm>
          <a:off x="1447800" y="75239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119380</xdr:rowOff>
    </xdr:from>
    <xdr:to>
      <xdr:col>3</xdr:col>
      <xdr:colOff>330200</xdr:colOff>
      <xdr:row>43</xdr:row>
      <xdr:rowOff>49530</xdr:rowOff>
    </xdr:to>
    <xdr:sp macro="" textlink="">
      <xdr:nvSpPr>
        <xdr:cNvPr id="77" name="フローチャート : 判断 76"/>
        <xdr:cNvSpPr/>
      </xdr:nvSpPr>
      <xdr:spPr>
        <a:xfrm>
          <a:off x="2286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59707</xdr:rowOff>
    </xdr:from>
    <xdr:ext cx="762000" cy="259045"/>
    <xdr:sp macro="" textlink="">
      <xdr:nvSpPr>
        <xdr:cNvPr id="78" name="テキスト ボックス 77"/>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79" name="フローチャート : 判断 78"/>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0" name="テキスト ボックス 79"/>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100754</xdr:rowOff>
    </xdr:from>
    <xdr:to>
      <xdr:col>7</xdr:col>
      <xdr:colOff>203200</xdr:colOff>
      <xdr:row>44</xdr:row>
      <xdr:rowOff>30904</xdr:rowOff>
    </xdr:to>
    <xdr:sp macro="" textlink="">
      <xdr:nvSpPr>
        <xdr:cNvPr id="86" name="円/楕円 85"/>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72831</xdr:rowOff>
    </xdr:from>
    <xdr:ext cx="762000" cy="259045"/>
    <xdr:sp macro="" textlink="">
      <xdr:nvSpPr>
        <xdr:cNvPr id="87" name="財政力該当値テキスト"/>
        <xdr:cNvSpPr txBox="1"/>
      </xdr:nvSpPr>
      <xdr:spPr>
        <a:xfrm>
          <a:off x="5041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108796</xdr:rowOff>
    </xdr:from>
    <xdr:to>
      <xdr:col>6</xdr:col>
      <xdr:colOff>50800</xdr:colOff>
      <xdr:row>44</xdr:row>
      <xdr:rowOff>38946</xdr:rowOff>
    </xdr:to>
    <xdr:sp macro="" textlink="">
      <xdr:nvSpPr>
        <xdr:cNvPr id="88" name="円/楕円 87"/>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23723</xdr:rowOff>
    </xdr:from>
    <xdr:ext cx="736600" cy="259045"/>
    <xdr:sp macro="" textlink="">
      <xdr:nvSpPr>
        <xdr:cNvPr id="89" name="テキスト ボックス 88"/>
        <xdr:cNvSpPr txBox="1"/>
      </xdr:nvSpPr>
      <xdr:spPr>
        <a:xfrm>
          <a:off x="3733800" y="756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90" name="円/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1" name="テキスト ボックス 90"/>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2" name="円/楕円 91"/>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3" name="テキスト ボックス 92"/>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100754</xdr:rowOff>
    </xdr:from>
    <xdr:to>
      <xdr:col>2</xdr:col>
      <xdr:colOff>127000</xdr:colOff>
      <xdr:row>44</xdr:row>
      <xdr:rowOff>30904</xdr:rowOff>
    </xdr:to>
    <xdr:sp macro="" textlink="">
      <xdr:nvSpPr>
        <xdr:cNvPr id="94" name="円/楕円 93"/>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15681</xdr:rowOff>
    </xdr:from>
    <xdr:ext cx="762000" cy="259045"/>
    <xdr:sp macro="" textlink="">
      <xdr:nvSpPr>
        <xdr:cNvPr id="95" name="テキスト ボックス 94"/>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行財政改革による経常経費の削減の効果により、類似団体に比べ低い比率を保っている。今年度は津波避難タワーの建設等の事業が行われたため、その比率がさらに下がっている。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65133</xdr:rowOff>
    </xdr:from>
    <xdr:to>
      <xdr:col>7</xdr:col>
      <xdr:colOff>152400</xdr:colOff>
      <xdr:row>62</xdr:row>
      <xdr:rowOff>113393</xdr:rowOff>
    </xdr:to>
    <xdr:cxnSp macro="">
      <xdr:nvCxnSpPr>
        <xdr:cNvPr id="132" name="直線コネクタ 131"/>
        <xdr:cNvCxnSpPr/>
      </xdr:nvCxnSpPr>
      <xdr:spPr>
        <a:xfrm flipV="1">
          <a:off x="4114800" y="1069503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150404</xdr:rowOff>
    </xdr:from>
    <xdr:to>
      <xdr:col>6</xdr:col>
      <xdr:colOff>0</xdr:colOff>
      <xdr:row>62</xdr:row>
      <xdr:rowOff>113393</xdr:rowOff>
    </xdr:to>
    <xdr:cxnSp macro="">
      <xdr:nvCxnSpPr>
        <xdr:cNvPr id="135" name="直線コネクタ 134"/>
        <xdr:cNvCxnSpPr/>
      </xdr:nvCxnSpPr>
      <xdr:spPr>
        <a:xfrm>
          <a:off x="3225800" y="1060885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150404</xdr:rowOff>
    </xdr:from>
    <xdr:to>
      <xdr:col>4</xdr:col>
      <xdr:colOff>482600</xdr:colOff>
      <xdr:row>62</xdr:row>
      <xdr:rowOff>65133</xdr:rowOff>
    </xdr:to>
    <xdr:cxnSp macro="">
      <xdr:nvCxnSpPr>
        <xdr:cNvPr id="138" name="直線コネクタ 137"/>
        <xdr:cNvCxnSpPr/>
      </xdr:nvCxnSpPr>
      <xdr:spPr>
        <a:xfrm flipV="1">
          <a:off x="2336800" y="1060885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65133</xdr:rowOff>
    </xdr:from>
    <xdr:to>
      <xdr:col>3</xdr:col>
      <xdr:colOff>279400</xdr:colOff>
      <xdr:row>62</xdr:row>
      <xdr:rowOff>106499</xdr:rowOff>
    </xdr:to>
    <xdr:cxnSp macro="">
      <xdr:nvCxnSpPr>
        <xdr:cNvPr id="141" name="直線コネクタ 140"/>
        <xdr:cNvCxnSpPr/>
      </xdr:nvCxnSpPr>
      <xdr:spPr>
        <a:xfrm flipV="1">
          <a:off x="1447800" y="106950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48804</xdr:rowOff>
    </xdr:from>
    <xdr:to>
      <xdr:col>3</xdr:col>
      <xdr:colOff>330200</xdr:colOff>
      <xdr:row>62</xdr:row>
      <xdr:rowOff>150404</xdr:rowOff>
    </xdr:to>
    <xdr:sp macro="" textlink="">
      <xdr:nvSpPr>
        <xdr:cNvPr id="142" name="フローチャート : 判断 141"/>
        <xdr:cNvSpPr/>
      </xdr:nvSpPr>
      <xdr:spPr>
        <a:xfrm>
          <a:off x="2286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135181</xdr:rowOff>
    </xdr:from>
    <xdr:ext cx="762000" cy="259045"/>
    <xdr:sp macro="" textlink="">
      <xdr:nvSpPr>
        <xdr:cNvPr id="143" name="テキスト ボックス 142"/>
        <xdr:cNvSpPr txBox="1"/>
      </xdr:nvSpPr>
      <xdr:spPr>
        <a:xfrm>
          <a:off x="1955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42817</xdr:rowOff>
    </xdr:from>
    <xdr:to>
      <xdr:col>2</xdr:col>
      <xdr:colOff>127000</xdr:colOff>
      <xdr:row>63</xdr:row>
      <xdr:rowOff>144417</xdr:rowOff>
    </xdr:to>
    <xdr:sp macro="" textlink="">
      <xdr:nvSpPr>
        <xdr:cNvPr id="144" name="フローチャート : 判断 143"/>
        <xdr:cNvSpPr/>
      </xdr:nvSpPr>
      <xdr:spPr>
        <a:xfrm>
          <a:off x="1397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129194</xdr:rowOff>
    </xdr:from>
    <xdr:ext cx="762000" cy="259045"/>
    <xdr:sp macro="" textlink="">
      <xdr:nvSpPr>
        <xdr:cNvPr id="145" name="テキスト ボックス 144"/>
        <xdr:cNvSpPr txBox="1"/>
      </xdr:nvSpPr>
      <xdr:spPr>
        <a:xfrm>
          <a:off x="1066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14333</xdr:rowOff>
    </xdr:from>
    <xdr:to>
      <xdr:col>7</xdr:col>
      <xdr:colOff>203200</xdr:colOff>
      <xdr:row>62</xdr:row>
      <xdr:rowOff>115933</xdr:rowOff>
    </xdr:to>
    <xdr:sp macro="" textlink="">
      <xdr:nvSpPr>
        <xdr:cNvPr id="151" name="円/楕円 150"/>
        <xdr:cNvSpPr/>
      </xdr:nvSpPr>
      <xdr:spPr>
        <a:xfrm>
          <a:off x="49022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30860</xdr:rowOff>
    </xdr:from>
    <xdr:ext cx="762000" cy="259045"/>
    <xdr:sp macro="" textlink="">
      <xdr:nvSpPr>
        <xdr:cNvPr id="152" name="財政構造の弾力性該当値テキスト"/>
        <xdr:cNvSpPr txBox="1"/>
      </xdr:nvSpPr>
      <xdr:spPr>
        <a:xfrm>
          <a:off x="50419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62593</xdr:rowOff>
    </xdr:from>
    <xdr:to>
      <xdr:col>6</xdr:col>
      <xdr:colOff>50800</xdr:colOff>
      <xdr:row>62</xdr:row>
      <xdr:rowOff>164193</xdr:rowOff>
    </xdr:to>
    <xdr:sp macro="" textlink="">
      <xdr:nvSpPr>
        <xdr:cNvPr id="153" name="円/楕円 152"/>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2920</xdr:rowOff>
    </xdr:from>
    <xdr:ext cx="736600" cy="259045"/>
    <xdr:sp macro="" textlink="">
      <xdr:nvSpPr>
        <xdr:cNvPr id="154" name="テキスト ボックス 153"/>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99604</xdr:rowOff>
    </xdr:from>
    <xdr:to>
      <xdr:col>4</xdr:col>
      <xdr:colOff>533400</xdr:colOff>
      <xdr:row>62</xdr:row>
      <xdr:rowOff>29754</xdr:rowOff>
    </xdr:to>
    <xdr:sp macro="" textlink="">
      <xdr:nvSpPr>
        <xdr:cNvPr id="155" name="円/楕円 154"/>
        <xdr:cNvSpPr/>
      </xdr:nvSpPr>
      <xdr:spPr>
        <a:xfrm>
          <a:off x="3175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39931</xdr:rowOff>
    </xdr:from>
    <xdr:ext cx="762000" cy="259045"/>
    <xdr:sp macro="" textlink="">
      <xdr:nvSpPr>
        <xdr:cNvPr id="156" name="テキスト ボックス 155"/>
        <xdr:cNvSpPr txBox="1"/>
      </xdr:nvSpPr>
      <xdr:spPr>
        <a:xfrm>
          <a:off x="2844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14333</xdr:rowOff>
    </xdr:from>
    <xdr:to>
      <xdr:col>3</xdr:col>
      <xdr:colOff>330200</xdr:colOff>
      <xdr:row>62</xdr:row>
      <xdr:rowOff>115933</xdr:rowOff>
    </xdr:to>
    <xdr:sp macro="" textlink="">
      <xdr:nvSpPr>
        <xdr:cNvPr id="157" name="円/楕円 156"/>
        <xdr:cNvSpPr/>
      </xdr:nvSpPr>
      <xdr:spPr>
        <a:xfrm>
          <a:off x="2286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126110</xdr:rowOff>
    </xdr:from>
    <xdr:ext cx="762000" cy="259045"/>
    <xdr:sp macro="" textlink="">
      <xdr:nvSpPr>
        <xdr:cNvPr id="158" name="テキスト ボックス 157"/>
        <xdr:cNvSpPr txBox="1"/>
      </xdr:nvSpPr>
      <xdr:spPr>
        <a:xfrm>
          <a:off x="1955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55699</xdr:rowOff>
    </xdr:from>
    <xdr:to>
      <xdr:col>2</xdr:col>
      <xdr:colOff>127000</xdr:colOff>
      <xdr:row>62</xdr:row>
      <xdr:rowOff>157299</xdr:rowOff>
    </xdr:to>
    <xdr:sp macro="" textlink="">
      <xdr:nvSpPr>
        <xdr:cNvPr id="159" name="円/楕円 158"/>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167476</xdr:rowOff>
    </xdr:from>
    <xdr:ext cx="762000" cy="259045"/>
    <xdr:sp macro="" textlink="">
      <xdr:nvSpPr>
        <xdr:cNvPr id="160" name="テキスト ボックス 159"/>
        <xdr:cNvSpPr txBox="1"/>
      </xdr:nvSpPr>
      <xdr:spPr>
        <a:xfrm>
          <a:off x="1066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[166,921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計画が一段落したため、職員数が一定数となり人件費が若干上昇している。また、住民の多様なニーズによる事業の拡大のため、臨時職員数が増加している。このような背景により物件費が増加傾向となってい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119307</xdr:rowOff>
    </xdr:from>
    <xdr:to>
      <xdr:col>7</xdr:col>
      <xdr:colOff>152400</xdr:colOff>
      <xdr:row>81</xdr:row>
      <xdr:rowOff>143464</xdr:rowOff>
    </xdr:to>
    <xdr:cxnSp macro="">
      <xdr:nvCxnSpPr>
        <xdr:cNvPr id="196" name="直線コネクタ 195"/>
        <xdr:cNvCxnSpPr/>
      </xdr:nvCxnSpPr>
      <xdr:spPr>
        <a:xfrm>
          <a:off x="4114800" y="14006757"/>
          <a:ext cx="8382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128241</xdr:rowOff>
    </xdr:from>
    <xdr:ext cx="762000" cy="259045"/>
    <xdr:sp macro="" textlink="">
      <xdr:nvSpPr>
        <xdr:cNvPr id="197" name="人件費・物件費等の状況平均値テキスト"/>
        <xdr:cNvSpPr txBox="1"/>
      </xdr:nvSpPr>
      <xdr:spPr>
        <a:xfrm>
          <a:off x="5041900" y="1401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119307</xdr:rowOff>
    </xdr:from>
    <xdr:to>
      <xdr:col>6</xdr:col>
      <xdr:colOff>0</xdr:colOff>
      <xdr:row>81</xdr:row>
      <xdr:rowOff>124340</xdr:rowOff>
    </xdr:to>
    <xdr:cxnSp macro="">
      <xdr:nvCxnSpPr>
        <xdr:cNvPr id="199" name="直線コネクタ 198"/>
        <xdr:cNvCxnSpPr/>
      </xdr:nvCxnSpPr>
      <xdr:spPr>
        <a:xfrm flipV="1">
          <a:off x="3225800" y="14006757"/>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111903</xdr:rowOff>
    </xdr:from>
    <xdr:to>
      <xdr:col>4</xdr:col>
      <xdr:colOff>482600</xdr:colOff>
      <xdr:row>81</xdr:row>
      <xdr:rowOff>124340</xdr:rowOff>
    </xdr:to>
    <xdr:cxnSp macro="">
      <xdr:nvCxnSpPr>
        <xdr:cNvPr id="202" name="直線コネクタ 201"/>
        <xdr:cNvCxnSpPr/>
      </xdr:nvCxnSpPr>
      <xdr:spPr>
        <a:xfrm>
          <a:off x="2336800" y="13999353"/>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111903</xdr:rowOff>
    </xdr:from>
    <xdr:to>
      <xdr:col>3</xdr:col>
      <xdr:colOff>279400</xdr:colOff>
      <xdr:row>81</xdr:row>
      <xdr:rowOff>128485</xdr:rowOff>
    </xdr:to>
    <xdr:cxnSp macro="">
      <xdr:nvCxnSpPr>
        <xdr:cNvPr id="205" name="直線コネクタ 204"/>
        <xdr:cNvCxnSpPr/>
      </xdr:nvCxnSpPr>
      <xdr:spPr>
        <a:xfrm flipV="1">
          <a:off x="1447800" y="13999353"/>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67295</xdr:rowOff>
    </xdr:from>
    <xdr:to>
      <xdr:col>3</xdr:col>
      <xdr:colOff>330200</xdr:colOff>
      <xdr:row>81</xdr:row>
      <xdr:rowOff>168895</xdr:rowOff>
    </xdr:to>
    <xdr:sp macro="" textlink="">
      <xdr:nvSpPr>
        <xdr:cNvPr id="206" name="フローチャート : 判断 205"/>
        <xdr:cNvSpPr/>
      </xdr:nvSpPr>
      <xdr:spPr>
        <a:xfrm>
          <a:off x="2286000" y="1395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153672</xdr:rowOff>
    </xdr:from>
    <xdr:ext cx="762000" cy="259045"/>
    <xdr:sp macro="" textlink="">
      <xdr:nvSpPr>
        <xdr:cNvPr id="207" name="テキスト ボックス 206"/>
        <xdr:cNvSpPr txBox="1"/>
      </xdr:nvSpPr>
      <xdr:spPr>
        <a:xfrm>
          <a:off x="1955800" y="140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56274</xdr:rowOff>
    </xdr:from>
    <xdr:to>
      <xdr:col>2</xdr:col>
      <xdr:colOff>127000</xdr:colOff>
      <xdr:row>81</xdr:row>
      <xdr:rowOff>157874</xdr:rowOff>
    </xdr:to>
    <xdr:sp macro="" textlink="">
      <xdr:nvSpPr>
        <xdr:cNvPr id="208" name="フローチャート : 判断 207"/>
        <xdr:cNvSpPr/>
      </xdr:nvSpPr>
      <xdr:spPr>
        <a:xfrm>
          <a:off x="1397000" y="13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168051</xdr:rowOff>
    </xdr:from>
    <xdr:ext cx="762000" cy="259045"/>
    <xdr:sp macro="" textlink="">
      <xdr:nvSpPr>
        <xdr:cNvPr id="209" name="テキスト ボックス 208"/>
        <xdr:cNvSpPr txBox="1"/>
      </xdr:nvSpPr>
      <xdr:spPr>
        <a:xfrm>
          <a:off x="1066800" y="1371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92664</xdr:rowOff>
    </xdr:from>
    <xdr:to>
      <xdr:col>7</xdr:col>
      <xdr:colOff>203200</xdr:colOff>
      <xdr:row>82</xdr:row>
      <xdr:rowOff>22814</xdr:rowOff>
    </xdr:to>
    <xdr:sp macro="" textlink="">
      <xdr:nvSpPr>
        <xdr:cNvPr id="215" name="円/楕円 214"/>
        <xdr:cNvSpPr/>
      </xdr:nvSpPr>
      <xdr:spPr>
        <a:xfrm>
          <a:off x="4902200" y="1398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13941</xdr:rowOff>
    </xdr:from>
    <xdr:ext cx="762000" cy="259045"/>
    <xdr:sp macro="" textlink="">
      <xdr:nvSpPr>
        <xdr:cNvPr id="216" name="人件費・物件費等の状況該当値テキスト"/>
        <xdr:cNvSpPr txBox="1"/>
      </xdr:nvSpPr>
      <xdr:spPr>
        <a:xfrm>
          <a:off x="5041900" y="139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68507</xdr:rowOff>
    </xdr:from>
    <xdr:to>
      <xdr:col>6</xdr:col>
      <xdr:colOff>50800</xdr:colOff>
      <xdr:row>81</xdr:row>
      <xdr:rowOff>170107</xdr:rowOff>
    </xdr:to>
    <xdr:sp macro="" textlink="">
      <xdr:nvSpPr>
        <xdr:cNvPr id="217" name="円/楕円 216"/>
        <xdr:cNvSpPr/>
      </xdr:nvSpPr>
      <xdr:spPr>
        <a:xfrm>
          <a:off x="4064000" y="139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8834</xdr:rowOff>
    </xdr:from>
    <xdr:ext cx="736600" cy="259045"/>
    <xdr:sp macro="" textlink="">
      <xdr:nvSpPr>
        <xdr:cNvPr id="218" name="テキスト ボックス 217"/>
        <xdr:cNvSpPr txBox="1"/>
      </xdr:nvSpPr>
      <xdr:spPr>
        <a:xfrm>
          <a:off x="3733800" y="1372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152,905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73540</xdr:rowOff>
    </xdr:from>
    <xdr:to>
      <xdr:col>4</xdr:col>
      <xdr:colOff>533400</xdr:colOff>
      <xdr:row>82</xdr:row>
      <xdr:rowOff>3690</xdr:rowOff>
    </xdr:to>
    <xdr:sp macro="" textlink="">
      <xdr:nvSpPr>
        <xdr:cNvPr id="219" name="円/楕円 218"/>
        <xdr:cNvSpPr/>
      </xdr:nvSpPr>
      <xdr:spPr>
        <a:xfrm>
          <a:off x="3175000" y="139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13867</xdr:rowOff>
    </xdr:from>
    <xdr:ext cx="762000" cy="259045"/>
    <xdr:sp macro="" textlink="">
      <xdr:nvSpPr>
        <xdr:cNvPr id="220" name="テキスト ボックス 219"/>
        <xdr:cNvSpPr txBox="1"/>
      </xdr:nvSpPr>
      <xdr:spPr>
        <a:xfrm>
          <a:off x="2844800" y="1372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61103</xdr:rowOff>
    </xdr:from>
    <xdr:to>
      <xdr:col>3</xdr:col>
      <xdr:colOff>330200</xdr:colOff>
      <xdr:row>81</xdr:row>
      <xdr:rowOff>162703</xdr:rowOff>
    </xdr:to>
    <xdr:sp macro="" textlink="">
      <xdr:nvSpPr>
        <xdr:cNvPr id="221" name="円/楕円 220"/>
        <xdr:cNvSpPr/>
      </xdr:nvSpPr>
      <xdr:spPr>
        <a:xfrm>
          <a:off x="2286000" y="139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1430</xdr:rowOff>
    </xdr:from>
    <xdr:ext cx="762000" cy="259045"/>
    <xdr:sp macro="" textlink="">
      <xdr:nvSpPr>
        <xdr:cNvPr id="222" name="テキスト ボックス 221"/>
        <xdr:cNvSpPr txBox="1"/>
      </xdr:nvSpPr>
      <xdr:spPr>
        <a:xfrm>
          <a:off x="1955800" y="1371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77685</xdr:rowOff>
    </xdr:from>
    <xdr:to>
      <xdr:col>2</xdr:col>
      <xdr:colOff>127000</xdr:colOff>
      <xdr:row>82</xdr:row>
      <xdr:rowOff>7835</xdr:rowOff>
    </xdr:to>
    <xdr:sp macro="" textlink="">
      <xdr:nvSpPr>
        <xdr:cNvPr id="223" name="円/楕円 222"/>
        <xdr:cNvSpPr/>
      </xdr:nvSpPr>
      <xdr:spPr>
        <a:xfrm>
          <a:off x="1397000" y="139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164062</xdr:rowOff>
    </xdr:from>
    <xdr:ext cx="762000" cy="259045"/>
    <xdr:sp macro="" textlink="">
      <xdr:nvSpPr>
        <xdr:cNvPr id="224" name="テキスト ボックス 223"/>
        <xdr:cNvSpPr txBox="1"/>
      </xdr:nvSpPr>
      <xdr:spPr>
        <a:xfrm>
          <a:off x="1066800" y="140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国家公務員の給与削減により一時指数があがったが、類似団体の平均値以下であり、現在は全国平均を大きく下回っている。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88</xdr:row>
      <xdr:rowOff>32173</xdr:rowOff>
    </xdr:to>
    <xdr:cxnSp macro="">
      <xdr:nvCxnSpPr>
        <xdr:cNvPr id="258" name="直線コネクタ 257"/>
        <xdr:cNvCxnSpPr/>
      </xdr:nvCxnSpPr>
      <xdr:spPr>
        <a:xfrm flipV="1">
          <a:off x="16179800" y="14540654"/>
          <a:ext cx="8382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155363</xdr:rowOff>
    </xdr:from>
    <xdr:to>
      <xdr:col>23</xdr:col>
      <xdr:colOff>406400</xdr:colOff>
      <xdr:row>88</xdr:row>
      <xdr:rowOff>32173</xdr:rowOff>
    </xdr:to>
    <xdr:cxnSp macro="">
      <xdr:nvCxnSpPr>
        <xdr:cNvPr id="261" name="直線コネクタ 260"/>
        <xdr:cNvCxnSpPr/>
      </xdr:nvCxnSpPr>
      <xdr:spPr>
        <a:xfrm>
          <a:off x="15290800" y="1507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87</xdr:row>
      <xdr:rowOff>155363</xdr:rowOff>
    </xdr:to>
    <xdr:cxnSp macro="">
      <xdr:nvCxnSpPr>
        <xdr:cNvPr id="264" name="直線コネクタ 263"/>
        <xdr:cNvCxnSpPr/>
      </xdr:nvCxnSpPr>
      <xdr:spPr>
        <a:xfrm>
          <a:off x="14401800" y="1446022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84</xdr:row>
      <xdr:rowOff>58420</xdr:rowOff>
    </xdr:to>
    <xdr:cxnSp macro="">
      <xdr:nvCxnSpPr>
        <xdr:cNvPr id="267" name="直線コネクタ 266"/>
        <xdr:cNvCxnSpPr/>
      </xdr:nvCxnSpPr>
      <xdr:spPr>
        <a:xfrm>
          <a:off x="13512800" y="1440391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9" name="テキスト ボックス 268"/>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0" name="フローチャート : 判断 269"/>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71" name="テキスト ボックス 270"/>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7" name="円/楕円 276"/>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8"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152823</xdr:rowOff>
    </xdr:from>
    <xdr:to>
      <xdr:col>23</xdr:col>
      <xdr:colOff>457200</xdr:colOff>
      <xdr:row>88</xdr:row>
      <xdr:rowOff>82973</xdr:rowOff>
    </xdr:to>
    <xdr:sp macro="" textlink="">
      <xdr:nvSpPr>
        <xdr:cNvPr id="279" name="円/楕円 278"/>
        <xdr:cNvSpPr/>
      </xdr:nvSpPr>
      <xdr:spPr>
        <a:xfrm>
          <a:off x="16129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93150</xdr:rowOff>
    </xdr:from>
    <xdr:ext cx="736600" cy="259045"/>
    <xdr:sp macro="" textlink="">
      <xdr:nvSpPr>
        <xdr:cNvPr id="280" name="テキスト ボックス 279"/>
        <xdr:cNvSpPr txBox="1"/>
      </xdr:nvSpPr>
      <xdr:spPr>
        <a:xfrm>
          <a:off x="15798800" y="1483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104563</xdr:rowOff>
    </xdr:from>
    <xdr:to>
      <xdr:col>22</xdr:col>
      <xdr:colOff>254000</xdr:colOff>
      <xdr:row>88</xdr:row>
      <xdr:rowOff>34713</xdr:rowOff>
    </xdr:to>
    <xdr:sp macro="" textlink="">
      <xdr:nvSpPr>
        <xdr:cNvPr id="281" name="円/楕円 280"/>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44890</xdr:rowOff>
    </xdr:from>
    <xdr:ext cx="762000" cy="259045"/>
    <xdr:sp macro="" textlink="">
      <xdr:nvSpPr>
        <xdr:cNvPr id="282" name="テキスト ボックス 281"/>
        <xdr:cNvSpPr txBox="1"/>
      </xdr:nvSpPr>
      <xdr:spPr>
        <a:xfrm>
          <a:off x="14909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83" name="円/楕円 282"/>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84" name="テキスト ボックス 28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5" name="円/楕円 284"/>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6" name="テキスト ボックス 285"/>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Ｈ</a:t>
          </a:r>
          <a:r>
            <a:rPr kumimoji="1" lang="en-US" altLang="ja-JP" sz="1300">
              <a:latin typeface="ＭＳ Ｐゴシック"/>
            </a:rPr>
            <a:t>21</a:t>
          </a:r>
          <a:r>
            <a:rPr kumimoji="1" lang="ja-JP" altLang="en-US" sz="1300">
              <a:latin typeface="ＭＳ Ｐゴシック"/>
            </a:rPr>
            <a:t>年には類似団体の平均を大きく上回っていたが、定員管理計画に基づき適正な人員管理を行い近年は平均値程度に保っている。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8830</xdr:rowOff>
    </xdr:from>
    <xdr:to>
      <xdr:col>24</xdr:col>
      <xdr:colOff>558800</xdr:colOff>
      <xdr:row>62</xdr:row>
      <xdr:rowOff>22618</xdr:rowOff>
    </xdr:to>
    <xdr:cxnSp macro="">
      <xdr:nvCxnSpPr>
        <xdr:cNvPr id="323" name="直線コネクタ 322"/>
        <xdr:cNvCxnSpPr/>
      </xdr:nvCxnSpPr>
      <xdr:spPr>
        <a:xfrm flipV="1">
          <a:off x="16179800" y="1063873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140063</xdr:rowOff>
    </xdr:from>
    <xdr:to>
      <xdr:col>23</xdr:col>
      <xdr:colOff>406400</xdr:colOff>
      <xdr:row>62</xdr:row>
      <xdr:rowOff>22618</xdr:rowOff>
    </xdr:to>
    <xdr:cxnSp macro="">
      <xdr:nvCxnSpPr>
        <xdr:cNvPr id="326" name="直線コネクタ 325"/>
        <xdr:cNvCxnSpPr/>
      </xdr:nvCxnSpPr>
      <xdr:spPr>
        <a:xfrm>
          <a:off x="15290800" y="10598513"/>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140063</xdr:rowOff>
    </xdr:from>
    <xdr:to>
      <xdr:col>22</xdr:col>
      <xdr:colOff>203200</xdr:colOff>
      <xdr:row>61</xdr:row>
      <xdr:rowOff>165342</xdr:rowOff>
    </xdr:to>
    <xdr:cxnSp macro="">
      <xdr:nvCxnSpPr>
        <xdr:cNvPr id="329" name="直線コネクタ 328"/>
        <xdr:cNvCxnSpPr/>
      </xdr:nvCxnSpPr>
      <xdr:spPr>
        <a:xfrm flipV="1">
          <a:off x="14401800" y="10598513"/>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165342</xdr:rowOff>
    </xdr:from>
    <xdr:to>
      <xdr:col>21</xdr:col>
      <xdr:colOff>0</xdr:colOff>
      <xdr:row>61</xdr:row>
      <xdr:rowOff>168789</xdr:rowOff>
    </xdr:to>
    <xdr:cxnSp macro="">
      <xdr:nvCxnSpPr>
        <xdr:cNvPr id="332" name="直線コネクタ 331"/>
        <xdr:cNvCxnSpPr/>
      </xdr:nvCxnSpPr>
      <xdr:spPr>
        <a:xfrm flipV="1">
          <a:off x="13512800" y="1062379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80312</xdr:rowOff>
    </xdr:from>
    <xdr:to>
      <xdr:col>21</xdr:col>
      <xdr:colOff>50800</xdr:colOff>
      <xdr:row>61</xdr:row>
      <xdr:rowOff>10462</xdr:rowOff>
    </xdr:to>
    <xdr:sp macro="" textlink="">
      <xdr:nvSpPr>
        <xdr:cNvPr id="333" name="フローチャート : 判断 332"/>
        <xdr:cNvSpPr/>
      </xdr:nvSpPr>
      <xdr:spPr>
        <a:xfrm>
          <a:off x="14351000" y="1036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20639</xdr:rowOff>
    </xdr:from>
    <xdr:ext cx="762000" cy="259045"/>
    <xdr:sp macro="" textlink="">
      <xdr:nvSpPr>
        <xdr:cNvPr id="334" name="テキスト ボックス 333"/>
        <xdr:cNvSpPr txBox="1"/>
      </xdr:nvSpPr>
      <xdr:spPr>
        <a:xfrm>
          <a:off x="14020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41245</xdr:rowOff>
    </xdr:from>
    <xdr:to>
      <xdr:col>19</xdr:col>
      <xdr:colOff>533400</xdr:colOff>
      <xdr:row>60</xdr:row>
      <xdr:rowOff>142845</xdr:rowOff>
    </xdr:to>
    <xdr:sp macro="" textlink="">
      <xdr:nvSpPr>
        <xdr:cNvPr id="335" name="フローチャート : 判断 334"/>
        <xdr:cNvSpPr/>
      </xdr:nvSpPr>
      <xdr:spPr>
        <a:xfrm>
          <a:off x="13462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153022</xdr:rowOff>
    </xdr:from>
    <xdr:ext cx="762000" cy="259045"/>
    <xdr:sp macro="" textlink="">
      <xdr:nvSpPr>
        <xdr:cNvPr id="336" name="テキスト ボックス 335"/>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129480</xdr:rowOff>
    </xdr:from>
    <xdr:to>
      <xdr:col>24</xdr:col>
      <xdr:colOff>609600</xdr:colOff>
      <xdr:row>62</xdr:row>
      <xdr:rowOff>59630</xdr:rowOff>
    </xdr:to>
    <xdr:sp macro="" textlink="">
      <xdr:nvSpPr>
        <xdr:cNvPr id="342" name="円/楕円 341"/>
        <xdr:cNvSpPr/>
      </xdr:nvSpPr>
      <xdr:spPr>
        <a:xfrm>
          <a:off x="16967200" y="10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146007</xdr:rowOff>
    </xdr:from>
    <xdr:ext cx="762000" cy="259045"/>
    <xdr:sp macro="" textlink="">
      <xdr:nvSpPr>
        <xdr:cNvPr id="343" name="定員管理の状況該当値テキスト"/>
        <xdr:cNvSpPr txBox="1"/>
      </xdr:nvSpPr>
      <xdr:spPr>
        <a:xfrm>
          <a:off x="17106900" y="104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143268</xdr:rowOff>
    </xdr:from>
    <xdr:to>
      <xdr:col>23</xdr:col>
      <xdr:colOff>457200</xdr:colOff>
      <xdr:row>62</xdr:row>
      <xdr:rowOff>73418</xdr:rowOff>
    </xdr:to>
    <xdr:sp macro="" textlink="">
      <xdr:nvSpPr>
        <xdr:cNvPr id="344" name="円/楕円 343"/>
        <xdr:cNvSpPr/>
      </xdr:nvSpPr>
      <xdr:spPr>
        <a:xfrm>
          <a:off x="16129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45" name="テキスト ボックス 34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89263</xdr:rowOff>
    </xdr:from>
    <xdr:to>
      <xdr:col>22</xdr:col>
      <xdr:colOff>254000</xdr:colOff>
      <xdr:row>62</xdr:row>
      <xdr:rowOff>19413</xdr:rowOff>
    </xdr:to>
    <xdr:sp macro="" textlink="">
      <xdr:nvSpPr>
        <xdr:cNvPr id="346" name="円/楕円 345"/>
        <xdr:cNvSpPr/>
      </xdr:nvSpPr>
      <xdr:spPr>
        <a:xfrm>
          <a:off x="15240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29590</xdr:rowOff>
    </xdr:from>
    <xdr:ext cx="762000" cy="259045"/>
    <xdr:sp macro="" textlink="">
      <xdr:nvSpPr>
        <xdr:cNvPr id="347" name="テキスト ボックス 346"/>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114542</xdr:rowOff>
    </xdr:from>
    <xdr:to>
      <xdr:col>21</xdr:col>
      <xdr:colOff>50800</xdr:colOff>
      <xdr:row>62</xdr:row>
      <xdr:rowOff>44692</xdr:rowOff>
    </xdr:to>
    <xdr:sp macro="" textlink="">
      <xdr:nvSpPr>
        <xdr:cNvPr id="348" name="円/楕円 347"/>
        <xdr:cNvSpPr/>
      </xdr:nvSpPr>
      <xdr:spPr>
        <a:xfrm>
          <a:off x="14351000" y="10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29469</xdr:rowOff>
    </xdr:from>
    <xdr:ext cx="762000" cy="259045"/>
    <xdr:sp macro="" textlink="">
      <xdr:nvSpPr>
        <xdr:cNvPr id="349" name="テキスト ボックス 348"/>
        <xdr:cNvSpPr txBox="1"/>
      </xdr:nvSpPr>
      <xdr:spPr>
        <a:xfrm>
          <a:off x="14020800" y="1065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50" name="円/楕円 349"/>
        <xdr:cNvSpPr/>
      </xdr:nvSpPr>
      <xdr:spPr>
        <a:xfrm>
          <a:off x="134620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51" name="テキスト ボックス 350"/>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元金償還額以上の借入を行わないとうい起債発行抑制策により、年々減少傾向にある。類似団体の平均も下回っている。今後大きな事業の予定もあるため、起債発行額にも注意しながら、大きく上昇しないよう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110913</xdr:rowOff>
    </xdr:from>
    <xdr:to>
      <xdr:col>24</xdr:col>
      <xdr:colOff>558800</xdr:colOff>
      <xdr:row>40</xdr:row>
      <xdr:rowOff>135044</xdr:rowOff>
    </xdr:to>
    <xdr:cxnSp macro="">
      <xdr:nvCxnSpPr>
        <xdr:cNvPr id="385" name="直線コネクタ 384"/>
        <xdr:cNvCxnSpPr/>
      </xdr:nvCxnSpPr>
      <xdr:spPr>
        <a:xfrm flipV="1">
          <a:off x="16179800" y="69689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40</xdr:row>
      <xdr:rowOff>167217</xdr:rowOff>
    </xdr:to>
    <xdr:cxnSp macro="">
      <xdr:nvCxnSpPr>
        <xdr:cNvPr id="388" name="直線コネクタ 387"/>
        <xdr:cNvCxnSpPr/>
      </xdr:nvCxnSpPr>
      <xdr:spPr>
        <a:xfrm flipV="1">
          <a:off x="15290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167217</xdr:rowOff>
    </xdr:from>
    <xdr:to>
      <xdr:col>22</xdr:col>
      <xdr:colOff>203200</xdr:colOff>
      <xdr:row>41</xdr:row>
      <xdr:rowOff>35983</xdr:rowOff>
    </xdr:to>
    <xdr:cxnSp macro="">
      <xdr:nvCxnSpPr>
        <xdr:cNvPr id="391" name="直線コネクタ 390"/>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41</xdr:row>
      <xdr:rowOff>116417</xdr:rowOff>
    </xdr:to>
    <xdr:cxnSp macro="">
      <xdr:nvCxnSpPr>
        <xdr:cNvPr id="394" name="直線コネクタ 393"/>
        <xdr:cNvCxnSpPr/>
      </xdr:nvCxnSpPr>
      <xdr:spPr>
        <a:xfrm flipV="1">
          <a:off x="13512800" y="706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95" name="フローチャート : 判断 39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6" name="テキスト ボックス 39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154094</xdr:rowOff>
    </xdr:from>
    <xdr:to>
      <xdr:col>19</xdr:col>
      <xdr:colOff>533400</xdr:colOff>
      <xdr:row>42</xdr:row>
      <xdr:rowOff>84244</xdr:rowOff>
    </xdr:to>
    <xdr:sp macro="" textlink="">
      <xdr:nvSpPr>
        <xdr:cNvPr id="397" name="フローチャート : 判断 396"/>
        <xdr:cNvSpPr/>
      </xdr:nvSpPr>
      <xdr:spPr>
        <a:xfrm>
          <a:off x="13462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69021</xdr:rowOff>
    </xdr:from>
    <xdr:ext cx="762000" cy="259045"/>
    <xdr:sp macro="" textlink="">
      <xdr:nvSpPr>
        <xdr:cNvPr id="398" name="テキスト ボックス 397"/>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60113</xdr:rowOff>
    </xdr:from>
    <xdr:to>
      <xdr:col>24</xdr:col>
      <xdr:colOff>609600</xdr:colOff>
      <xdr:row>40</xdr:row>
      <xdr:rowOff>161713</xdr:rowOff>
    </xdr:to>
    <xdr:sp macro="" textlink="">
      <xdr:nvSpPr>
        <xdr:cNvPr id="404" name="円/楕円 403"/>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76640</xdr:rowOff>
    </xdr:from>
    <xdr:ext cx="762000" cy="259045"/>
    <xdr:sp macro="" textlink="">
      <xdr:nvSpPr>
        <xdr:cNvPr id="405"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6" name="円/楕円 405"/>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407" name="テキスト ボックス 406"/>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8" name="円/楕円 407"/>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9" name="テキスト ボックス 408"/>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10" name="円/楕円 409"/>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11" name="テキスト ボックス 41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2" name="円/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13" name="テキスト ボックス 412"/>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類似団体を上回っているが、新規地方債の発行の抑制や、財政調整基金や公共施設整備基金へ積立を行い、充当可能基金額の増加に努めているため、年々減少傾向にある。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118914</xdr:rowOff>
    </xdr:from>
    <xdr:to>
      <xdr:col>24</xdr:col>
      <xdr:colOff>558800</xdr:colOff>
      <xdr:row>16</xdr:row>
      <xdr:rowOff>145457</xdr:rowOff>
    </xdr:to>
    <xdr:cxnSp macro="">
      <xdr:nvCxnSpPr>
        <xdr:cNvPr id="447" name="直線コネクタ 446"/>
        <xdr:cNvCxnSpPr/>
      </xdr:nvCxnSpPr>
      <xdr:spPr>
        <a:xfrm flipV="1">
          <a:off x="16179800" y="286211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145457</xdr:rowOff>
    </xdr:from>
    <xdr:to>
      <xdr:col>23</xdr:col>
      <xdr:colOff>406400</xdr:colOff>
      <xdr:row>16</xdr:row>
      <xdr:rowOff>159935</xdr:rowOff>
    </xdr:to>
    <xdr:cxnSp macro="">
      <xdr:nvCxnSpPr>
        <xdr:cNvPr id="450" name="直線コネクタ 449"/>
        <xdr:cNvCxnSpPr/>
      </xdr:nvCxnSpPr>
      <xdr:spPr>
        <a:xfrm flipV="1">
          <a:off x="15290800" y="288865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159935</xdr:rowOff>
    </xdr:from>
    <xdr:to>
      <xdr:col>22</xdr:col>
      <xdr:colOff>203200</xdr:colOff>
      <xdr:row>17</xdr:row>
      <xdr:rowOff>18246</xdr:rowOff>
    </xdr:to>
    <xdr:cxnSp macro="">
      <xdr:nvCxnSpPr>
        <xdr:cNvPr id="453" name="直線コネクタ 452"/>
        <xdr:cNvCxnSpPr/>
      </xdr:nvCxnSpPr>
      <xdr:spPr>
        <a:xfrm flipV="1">
          <a:off x="14401800" y="2903135"/>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157522</xdr:rowOff>
    </xdr:from>
    <xdr:to>
      <xdr:col>21</xdr:col>
      <xdr:colOff>0</xdr:colOff>
      <xdr:row>17</xdr:row>
      <xdr:rowOff>18246</xdr:rowOff>
    </xdr:to>
    <xdr:cxnSp macro="">
      <xdr:nvCxnSpPr>
        <xdr:cNvPr id="456" name="直線コネクタ 455"/>
        <xdr:cNvCxnSpPr/>
      </xdr:nvCxnSpPr>
      <xdr:spPr>
        <a:xfrm>
          <a:off x="13512800" y="290072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57" name="フローチャート : 判断 456"/>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58" name="テキスト ボックス 457"/>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59" name="フローチャート : 判断 458"/>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60" name="テキスト ボックス 459"/>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68114</xdr:rowOff>
    </xdr:from>
    <xdr:to>
      <xdr:col>24</xdr:col>
      <xdr:colOff>609600</xdr:colOff>
      <xdr:row>16</xdr:row>
      <xdr:rowOff>169714</xdr:rowOff>
    </xdr:to>
    <xdr:sp macro="" textlink="">
      <xdr:nvSpPr>
        <xdr:cNvPr id="466" name="円/楕円 465"/>
        <xdr:cNvSpPr/>
      </xdr:nvSpPr>
      <xdr:spPr>
        <a:xfrm>
          <a:off x="169672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40191</xdr:rowOff>
    </xdr:from>
    <xdr:ext cx="762000" cy="259045"/>
    <xdr:sp macro="" textlink="">
      <xdr:nvSpPr>
        <xdr:cNvPr id="467" name="将来負担の状況該当値テキスト"/>
        <xdr:cNvSpPr txBox="1"/>
      </xdr:nvSpPr>
      <xdr:spPr>
        <a:xfrm>
          <a:off x="17106900" y="27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94657</xdr:rowOff>
    </xdr:from>
    <xdr:to>
      <xdr:col>23</xdr:col>
      <xdr:colOff>457200</xdr:colOff>
      <xdr:row>17</xdr:row>
      <xdr:rowOff>24807</xdr:rowOff>
    </xdr:to>
    <xdr:sp macro="" textlink="">
      <xdr:nvSpPr>
        <xdr:cNvPr id="468" name="円/楕円 467"/>
        <xdr:cNvSpPr/>
      </xdr:nvSpPr>
      <xdr:spPr>
        <a:xfrm>
          <a:off x="16129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9584</xdr:rowOff>
    </xdr:from>
    <xdr:ext cx="736600" cy="259045"/>
    <xdr:sp macro="" textlink="">
      <xdr:nvSpPr>
        <xdr:cNvPr id="469" name="テキスト ボックス 468"/>
        <xdr:cNvSpPr txBox="1"/>
      </xdr:nvSpPr>
      <xdr:spPr>
        <a:xfrm>
          <a:off x="15798800" y="29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109135</xdr:rowOff>
    </xdr:from>
    <xdr:to>
      <xdr:col>22</xdr:col>
      <xdr:colOff>254000</xdr:colOff>
      <xdr:row>17</xdr:row>
      <xdr:rowOff>39285</xdr:rowOff>
    </xdr:to>
    <xdr:sp macro="" textlink="">
      <xdr:nvSpPr>
        <xdr:cNvPr id="470" name="円/楕円 469"/>
        <xdr:cNvSpPr/>
      </xdr:nvSpPr>
      <xdr:spPr>
        <a:xfrm>
          <a:off x="15240000" y="28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24062</xdr:rowOff>
    </xdr:from>
    <xdr:ext cx="762000" cy="259045"/>
    <xdr:sp macro="" textlink="">
      <xdr:nvSpPr>
        <xdr:cNvPr id="471" name="テキスト ボックス 470"/>
        <xdr:cNvSpPr txBox="1"/>
      </xdr:nvSpPr>
      <xdr:spPr>
        <a:xfrm>
          <a:off x="14909800" y="293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138896</xdr:rowOff>
    </xdr:from>
    <xdr:to>
      <xdr:col>21</xdr:col>
      <xdr:colOff>50800</xdr:colOff>
      <xdr:row>17</xdr:row>
      <xdr:rowOff>69046</xdr:rowOff>
    </xdr:to>
    <xdr:sp macro="" textlink="">
      <xdr:nvSpPr>
        <xdr:cNvPr id="472" name="円/楕円 471"/>
        <xdr:cNvSpPr/>
      </xdr:nvSpPr>
      <xdr:spPr>
        <a:xfrm>
          <a:off x="14351000" y="28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53823</xdr:rowOff>
    </xdr:from>
    <xdr:ext cx="762000" cy="259045"/>
    <xdr:sp macro="" textlink="">
      <xdr:nvSpPr>
        <xdr:cNvPr id="473" name="テキスト ボックス 472"/>
        <xdr:cNvSpPr txBox="1"/>
      </xdr:nvSpPr>
      <xdr:spPr>
        <a:xfrm>
          <a:off x="14020800" y="296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106722</xdr:rowOff>
    </xdr:from>
    <xdr:to>
      <xdr:col>19</xdr:col>
      <xdr:colOff>533400</xdr:colOff>
      <xdr:row>17</xdr:row>
      <xdr:rowOff>36872</xdr:rowOff>
    </xdr:to>
    <xdr:sp macro="" textlink="">
      <xdr:nvSpPr>
        <xdr:cNvPr id="474" name="円/楕円 473"/>
        <xdr:cNvSpPr/>
      </xdr:nvSpPr>
      <xdr:spPr>
        <a:xfrm>
          <a:off x="13462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21649</xdr:rowOff>
    </xdr:from>
    <xdr:ext cx="762000" cy="259045"/>
    <xdr:sp macro="" textlink="">
      <xdr:nvSpPr>
        <xdr:cNvPr id="475" name="テキスト ボックス 474"/>
        <xdr:cNvSpPr txBox="1"/>
      </xdr:nvSpPr>
      <xdr:spPr>
        <a:xfrm>
          <a:off x="13131800" y="29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静岡県南伊豆町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9,058
9,020
110.59
5,414,859
5,127,023
264,266
3,207,830
4,173,225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61.1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類似団体の平均を下回っている。</a:t>
          </a:r>
          <a:endParaRPr kumimoji="1" lang="en-US" altLang="ja-JP" sz="1300">
            <a:latin typeface="ＭＳ Ｐゴシック"/>
          </a:endParaRPr>
        </a:p>
        <a:p>
          <a:r>
            <a:rPr kumimoji="1" lang="ja-JP" altLang="en-US" sz="1300">
              <a:latin typeface="ＭＳ Ｐゴシック"/>
            </a:rPr>
            <a:t>今後も適正な人員管理に努める。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7801</xdr:rowOff>
    </xdr:from>
    <xdr:to>
      <xdr:col>7</xdr:col>
      <xdr:colOff>15875</xdr:colOff>
      <xdr:row>37</xdr:row>
      <xdr:rowOff>11067</xdr:rowOff>
    </xdr:to>
    <xdr:cxnSp macro="">
      <xdr:nvCxnSpPr>
        <xdr:cNvPr id="66" name="直線コネクタ 65"/>
        <xdr:cNvCxnSpPr/>
      </xdr:nvCxnSpPr>
      <xdr:spPr>
        <a:xfrm>
          <a:off x="3987800" y="63514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143328</xdr:rowOff>
    </xdr:from>
    <xdr:to>
      <xdr:col>5</xdr:col>
      <xdr:colOff>549275</xdr:colOff>
      <xdr:row>37</xdr:row>
      <xdr:rowOff>7801</xdr:rowOff>
    </xdr:to>
    <xdr:cxnSp macro="">
      <xdr:nvCxnSpPr>
        <xdr:cNvPr id="69" name="直線コネクタ 68"/>
        <xdr:cNvCxnSpPr/>
      </xdr:nvCxnSpPr>
      <xdr:spPr>
        <a:xfrm>
          <a:off x="3098800" y="63155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143328</xdr:rowOff>
    </xdr:from>
    <xdr:to>
      <xdr:col>4</xdr:col>
      <xdr:colOff>346075</xdr:colOff>
      <xdr:row>37</xdr:row>
      <xdr:rowOff>33927</xdr:rowOff>
    </xdr:to>
    <xdr:cxnSp macro="">
      <xdr:nvCxnSpPr>
        <xdr:cNvPr id="72" name="直線コネクタ 71"/>
        <xdr:cNvCxnSpPr/>
      </xdr:nvCxnSpPr>
      <xdr:spPr>
        <a:xfrm flipV="1">
          <a:off x="2209800" y="63155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33927</xdr:rowOff>
    </xdr:from>
    <xdr:to>
      <xdr:col>3</xdr:col>
      <xdr:colOff>142875</xdr:colOff>
      <xdr:row>37</xdr:row>
      <xdr:rowOff>43724</xdr:rowOff>
    </xdr:to>
    <xdr:cxnSp macro="">
      <xdr:nvCxnSpPr>
        <xdr:cNvPr id="75" name="直線コネクタ 74"/>
        <xdr:cNvCxnSpPr/>
      </xdr:nvCxnSpPr>
      <xdr:spPr>
        <a:xfrm flipV="1">
          <a:off x="1320800" y="63775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6" name="フローチャート : 判断 75"/>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7" name="テキスト ボックス 76"/>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131717</xdr:rowOff>
    </xdr:from>
    <xdr:to>
      <xdr:col>7</xdr:col>
      <xdr:colOff>66675</xdr:colOff>
      <xdr:row>37</xdr:row>
      <xdr:rowOff>61867</xdr:rowOff>
    </xdr:to>
    <xdr:sp macro="" textlink="">
      <xdr:nvSpPr>
        <xdr:cNvPr id="85" name="円/楕円 84"/>
        <xdr:cNvSpPr/>
      </xdr:nvSpPr>
      <xdr:spPr>
        <a:xfrm>
          <a:off x="4775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148244</xdr:rowOff>
    </xdr:from>
    <xdr:ext cx="762000" cy="259045"/>
    <xdr:sp macro="" textlink="">
      <xdr:nvSpPr>
        <xdr:cNvPr id="86" name="人件費該当値テキスト"/>
        <xdr:cNvSpPr txBox="1"/>
      </xdr:nvSpPr>
      <xdr:spPr>
        <a:xfrm>
          <a:off x="4914900" y="61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128451</xdr:rowOff>
    </xdr:from>
    <xdr:to>
      <xdr:col>5</xdr:col>
      <xdr:colOff>600075</xdr:colOff>
      <xdr:row>37</xdr:row>
      <xdr:rowOff>58601</xdr:rowOff>
    </xdr:to>
    <xdr:sp macro="" textlink="">
      <xdr:nvSpPr>
        <xdr:cNvPr id="87" name="円/楕円 86"/>
        <xdr:cNvSpPr/>
      </xdr:nvSpPr>
      <xdr:spPr>
        <a:xfrm>
          <a:off x="3937000" y="63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68778</xdr:rowOff>
    </xdr:from>
    <xdr:ext cx="736600" cy="259045"/>
    <xdr:sp macro="" textlink="">
      <xdr:nvSpPr>
        <xdr:cNvPr id="88" name="テキスト ボックス 87"/>
        <xdr:cNvSpPr txBox="1"/>
      </xdr:nvSpPr>
      <xdr:spPr>
        <a:xfrm>
          <a:off x="3606800" y="6069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92528</xdr:rowOff>
    </xdr:from>
    <xdr:to>
      <xdr:col>4</xdr:col>
      <xdr:colOff>396875</xdr:colOff>
      <xdr:row>37</xdr:row>
      <xdr:rowOff>22678</xdr:rowOff>
    </xdr:to>
    <xdr:sp macro="" textlink="">
      <xdr:nvSpPr>
        <xdr:cNvPr id="89" name="円/楕円 88"/>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90" name="テキスト ボックス 89"/>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154577</xdr:rowOff>
    </xdr:from>
    <xdr:to>
      <xdr:col>3</xdr:col>
      <xdr:colOff>193675</xdr:colOff>
      <xdr:row>37</xdr:row>
      <xdr:rowOff>84727</xdr:rowOff>
    </xdr:to>
    <xdr:sp macro="" textlink="">
      <xdr:nvSpPr>
        <xdr:cNvPr id="91" name="円/楕円 90"/>
        <xdr:cNvSpPr/>
      </xdr:nvSpPr>
      <xdr:spPr>
        <a:xfrm>
          <a:off x="2159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94904</xdr:rowOff>
    </xdr:from>
    <xdr:ext cx="762000" cy="259045"/>
    <xdr:sp macro="" textlink="">
      <xdr:nvSpPr>
        <xdr:cNvPr id="92" name="テキスト ボックス 91"/>
        <xdr:cNvSpPr txBox="1"/>
      </xdr:nvSpPr>
      <xdr:spPr>
        <a:xfrm>
          <a:off x="1828800" y="609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164374</xdr:rowOff>
    </xdr:from>
    <xdr:to>
      <xdr:col>1</xdr:col>
      <xdr:colOff>676275</xdr:colOff>
      <xdr:row>37</xdr:row>
      <xdr:rowOff>94524</xdr:rowOff>
    </xdr:to>
    <xdr:sp macro="" textlink="">
      <xdr:nvSpPr>
        <xdr:cNvPr id="93" name="円/楕円 92"/>
        <xdr:cNvSpPr/>
      </xdr:nvSpPr>
      <xdr:spPr>
        <a:xfrm>
          <a:off x="1270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104701</xdr:rowOff>
    </xdr:from>
    <xdr:ext cx="762000" cy="259045"/>
    <xdr:sp macro="" textlink="">
      <xdr:nvSpPr>
        <xdr:cNvPr id="94" name="テキスト ボックス 93"/>
        <xdr:cNvSpPr txBox="1"/>
      </xdr:nvSpPr>
      <xdr:spPr>
        <a:xfrm>
          <a:off x="939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類似団体の平均と同数値であり、比率が上昇している。</a:t>
          </a:r>
          <a:endParaRPr kumimoji="1" lang="en-US" altLang="ja-JP" sz="1300">
            <a:latin typeface="ＭＳ Ｐゴシック"/>
          </a:endParaRPr>
        </a:p>
        <a:p>
          <a:r>
            <a:rPr kumimoji="1" lang="ja-JP" altLang="en-US" sz="1300">
              <a:latin typeface="ＭＳ Ｐゴシック"/>
            </a:rPr>
            <a:t>臨時職員数増による賃金の上昇がその主たる要因である。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73660</xdr:rowOff>
    </xdr:to>
    <xdr:cxnSp macro="">
      <xdr:nvCxnSpPr>
        <xdr:cNvPr id="127" name="直線コネクタ 126"/>
        <xdr:cNvCxnSpPr/>
      </xdr:nvCxnSpPr>
      <xdr:spPr>
        <a:xfrm>
          <a:off x="15671800" y="2755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12700</xdr:rowOff>
    </xdr:to>
    <xdr:cxnSp macro="">
      <xdr:nvCxnSpPr>
        <xdr:cNvPr id="130" name="直線コネクタ 129"/>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146050</xdr:rowOff>
    </xdr:to>
    <xdr:cxnSp macro="">
      <xdr:nvCxnSpPr>
        <xdr:cNvPr id="133" name="直線コネクタ 132"/>
        <xdr:cNvCxnSpPr/>
      </xdr:nvCxnSpPr>
      <xdr:spPr>
        <a:xfrm>
          <a:off x="13893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100330</xdr:rowOff>
    </xdr:to>
    <xdr:cxnSp macro="">
      <xdr:nvCxnSpPr>
        <xdr:cNvPr id="136" name="直線コネクタ 135"/>
        <xdr:cNvCxnSpPr/>
      </xdr:nvCxnSpPr>
      <xdr:spPr>
        <a:xfrm>
          <a:off x="13004800" y="264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9" name="フローチャート : 判断 138"/>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40" name="テキスト ボックス 139"/>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46" name="円/楕円 145"/>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166387</xdr:rowOff>
    </xdr:from>
    <xdr:ext cx="762000" cy="259045"/>
    <xdr:sp macro="" textlink="">
      <xdr:nvSpPr>
        <xdr:cNvPr id="147" name="物件費該当値テキスト"/>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8" name="円/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51" name="テキスト ボックス 150"/>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2" name="円/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4" name="円/楕円 153"/>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5" name="テキスト ボックス 154"/>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自立支援給付費の減少により、若干数値が下がり、類似団体平均値を下回った。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81280</xdr:rowOff>
    </xdr:to>
    <xdr:cxnSp macro="">
      <xdr:nvCxnSpPr>
        <xdr:cNvPr id="186" name="直線コネクタ 185"/>
        <xdr:cNvCxnSpPr/>
      </xdr:nvCxnSpPr>
      <xdr:spPr>
        <a:xfrm flipV="1">
          <a:off x="3987800" y="961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161290</xdr:rowOff>
    </xdr:from>
    <xdr:to>
      <xdr:col>5</xdr:col>
      <xdr:colOff>549275</xdr:colOff>
      <xdr:row>56</xdr:row>
      <xdr:rowOff>81280</xdr:rowOff>
    </xdr:to>
    <xdr:cxnSp macro="">
      <xdr:nvCxnSpPr>
        <xdr:cNvPr id="189" name="直線コネクタ 188"/>
        <xdr:cNvCxnSpPr/>
      </xdr:nvCxnSpPr>
      <xdr:spPr>
        <a:xfrm>
          <a:off x="3098800" y="9591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161290</xdr:rowOff>
    </xdr:to>
    <xdr:cxnSp macro="">
      <xdr:nvCxnSpPr>
        <xdr:cNvPr id="192" name="直線コネクタ 191"/>
        <xdr:cNvCxnSpPr/>
      </xdr:nvCxnSpPr>
      <xdr:spPr>
        <a:xfrm>
          <a:off x="2209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46990</xdr:rowOff>
    </xdr:to>
    <xdr:cxnSp macro="">
      <xdr:nvCxnSpPr>
        <xdr:cNvPr id="195" name="直線コネクタ 194"/>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98" name="フローチャート :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30480</xdr:rowOff>
    </xdr:from>
    <xdr:to>
      <xdr:col>5</xdr:col>
      <xdr:colOff>600075</xdr:colOff>
      <xdr:row>56</xdr:row>
      <xdr:rowOff>132080</xdr:rowOff>
    </xdr:to>
    <xdr:sp macro="" textlink="">
      <xdr:nvSpPr>
        <xdr:cNvPr id="207" name="円/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110490</xdr:rowOff>
    </xdr:from>
    <xdr:to>
      <xdr:col>4</xdr:col>
      <xdr:colOff>396875</xdr:colOff>
      <xdr:row>56</xdr:row>
      <xdr:rowOff>40640</xdr:rowOff>
    </xdr:to>
    <xdr:sp macro="" textlink="">
      <xdr:nvSpPr>
        <xdr:cNvPr id="209" name="円/楕円 208"/>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25417</xdr:rowOff>
    </xdr:from>
    <xdr:ext cx="762000" cy="259045"/>
    <xdr:sp macro="" textlink="">
      <xdr:nvSpPr>
        <xdr:cNvPr id="210" name="テキスト ボックス 209"/>
        <xdr:cNvSpPr txBox="1"/>
      </xdr:nvSpPr>
      <xdr:spPr>
        <a:xfrm>
          <a:off x="2717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11" name="円/楕円 210"/>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12" name="テキスト ボックス 211"/>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14" name="テキスト ボックス 213"/>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類似団体平均を下回り、比率が減少した。</a:t>
          </a:r>
          <a:endParaRPr kumimoji="1" lang="en-US" altLang="ja-JP" sz="1300">
            <a:latin typeface="ＭＳ Ｐゴシック"/>
          </a:endParaRPr>
        </a:p>
        <a:p>
          <a:r>
            <a:rPr kumimoji="1" lang="ja-JP" altLang="en-US" sz="1300">
              <a:latin typeface="ＭＳ Ｐゴシック"/>
            </a:rPr>
            <a:t>　維持補修費や繰出金の減少がその理由として考えられるが、今後は公共施設の老朽化による維持補修費の増加も予想されるため、総合管理計画の策定による計画的な管理を行っていく。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99568</xdr:rowOff>
    </xdr:from>
    <xdr:to>
      <xdr:col>24</xdr:col>
      <xdr:colOff>31750</xdr:colOff>
      <xdr:row>56</xdr:row>
      <xdr:rowOff>145288</xdr:rowOff>
    </xdr:to>
    <xdr:cxnSp macro="">
      <xdr:nvCxnSpPr>
        <xdr:cNvPr id="244" name="直線コネクタ 243"/>
        <xdr:cNvCxnSpPr/>
      </xdr:nvCxnSpPr>
      <xdr:spPr>
        <a:xfrm flipV="1">
          <a:off x="15671800" y="97007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145288</xdr:rowOff>
    </xdr:to>
    <xdr:cxnSp macro="">
      <xdr:nvCxnSpPr>
        <xdr:cNvPr id="247" name="直線コネクタ 246"/>
        <xdr:cNvCxnSpPr/>
      </xdr:nvCxnSpPr>
      <xdr:spPr>
        <a:xfrm>
          <a:off x="14782800" y="96733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113284</xdr:rowOff>
    </xdr:to>
    <xdr:cxnSp macro="">
      <xdr:nvCxnSpPr>
        <xdr:cNvPr id="250" name="直線コネクタ 249"/>
        <xdr:cNvCxnSpPr/>
      </xdr:nvCxnSpPr>
      <xdr:spPr>
        <a:xfrm flipV="1">
          <a:off x="13893800" y="9673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57</xdr:row>
      <xdr:rowOff>10414</xdr:rowOff>
    </xdr:to>
    <xdr:cxnSp macro="">
      <xdr:nvCxnSpPr>
        <xdr:cNvPr id="253" name="直線コネクタ 252"/>
        <xdr:cNvCxnSpPr/>
      </xdr:nvCxnSpPr>
      <xdr:spPr>
        <a:xfrm flipV="1">
          <a:off x="13004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5" name="テキスト ボックス 254"/>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6" name="フローチャート :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7" name="テキスト ボックス 256"/>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3" name="円/楕円 262"/>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65295</xdr:rowOff>
    </xdr:from>
    <xdr:ext cx="762000" cy="259045"/>
    <xdr:sp macro="" textlink="">
      <xdr:nvSpPr>
        <xdr:cNvPr id="264"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5" name="円/楕円 264"/>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9415</xdr:rowOff>
    </xdr:from>
    <xdr:ext cx="736600" cy="259045"/>
    <xdr:sp macro="" textlink="">
      <xdr:nvSpPr>
        <xdr:cNvPr id="266" name="テキスト ボックス 265"/>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7" name="円/楕円 266"/>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68" name="テキスト ボックス 267"/>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9" name="円/楕円 268"/>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70" name="テキスト ボックス 269"/>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1" name="円/楕円 270"/>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2" name="テキスト ボックス 271"/>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療養給付費負担金や一部事務組合負担金の増加により類似団体の平均値を上回って推移している。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106426</xdr:rowOff>
    </xdr:to>
    <xdr:cxnSp macro="">
      <xdr:nvCxnSpPr>
        <xdr:cNvPr id="302" name="直線コネクタ 301"/>
        <xdr:cNvCxnSpPr/>
      </xdr:nvCxnSpPr>
      <xdr:spPr>
        <a:xfrm>
          <a:off x="15671800" y="64363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92710</xdr:rowOff>
    </xdr:to>
    <xdr:cxnSp macro="">
      <xdr:nvCxnSpPr>
        <xdr:cNvPr id="305" name="直線コネクタ 304"/>
        <xdr:cNvCxnSpPr/>
      </xdr:nvCxnSpPr>
      <xdr:spPr>
        <a:xfrm>
          <a:off x="14782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65278</xdr:rowOff>
    </xdr:from>
    <xdr:to>
      <xdr:col>21</xdr:col>
      <xdr:colOff>361950</xdr:colOff>
      <xdr:row>37</xdr:row>
      <xdr:rowOff>78994</xdr:rowOff>
    </xdr:to>
    <xdr:cxnSp macro="">
      <xdr:nvCxnSpPr>
        <xdr:cNvPr id="308" name="直線コネクタ 307"/>
        <xdr:cNvCxnSpPr/>
      </xdr:nvCxnSpPr>
      <xdr:spPr>
        <a:xfrm flipV="1">
          <a:off x="13893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88138</xdr:rowOff>
    </xdr:to>
    <xdr:cxnSp macro="">
      <xdr:nvCxnSpPr>
        <xdr:cNvPr id="311" name="直線コネクタ 310"/>
        <xdr:cNvCxnSpPr/>
      </xdr:nvCxnSpPr>
      <xdr:spPr>
        <a:xfrm flipV="1">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4" name="フローチャート : 判断 313"/>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5" name="テキスト ボックス 314"/>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1" name="円/楕円 320"/>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2"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3" name="円/楕円 322"/>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4" name="テキスト ボックス 32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5" name="円/楕円 324"/>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6" name="テキスト ボックス 325"/>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27" name="円/楕円 326"/>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28" name="テキスト ボックス 327"/>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9" name="円/楕円 32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0" name="テキスト ボックス 32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過去の借入に係る償還のピークが過ぎたことにより、減少傾向にある。</a:t>
          </a:r>
          <a:endParaRPr kumimoji="1" lang="en-US" altLang="ja-JP" sz="1300">
            <a:latin typeface="ＭＳ Ｐゴシック"/>
          </a:endParaRPr>
        </a:p>
        <a:p>
          <a:r>
            <a:rPr kumimoji="1" lang="ja-JP" altLang="en-US" sz="1300">
              <a:latin typeface="ＭＳ Ｐゴシック"/>
            </a:rPr>
            <a:t>　今後も地方債の発行には細心の注意を払い、負担軽減に努める。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77470</xdr:rowOff>
    </xdr:to>
    <xdr:cxnSp macro="">
      <xdr:nvCxnSpPr>
        <xdr:cNvPr id="362" name="直線コネクタ 361"/>
        <xdr:cNvCxnSpPr/>
      </xdr:nvCxnSpPr>
      <xdr:spPr>
        <a:xfrm flipV="1">
          <a:off x="3987800" y="130581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77470</xdr:rowOff>
    </xdr:from>
    <xdr:to>
      <xdr:col>5</xdr:col>
      <xdr:colOff>549275</xdr:colOff>
      <xdr:row>76</xdr:row>
      <xdr:rowOff>88900</xdr:rowOff>
    </xdr:to>
    <xdr:cxnSp macro="">
      <xdr:nvCxnSpPr>
        <xdr:cNvPr id="365" name="直線コネクタ 364"/>
        <xdr:cNvCxnSpPr/>
      </xdr:nvCxnSpPr>
      <xdr:spPr>
        <a:xfrm flipV="1">
          <a:off x="3098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107950</xdr:rowOff>
    </xdr:to>
    <xdr:cxnSp macro="">
      <xdr:nvCxnSpPr>
        <xdr:cNvPr id="368" name="直線コネクタ 367"/>
        <xdr:cNvCxnSpPr/>
      </xdr:nvCxnSpPr>
      <xdr:spPr>
        <a:xfrm flipV="1">
          <a:off x="2209800" y="1311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107950</xdr:rowOff>
    </xdr:to>
    <xdr:cxnSp macro="">
      <xdr:nvCxnSpPr>
        <xdr:cNvPr id="371" name="直線コネクタ 370"/>
        <xdr:cNvCxnSpPr/>
      </xdr:nvCxnSpPr>
      <xdr:spPr>
        <a:xfrm>
          <a:off x="1320800" y="13126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41911</xdr:rowOff>
    </xdr:from>
    <xdr:to>
      <xdr:col>3</xdr:col>
      <xdr:colOff>193675</xdr:colOff>
      <xdr:row>76</xdr:row>
      <xdr:rowOff>143511</xdr:rowOff>
    </xdr:to>
    <xdr:sp macro="" textlink="">
      <xdr:nvSpPr>
        <xdr:cNvPr id="372" name="フローチャート : 判断 371"/>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73" name="テキスト ボックス 372"/>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74" name="フローチャート : 判断 373"/>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10177</xdr:rowOff>
    </xdr:from>
    <xdr:ext cx="762000" cy="259045"/>
    <xdr:sp macro="" textlink="">
      <xdr:nvSpPr>
        <xdr:cNvPr id="375" name="テキスト ボックス 374"/>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81" name="円/楕円 380"/>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82"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3" name="円/楕円 382"/>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84" name="テキスト ボックス 383"/>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5" name="円/楕円 384"/>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86" name="テキスト ボックス 385"/>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7" name="円/楕円 386"/>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143527</xdr:rowOff>
    </xdr:from>
    <xdr:ext cx="762000" cy="259045"/>
    <xdr:sp macro="" textlink="">
      <xdr:nvSpPr>
        <xdr:cNvPr id="388" name="テキスト ボックス 387"/>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9" name="円/楕円 388"/>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90" name="テキスト ボックス 389"/>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公債費は年々減少傾向となるが、今年度は、石廊崎ＪＰ跡地の買収等の経費が多額であったため、比率は減少した。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76</xdr:row>
      <xdr:rowOff>157480</xdr:rowOff>
    </xdr:to>
    <xdr:cxnSp macro="">
      <xdr:nvCxnSpPr>
        <xdr:cNvPr id="423" name="直線コネクタ 422"/>
        <xdr:cNvCxnSpPr/>
      </xdr:nvCxnSpPr>
      <xdr:spPr>
        <a:xfrm flipV="1">
          <a:off x="15671800" y="13183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157480</xdr:rowOff>
    </xdr:to>
    <xdr:cxnSp macro="">
      <xdr:nvCxnSpPr>
        <xdr:cNvPr id="426" name="直線コネクタ 425"/>
        <xdr:cNvCxnSpPr/>
      </xdr:nvCxnSpPr>
      <xdr:spPr>
        <a:xfrm>
          <a:off x="14782800" y="130276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73661</xdr:rowOff>
    </xdr:to>
    <xdr:cxnSp macro="">
      <xdr:nvCxnSpPr>
        <xdr:cNvPr id="429" name="直線コネクタ 428"/>
        <xdr:cNvCxnSpPr/>
      </xdr:nvCxnSpPr>
      <xdr:spPr>
        <a:xfrm flipV="1">
          <a:off x="13893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73661</xdr:rowOff>
    </xdr:from>
    <xdr:to>
      <xdr:col>20</xdr:col>
      <xdr:colOff>158750</xdr:colOff>
      <xdr:row>76</xdr:row>
      <xdr:rowOff>130811</xdr:rowOff>
    </xdr:to>
    <xdr:cxnSp macro="">
      <xdr:nvCxnSpPr>
        <xdr:cNvPr id="432" name="直線コネクタ 431"/>
        <xdr:cNvCxnSpPr/>
      </xdr:nvCxnSpPr>
      <xdr:spPr>
        <a:xfrm flipV="1">
          <a:off x="13004800" y="131038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4" name="テキスト ボックス 433"/>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6" name="テキスト ボックス 435"/>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2" name="円/楕円 441"/>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43"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106680</xdr:rowOff>
    </xdr:from>
    <xdr:to>
      <xdr:col>22</xdr:col>
      <xdr:colOff>615950</xdr:colOff>
      <xdr:row>77</xdr:row>
      <xdr:rowOff>36830</xdr:rowOff>
    </xdr:to>
    <xdr:sp macro="" textlink="">
      <xdr:nvSpPr>
        <xdr:cNvPr id="444" name="円/楕円 443"/>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47007</xdr:rowOff>
    </xdr:from>
    <xdr:ext cx="736600" cy="259045"/>
    <xdr:sp macro="" textlink="">
      <xdr:nvSpPr>
        <xdr:cNvPr id="445" name="テキスト ボックス 444"/>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46" name="円/楕円 445"/>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47" name="テキスト ボックス 446"/>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22861</xdr:rowOff>
    </xdr:from>
    <xdr:to>
      <xdr:col>20</xdr:col>
      <xdr:colOff>209550</xdr:colOff>
      <xdr:row>76</xdr:row>
      <xdr:rowOff>124461</xdr:rowOff>
    </xdr:to>
    <xdr:sp macro="" textlink="">
      <xdr:nvSpPr>
        <xdr:cNvPr id="448" name="円/楕円 447"/>
        <xdr:cNvSpPr/>
      </xdr:nvSpPr>
      <xdr:spPr>
        <a:xfrm>
          <a:off x="13843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9" name="テキスト ボックス 448"/>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80011</xdr:rowOff>
    </xdr:from>
    <xdr:to>
      <xdr:col>19</xdr:col>
      <xdr:colOff>6350</xdr:colOff>
      <xdr:row>77</xdr:row>
      <xdr:rowOff>10161</xdr:rowOff>
    </xdr:to>
    <xdr:sp macro="" textlink="">
      <xdr:nvSpPr>
        <xdr:cNvPr id="450" name="円/楕円 449"/>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20337</xdr:rowOff>
    </xdr:from>
    <xdr:ext cx="762000" cy="259045"/>
    <xdr:sp macro="" textlink="">
      <xdr:nvSpPr>
        <xdr:cNvPr id="451" name="テキスト ボックス 450"/>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静岡県南伊豆町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57288</xdr:rowOff>
    </xdr:from>
    <xdr:to>
      <xdr:col>4</xdr:col>
      <xdr:colOff>1117600</xdr:colOff>
      <xdr:row>17</xdr:row>
      <xdr:rowOff>98915</xdr:rowOff>
    </xdr:to>
    <xdr:cxnSp macro="">
      <xdr:nvCxnSpPr>
        <xdr:cNvPr id="52" name="直線コネクタ 51"/>
        <xdr:cNvCxnSpPr/>
      </xdr:nvCxnSpPr>
      <xdr:spPr bwMode="auto">
        <a:xfrm flipV="1">
          <a:off x="5003800" y="3019563"/>
          <a:ext cx="647700" cy="4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97674</xdr:rowOff>
    </xdr:from>
    <xdr:to>
      <xdr:col>4</xdr:col>
      <xdr:colOff>469900</xdr:colOff>
      <xdr:row>17</xdr:row>
      <xdr:rowOff>98915</xdr:rowOff>
    </xdr:to>
    <xdr:cxnSp macro="">
      <xdr:nvCxnSpPr>
        <xdr:cNvPr id="55" name="直線コネクタ 54"/>
        <xdr:cNvCxnSpPr/>
      </xdr:nvCxnSpPr>
      <xdr:spPr bwMode="auto">
        <a:xfrm>
          <a:off x="4305300" y="3059949"/>
          <a:ext cx="698500" cy="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97674</xdr:rowOff>
    </xdr:from>
    <xdr:to>
      <xdr:col>3</xdr:col>
      <xdr:colOff>904875</xdr:colOff>
      <xdr:row>17</xdr:row>
      <xdr:rowOff>147988</xdr:rowOff>
    </xdr:to>
    <xdr:cxnSp macro="">
      <xdr:nvCxnSpPr>
        <xdr:cNvPr id="58" name="直線コネクタ 57"/>
        <xdr:cNvCxnSpPr/>
      </xdr:nvCxnSpPr>
      <xdr:spPr bwMode="auto">
        <a:xfrm flipV="1">
          <a:off x="3606800" y="3059949"/>
          <a:ext cx="698500" cy="5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94844</xdr:rowOff>
    </xdr:from>
    <xdr:to>
      <xdr:col>3</xdr:col>
      <xdr:colOff>206375</xdr:colOff>
      <xdr:row>17</xdr:row>
      <xdr:rowOff>147988</xdr:rowOff>
    </xdr:to>
    <xdr:cxnSp macro="">
      <xdr:nvCxnSpPr>
        <xdr:cNvPr id="61" name="直線コネクタ 60"/>
        <xdr:cNvCxnSpPr/>
      </xdr:nvCxnSpPr>
      <xdr:spPr bwMode="auto">
        <a:xfrm>
          <a:off x="2908300" y="3057119"/>
          <a:ext cx="698500" cy="5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91048</xdr:rowOff>
    </xdr:from>
    <xdr:to>
      <xdr:col>3</xdr:col>
      <xdr:colOff>257175</xdr:colOff>
      <xdr:row>18</xdr:row>
      <xdr:rowOff>21198</xdr:rowOff>
    </xdr:to>
    <xdr:sp macro="" textlink="">
      <xdr:nvSpPr>
        <xdr:cNvPr id="62" name="フローチャート : 判断 61"/>
        <xdr:cNvSpPr/>
      </xdr:nvSpPr>
      <xdr:spPr bwMode="auto">
        <a:xfrm>
          <a:off x="3556000" y="3053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31375</xdr:rowOff>
    </xdr:from>
    <xdr:ext cx="762000" cy="259045"/>
    <xdr:sp macro="" textlink="">
      <xdr:nvSpPr>
        <xdr:cNvPr id="63" name="テキスト ボックス 62"/>
        <xdr:cNvSpPr txBox="1"/>
      </xdr:nvSpPr>
      <xdr:spPr>
        <a:xfrm>
          <a:off x="3225800" y="282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131989</xdr:rowOff>
    </xdr:from>
    <xdr:to>
      <xdr:col>2</xdr:col>
      <xdr:colOff>692150</xdr:colOff>
      <xdr:row>18</xdr:row>
      <xdr:rowOff>62139</xdr:rowOff>
    </xdr:to>
    <xdr:sp macro="" textlink="">
      <xdr:nvSpPr>
        <xdr:cNvPr id="64" name="フローチャート : 判断 63"/>
        <xdr:cNvSpPr/>
      </xdr:nvSpPr>
      <xdr:spPr bwMode="auto">
        <a:xfrm>
          <a:off x="2857500" y="309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46916</xdr:rowOff>
    </xdr:from>
    <xdr:ext cx="762000" cy="259045"/>
    <xdr:sp macro="" textlink="">
      <xdr:nvSpPr>
        <xdr:cNvPr id="65" name="テキスト ボックス 64"/>
        <xdr:cNvSpPr txBox="1"/>
      </xdr:nvSpPr>
      <xdr:spPr>
        <a:xfrm>
          <a:off x="2527300" y="31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6488</xdr:rowOff>
    </xdr:from>
    <xdr:to>
      <xdr:col>5</xdr:col>
      <xdr:colOff>34925</xdr:colOff>
      <xdr:row>17</xdr:row>
      <xdr:rowOff>108088</xdr:rowOff>
    </xdr:to>
    <xdr:sp macro="" textlink="">
      <xdr:nvSpPr>
        <xdr:cNvPr id="71" name="円/楕円 70"/>
        <xdr:cNvSpPr/>
      </xdr:nvSpPr>
      <xdr:spPr bwMode="auto">
        <a:xfrm>
          <a:off x="5600700" y="296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150015</xdr:rowOff>
    </xdr:from>
    <xdr:ext cx="762000" cy="259045"/>
    <xdr:sp macro="" textlink="">
      <xdr:nvSpPr>
        <xdr:cNvPr id="72" name="人口1人当たり決算額の推移該当値テキスト130"/>
        <xdr:cNvSpPr txBox="1"/>
      </xdr:nvSpPr>
      <xdr:spPr>
        <a:xfrm>
          <a:off x="5740400" y="294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48115</xdr:rowOff>
    </xdr:from>
    <xdr:to>
      <xdr:col>4</xdr:col>
      <xdr:colOff>520700</xdr:colOff>
      <xdr:row>17</xdr:row>
      <xdr:rowOff>149715</xdr:rowOff>
    </xdr:to>
    <xdr:sp macro="" textlink="">
      <xdr:nvSpPr>
        <xdr:cNvPr id="73" name="円/楕円 72"/>
        <xdr:cNvSpPr/>
      </xdr:nvSpPr>
      <xdr:spPr bwMode="auto">
        <a:xfrm>
          <a:off x="4953000" y="301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134492</xdr:rowOff>
    </xdr:from>
    <xdr:ext cx="736600" cy="259045"/>
    <xdr:sp macro="" textlink="">
      <xdr:nvSpPr>
        <xdr:cNvPr id="74" name="テキスト ボックス 73"/>
        <xdr:cNvSpPr txBox="1"/>
      </xdr:nvSpPr>
      <xdr:spPr>
        <a:xfrm>
          <a:off x="4622800" y="309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46874</xdr:rowOff>
    </xdr:from>
    <xdr:to>
      <xdr:col>3</xdr:col>
      <xdr:colOff>955675</xdr:colOff>
      <xdr:row>17</xdr:row>
      <xdr:rowOff>148474</xdr:rowOff>
    </xdr:to>
    <xdr:sp macro="" textlink="">
      <xdr:nvSpPr>
        <xdr:cNvPr id="75" name="円/楕円 74"/>
        <xdr:cNvSpPr/>
      </xdr:nvSpPr>
      <xdr:spPr bwMode="auto">
        <a:xfrm>
          <a:off x="4254500" y="300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133251</xdr:rowOff>
    </xdr:from>
    <xdr:ext cx="762000" cy="259045"/>
    <xdr:sp macro="" textlink="">
      <xdr:nvSpPr>
        <xdr:cNvPr id="76" name="テキスト ボックス 75"/>
        <xdr:cNvSpPr txBox="1"/>
      </xdr:nvSpPr>
      <xdr:spPr>
        <a:xfrm>
          <a:off x="3924300" y="309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110,569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97188</xdr:rowOff>
    </xdr:from>
    <xdr:to>
      <xdr:col>3</xdr:col>
      <xdr:colOff>257175</xdr:colOff>
      <xdr:row>18</xdr:row>
      <xdr:rowOff>27338</xdr:rowOff>
    </xdr:to>
    <xdr:sp macro="" textlink="">
      <xdr:nvSpPr>
        <xdr:cNvPr id="77" name="円/楕円 76"/>
        <xdr:cNvSpPr/>
      </xdr:nvSpPr>
      <xdr:spPr bwMode="auto">
        <a:xfrm>
          <a:off x="3556000" y="305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12115</xdr:rowOff>
    </xdr:from>
    <xdr:ext cx="762000" cy="259045"/>
    <xdr:sp macro="" textlink="">
      <xdr:nvSpPr>
        <xdr:cNvPr id="78" name="テキスト ボックス 77"/>
        <xdr:cNvSpPr txBox="1"/>
      </xdr:nvSpPr>
      <xdr:spPr>
        <a:xfrm>
          <a:off x="3225800" y="314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105,947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44044</xdr:rowOff>
    </xdr:from>
    <xdr:to>
      <xdr:col>2</xdr:col>
      <xdr:colOff>692150</xdr:colOff>
      <xdr:row>17</xdr:row>
      <xdr:rowOff>145644</xdr:rowOff>
    </xdr:to>
    <xdr:sp macro="" textlink="">
      <xdr:nvSpPr>
        <xdr:cNvPr id="79" name="円/楕円 78"/>
        <xdr:cNvSpPr/>
      </xdr:nvSpPr>
      <xdr:spPr bwMode="auto">
        <a:xfrm>
          <a:off x="2857500" y="300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155821</xdr:rowOff>
    </xdr:from>
    <xdr:ext cx="762000" cy="259045"/>
    <xdr:sp macro="" textlink="">
      <xdr:nvSpPr>
        <xdr:cNvPr id="80" name="テキスト ボックス 79"/>
        <xdr:cNvSpPr txBox="1"/>
      </xdr:nvSpPr>
      <xdr:spPr>
        <a:xfrm>
          <a:off x="2527300" y="277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41942</xdr:rowOff>
    </xdr:from>
    <xdr:to>
      <xdr:col>4</xdr:col>
      <xdr:colOff>1117600</xdr:colOff>
      <xdr:row>36</xdr:row>
      <xdr:rowOff>51791</xdr:rowOff>
    </xdr:to>
    <xdr:cxnSp macro="">
      <xdr:nvCxnSpPr>
        <xdr:cNvPr id="114" name="直線コネクタ 113"/>
        <xdr:cNvCxnSpPr/>
      </xdr:nvCxnSpPr>
      <xdr:spPr bwMode="auto">
        <a:xfrm flipV="1">
          <a:off x="5003800" y="6995192"/>
          <a:ext cx="6477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8280</xdr:rowOff>
    </xdr:from>
    <xdr:to>
      <xdr:col>4</xdr:col>
      <xdr:colOff>469900</xdr:colOff>
      <xdr:row>36</xdr:row>
      <xdr:rowOff>51791</xdr:rowOff>
    </xdr:to>
    <xdr:cxnSp macro="">
      <xdr:nvCxnSpPr>
        <xdr:cNvPr id="117" name="直線コネクタ 116"/>
        <xdr:cNvCxnSpPr/>
      </xdr:nvCxnSpPr>
      <xdr:spPr bwMode="auto">
        <a:xfrm>
          <a:off x="4305300" y="6961530"/>
          <a:ext cx="698500" cy="43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324434</xdr:rowOff>
    </xdr:from>
    <xdr:to>
      <xdr:col>3</xdr:col>
      <xdr:colOff>904875</xdr:colOff>
      <xdr:row>36</xdr:row>
      <xdr:rowOff>8280</xdr:rowOff>
    </xdr:to>
    <xdr:cxnSp macro="">
      <xdr:nvCxnSpPr>
        <xdr:cNvPr id="120" name="直線コネクタ 119"/>
        <xdr:cNvCxnSpPr/>
      </xdr:nvCxnSpPr>
      <xdr:spPr bwMode="auto">
        <a:xfrm>
          <a:off x="3606800" y="6934784"/>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324434</xdr:rowOff>
    </xdr:from>
    <xdr:to>
      <xdr:col>3</xdr:col>
      <xdr:colOff>206375</xdr:colOff>
      <xdr:row>35</xdr:row>
      <xdr:rowOff>341141</xdr:rowOff>
    </xdr:to>
    <xdr:cxnSp macro="">
      <xdr:nvCxnSpPr>
        <xdr:cNvPr id="123" name="直線コネクタ 122"/>
        <xdr:cNvCxnSpPr/>
      </xdr:nvCxnSpPr>
      <xdr:spPr bwMode="auto">
        <a:xfrm flipV="1">
          <a:off x="2908300" y="6934784"/>
          <a:ext cx="698500" cy="1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329165</xdr:rowOff>
    </xdr:from>
    <xdr:to>
      <xdr:col>3</xdr:col>
      <xdr:colOff>257175</xdr:colOff>
      <xdr:row>36</xdr:row>
      <xdr:rowOff>87865</xdr:rowOff>
    </xdr:to>
    <xdr:sp macro="" textlink="">
      <xdr:nvSpPr>
        <xdr:cNvPr id="124" name="フローチャート : 判断 123"/>
        <xdr:cNvSpPr/>
      </xdr:nvSpPr>
      <xdr:spPr bwMode="auto">
        <a:xfrm>
          <a:off x="3556000" y="693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72642</xdr:rowOff>
    </xdr:from>
    <xdr:ext cx="762000" cy="259045"/>
    <xdr:sp macro="" textlink="">
      <xdr:nvSpPr>
        <xdr:cNvPr id="125" name="テキスト ボックス 124"/>
        <xdr:cNvSpPr txBox="1"/>
      </xdr:nvSpPr>
      <xdr:spPr>
        <a:xfrm>
          <a:off x="3225800" y="70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303981</xdr:rowOff>
    </xdr:from>
    <xdr:to>
      <xdr:col>2</xdr:col>
      <xdr:colOff>692150</xdr:colOff>
      <xdr:row>36</xdr:row>
      <xdr:rowOff>62681</xdr:rowOff>
    </xdr:to>
    <xdr:sp macro="" textlink="">
      <xdr:nvSpPr>
        <xdr:cNvPr id="126" name="フローチャート : 判断 125"/>
        <xdr:cNvSpPr/>
      </xdr:nvSpPr>
      <xdr:spPr bwMode="auto">
        <a:xfrm>
          <a:off x="2857500" y="6914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47458</xdr:rowOff>
    </xdr:from>
    <xdr:ext cx="762000" cy="259045"/>
    <xdr:sp macro="" textlink="">
      <xdr:nvSpPr>
        <xdr:cNvPr id="127" name="テキスト ボックス 126"/>
        <xdr:cNvSpPr txBox="1"/>
      </xdr:nvSpPr>
      <xdr:spPr>
        <a:xfrm>
          <a:off x="2527300" y="700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334042</xdr:rowOff>
    </xdr:from>
    <xdr:to>
      <xdr:col>5</xdr:col>
      <xdr:colOff>34925</xdr:colOff>
      <xdr:row>36</xdr:row>
      <xdr:rowOff>92742</xdr:rowOff>
    </xdr:to>
    <xdr:sp macro="" textlink="">
      <xdr:nvSpPr>
        <xdr:cNvPr id="133" name="円/楕円 132"/>
        <xdr:cNvSpPr/>
      </xdr:nvSpPr>
      <xdr:spPr bwMode="auto">
        <a:xfrm>
          <a:off x="5600700" y="694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306119</xdr:rowOff>
    </xdr:from>
    <xdr:ext cx="762000" cy="259045"/>
    <xdr:sp macro="" textlink="">
      <xdr:nvSpPr>
        <xdr:cNvPr id="134" name="人口1人当たり決算額の推移該当値テキスト445"/>
        <xdr:cNvSpPr txBox="1"/>
      </xdr:nvSpPr>
      <xdr:spPr>
        <a:xfrm>
          <a:off x="5740400" y="691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29,465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991</xdr:rowOff>
    </xdr:from>
    <xdr:to>
      <xdr:col>4</xdr:col>
      <xdr:colOff>520700</xdr:colOff>
      <xdr:row>36</xdr:row>
      <xdr:rowOff>102591</xdr:rowOff>
    </xdr:to>
    <xdr:sp macro="" textlink="">
      <xdr:nvSpPr>
        <xdr:cNvPr id="135" name="円/楕円 134"/>
        <xdr:cNvSpPr/>
      </xdr:nvSpPr>
      <xdr:spPr bwMode="auto">
        <a:xfrm>
          <a:off x="4953000" y="695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87368</xdr:rowOff>
    </xdr:from>
    <xdr:ext cx="736600" cy="259045"/>
    <xdr:sp macro="" textlink="">
      <xdr:nvSpPr>
        <xdr:cNvPr id="136" name="テキスト ボックス 135"/>
        <xdr:cNvSpPr txBox="1"/>
      </xdr:nvSpPr>
      <xdr:spPr>
        <a:xfrm>
          <a:off x="4622800" y="704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300380</xdr:rowOff>
    </xdr:from>
    <xdr:to>
      <xdr:col>3</xdr:col>
      <xdr:colOff>955675</xdr:colOff>
      <xdr:row>36</xdr:row>
      <xdr:rowOff>59080</xdr:rowOff>
    </xdr:to>
    <xdr:sp macro="" textlink="">
      <xdr:nvSpPr>
        <xdr:cNvPr id="137" name="円/楕円 136"/>
        <xdr:cNvSpPr/>
      </xdr:nvSpPr>
      <xdr:spPr bwMode="auto">
        <a:xfrm>
          <a:off x="4254500" y="6910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43857</xdr:rowOff>
    </xdr:from>
    <xdr:ext cx="762000" cy="259045"/>
    <xdr:sp macro="" textlink="">
      <xdr:nvSpPr>
        <xdr:cNvPr id="138" name="テキスト ボックス 137"/>
        <xdr:cNvSpPr txBox="1"/>
      </xdr:nvSpPr>
      <xdr:spPr>
        <a:xfrm>
          <a:off x="3924300" y="699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273634</xdr:rowOff>
    </xdr:from>
    <xdr:to>
      <xdr:col>3</xdr:col>
      <xdr:colOff>257175</xdr:colOff>
      <xdr:row>36</xdr:row>
      <xdr:rowOff>32334</xdr:rowOff>
    </xdr:to>
    <xdr:sp macro="" textlink="">
      <xdr:nvSpPr>
        <xdr:cNvPr id="139" name="円/楕円 138"/>
        <xdr:cNvSpPr/>
      </xdr:nvSpPr>
      <xdr:spPr bwMode="auto">
        <a:xfrm>
          <a:off x="3556000" y="688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42511</xdr:rowOff>
    </xdr:from>
    <xdr:ext cx="762000" cy="259045"/>
    <xdr:sp macro="" textlink="">
      <xdr:nvSpPr>
        <xdr:cNvPr id="140" name="テキスト ボックス 139"/>
        <xdr:cNvSpPr txBox="1"/>
      </xdr:nvSpPr>
      <xdr:spPr>
        <a:xfrm>
          <a:off x="3225800" y="665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290341</xdr:rowOff>
    </xdr:from>
    <xdr:to>
      <xdr:col>2</xdr:col>
      <xdr:colOff>692150</xdr:colOff>
      <xdr:row>36</xdr:row>
      <xdr:rowOff>49041</xdr:rowOff>
    </xdr:to>
    <xdr:sp macro="" textlink="">
      <xdr:nvSpPr>
        <xdr:cNvPr id="141" name="円/楕円 140"/>
        <xdr:cNvSpPr/>
      </xdr:nvSpPr>
      <xdr:spPr bwMode="auto">
        <a:xfrm>
          <a:off x="2857500" y="6900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59218</xdr:rowOff>
    </xdr:from>
    <xdr:ext cx="762000" cy="259045"/>
    <xdr:sp macro="" textlink="">
      <xdr:nvSpPr>
        <xdr:cNvPr id="142" name="テキスト ボックス 141"/>
        <xdr:cNvSpPr txBox="1"/>
      </xdr:nvSpPr>
      <xdr:spPr>
        <a:xfrm>
          <a:off x="2527300" y="666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石廊崎ＪＰ跡地の購入等があったため、財政調整基金を取崩す決算となったため、実質単年度収支が赤字となってしまった。今後も大きな事業があるため、平準化等を考えながら、財政調整基金の確保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当町はいずれの会計も黒字で推移している。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今後も赤字額が生じないよう健全な財政運営に努める。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元金償還額以上に借入を行わないという起債抑制策により、元利償還金は年々減少傾向にある。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また、交付税算入率の高い過疎対策事業債を活用することで、分子の数値も低く保っている。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また、公営企業債の繰入についても、減少傾向は落ち着いたが、ピークを過ぎてからの数値は一定に保っている。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近年一部事務組合の起債が上昇傾向にあるが、数値が大きく上昇することのないように配慮していく。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静岡県南伊豆町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は年々減少しているため、将来負担比率も減少傾向にある。充当可能基金も増加している。しかしながら、今後は大きな事業の予定もあり、公共施設の老朽化も問題になっていくため、公共施設整備基金の拡充や、地方債管理を着実に行い、将来負担の軽減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5414859</v>
      </c>
      <c r="BO4" s="379"/>
      <c r="BP4" s="379"/>
      <c r="BQ4" s="379"/>
      <c r="BR4" s="379"/>
      <c r="BS4" s="379"/>
      <c r="BT4" s="379"/>
      <c r="BU4" s="380"/>
      <c r="BV4" s="378">
        <v>4544732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8.1999999999999993</v>
      </c>
      <c r="CU4" s="554"/>
      <c r="CV4" s="554"/>
      <c r="CW4" s="554"/>
      <c r="CX4" s="554"/>
      <c r="CY4" s="554"/>
      <c r="CZ4" s="554"/>
      <c r="DA4" s="555"/>
      <c r="DB4" s="553">
        <v>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5127023</v>
      </c>
      <c r="BO5" s="384"/>
      <c r="BP5" s="384"/>
      <c r="BQ5" s="384"/>
      <c r="BR5" s="384"/>
      <c r="BS5" s="384"/>
      <c r="BT5" s="384"/>
      <c r="BU5" s="385"/>
      <c r="BV5" s="383">
        <v>4215259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287836</v>
      </c>
      <c r="BO6" s="384"/>
      <c r="BP6" s="384"/>
      <c r="BQ6" s="384"/>
      <c r="BR6" s="384"/>
      <c r="BS6" s="384"/>
      <c r="BT6" s="384"/>
      <c r="BU6" s="385"/>
      <c r="BV6" s="383">
        <v>329473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87.1</v>
      </c>
      <c r="CU6" s="528"/>
      <c r="CV6" s="528"/>
      <c r="CW6" s="528"/>
      <c r="CX6" s="528"/>
      <c r="CY6" s="528"/>
      <c r="CZ6" s="528"/>
      <c r="DA6" s="529"/>
      <c r="DB6" s="527">
        <v>88.8</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23570</v>
      </c>
      <c r="BO7" s="384"/>
      <c r="BP7" s="384"/>
      <c r="BQ7" s="384"/>
      <c r="BR7" s="384"/>
      <c r="BS7" s="384"/>
      <c r="BT7" s="384"/>
      <c r="BU7" s="385"/>
      <c r="BV7" s="383">
        <v>47384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3207830</v>
      </c>
      <c r="CU7" s="384"/>
      <c r="CV7" s="384"/>
      <c r="CW7" s="384"/>
      <c r="CX7" s="384"/>
      <c r="CY7" s="384"/>
      <c r="CZ7" s="384"/>
      <c r="DA7" s="385"/>
      <c r="DB7" s="383">
        <v>3149057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264266</v>
      </c>
      <c r="BO8" s="384"/>
      <c r="BP8" s="384"/>
      <c r="BQ8" s="384"/>
      <c r="BR8" s="384"/>
      <c r="BS8" s="384"/>
      <c r="BT8" s="384"/>
      <c r="BU8" s="385"/>
      <c r="BV8" s="383">
        <v>282089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0.33</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9516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-17823</v>
      </c>
      <c r="BO9" s="384"/>
      <c r="BP9" s="384"/>
      <c r="BQ9" s="384"/>
      <c r="BR9" s="384"/>
      <c r="BS9" s="384"/>
      <c r="BT9" s="384"/>
      <c r="BU9" s="385"/>
      <c r="BV9" s="383">
        <v>-75486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10003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40000</v>
      </c>
      <c r="BO10" s="384"/>
      <c r="BP10" s="384"/>
      <c r="BQ10" s="384"/>
      <c r="BR10" s="384"/>
      <c r="BS10" s="384"/>
      <c r="BT10" s="384"/>
      <c r="BU10" s="385"/>
      <c r="BV10" s="383">
        <v>100000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99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9058</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150000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9020</v>
      </c>
      <c r="S13" s="483"/>
      <c r="T13" s="483"/>
      <c r="U13" s="483"/>
      <c r="V13" s="484"/>
      <c r="W13" s="470" t="s">
        <v>123</v>
      </c>
      <c r="X13" s="396"/>
      <c r="Y13" s="396"/>
      <c r="Z13" s="396"/>
      <c r="AA13" s="396"/>
      <c r="AB13" s="397"/>
      <c r="AC13" s="359">
        <v>499</v>
      </c>
      <c r="AD13" s="360"/>
      <c r="AE13" s="360"/>
      <c r="AF13" s="360"/>
      <c r="AG13" s="361"/>
      <c r="AH13" s="359">
        <v>729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-127823</v>
      </c>
      <c r="BO13" s="384"/>
      <c r="BP13" s="384"/>
      <c r="BQ13" s="384"/>
      <c r="BR13" s="384"/>
      <c r="BS13" s="384"/>
      <c r="BT13" s="384"/>
      <c r="BU13" s="385"/>
      <c r="BV13" s="383">
        <v>24514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9.8000000000000007</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9139</v>
      </c>
      <c r="S14" s="483"/>
      <c r="T14" s="483"/>
      <c r="U14" s="483"/>
      <c r="V14" s="484"/>
      <c r="W14" s="485"/>
      <c r="X14" s="399"/>
      <c r="Y14" s="399"/>
      <c r="Z14" s="399"/>
      <c r="AA14" s="399"/>
      <c r="AB14" s="400"/>
      <c r="AC14" s="475">
        <v>11.7</v>
      </c>
      <c r="AD14" s="476"/>
      <c r="AE14" s="476"/>
      <c r="AF14" s="476"/>
      <c r="AG14" s="477"/>
      <c r="AH14" s="475">
        <v>15.1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61.1</v>
      </c>
      <c r="CU14" s="454"/>
      <c r="CV14" s="454"/>
      <c r="CW14" s="454"/>
      <c r="CX14" s="454"/>
      <c r="CY14" s="454"/>
      <c r="CZ14" s="454"/>
      <c r="DA14" s="455"/>
      <c r="DB14" s="486">
        <v>64.400000000000006</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9098</v>
      </c>
      <c r="S15" s="483"/>
      <c r="T15" s="483"/>
      <c r="U15" s="483"/>
      <c r="V15" s="484"/>
      <c r="W15" s="470" t="s">
        <v>130</v>
      </c>
      <c r="X15" s="396"/>
      <c r="Y15" s="396"/>
      <c r="Z15" s="396"/>
      <c r="AA15" s="396"/>
      <c r="AB15" s="397"/>
      <c r="AC15" s="359">
        <v>560</v>
      </c>
      <c r="AD15" s="360"/>
      <c r="AE15" s="360"/>
      <c r="AF15" s="360"/>
      <c r="AG15" s="361"/>
      <c r="AH15" s="359">
        <v>681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903593</v>
      </c>
      <c r="BO15" s="379"/>
      <c r="BP15" s="379"/>
      <c r="BQ15" s="379"/>
      <c r="BR15" s="379"/>
      <c r="BS15" s="379"/>
      <c r="BT15" s="379"/>
      <c r="BU15" s="380"/>
      <c r="BV15" s="378">
        <v>899462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13.1</v>
      </c>
      <c r="AD16" s="476"/>
      <c r="AE16" s="476"/>
      <c r="AF16" s="476"/>
      <c r="AG16" s="477"/>
      <c r="AH16" s="475">
        <v>14.1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2768421</v>
      </c>
      <c r="BO16" s="384"/>
      <c r="BP16" s="384"/>
      <c r="BQ16" s="384"/>
      <c r="BR16" s="384"/>
      <c r="BS16" s="384"/>
      <c r="BT16" s="384"/>
      <c r="BU16" s="385"/>
      <c r="BV16" s="383">
        <v>2759238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3204</v>
      </c>
      <c r="AD17" s="360"/>
      <c r="AE17" s="360"/>
      <c r="AF17" s="360"/>
      <c r="AG17" s="361"/>
      <c r="AH17" s="359">
        <v>3418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1156657</v>
      </c>
      <c r="BO17" s="384"/>
      <c r="BP17" s="384"/>
      <c r="BQ17" s="384"/>
      <c r="BR17" s="384"/>
      <c r="BS17" s="384"/>
      <c r="BT17" s="384"/>
      <c r="BU17" s="385"/>
      <c r="BV17" s="383">
        <v>1150801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110.59</v>
      </c>
      <c r="M18" s="446"/>
      <c r="N18" s="446"/>
      <c r="O18" s="446"/>
      <c r="P18" s="446"/>
      <c r="Q18" s="446"/>
      <c r="R18" s="447"/>
      <c r="S18" s="447"/>
      <c r="T18" s="447"/>
      <c r="U18" s="447"/>
      <c r="V18" s="448"/>
      <c r="W18" s="462"/>
      <c r="X18" s="463"/>
      <c r="Y18" s="463"/>
      <c r="Z18" s="463"/>
      <c r="AA18" s="463"/>
      <c r="AB18" s="471"/>
      <c r="AC18" s="347">
        <v>75.2</v>
      </c>
      <c r="AD18" s="348"/>
      <c r="AE18" s="348"/>
      <c r="AF18" s="348"/>
      <c r="AG18" s="449"/>
      <c r="AH18" s="347">
        <v>70.8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2653870</v>
      </c>
      <c r="BO18" s="384"/>
      <c r="BP18" s="384"/>
      <c r="BQ18" s="384"/>
      <c r="BR18" s="384"/>
      <c r="BS18" s="384"/>
      <c r="BT18" s="384"/>
      <c r="BU18" s="385"/>
      <c r="BV18" s="383">
        <v>2637488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86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4242348</v>
      </c>
      <c r="BO19" s="384"/>
      <c r="BP19" s="384"/>
      <c r="BQ19" s="384"/>
      <c r="BR19" s="384"/>
      <c r="BS19" s="384"/>
      <c r="BT19" s="384"/>
      <c r="BU19" s="385"/>
      <c r="BV19" s="383">
        <v>3856165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3710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4173225</v>
      </c>
      <c r="BO23" s="384"/>
      <c r="BP23" s="384"/>
      <c r="BQ23" s="384"/>
      <c r="BR23" s="384"/>
      <c r="BS23" s="384"/>
      <c r="BT23" s="384"/>
      <c r="BU23" s="385"/>
      <c r="BV23" s="383">
        <v>4205114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6020</v>
      </c>
      <c r="R24" s="360"/>
      <c r="S24" s="360"/>
      <c r="T24" s="360"/>
      <c r="U24" s="360"/>
      <c r="V24" s="361"/>
      <c r="W24" s="425"/>
      <c r="X24" s="416"/>
      <c r="Y24" s="417"/>
      <c r="Z24" s="356" t="s">
        <v>153</v>
      </c>
      <c r="AA24" s="357"/>
      <c r="AB24" s="357"/>
      <c r="AC24" s="357"/>
      <c r="AD24" s="357"/>
      <c r="AE24" s="357"/>
      <c r="AF24" s="357"/>
      <c r="AG24" s="358"/>
      <c r="AH24" s="359">
        <v>105</v>
      </c>
      <c r="AI24" s="360"/>
      <c r="AJ24" s="360"/>
      <c r="AK24" s="360"/>
      <c r="AL24" s="361"/>
      <c r="AM24" s="359">
        <v>304920</v>
      </c>
      <c r="AN24" s="360"/>
      <c r="AO24" s="360"/>
      <c r="AP24" s="360"/>
      <c r="AQ24" s="360"/>
      <c r="AR24" s="361"/>
      <c r="AS24" s="359">
        <v>2904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4073006</v>
      </c>
      <c r="BO24" s="384"/>
      <c r="BP24" s="384"/>
      <c r="BQ24" s="384"/>
      <c r="BR24" s="384"/>
      <c r="BS24" s="384"/>
      <c r="BT24" s="384"/>
      <c r="BU24" s="385"/>
      <c r="BV24" s="383">
        <v>4069568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5140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45013</v>
      </c>
      <c r="BO25" s="379"/>
      <c r="BP25" s="379"/>
      <c r="BQ25" s="379"/>
      <c r="BR25" s="379"/>
      <c r="BS25" s="379"/>
      <c r="BT25" s="379"/>
      <c r="BU25" s="380"/>
      <c r="BV25" s="378">
        <v>95836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4670</v>
      </c>
      <c r="R26" s="360"/>
      <c r="S26" s="360"/>
      <c r="T26" s="360"/>
      <c r="U26" s="360"/>
      <c r="V26" s="361"/>
      <c r="W26" s="425"/>
      <c r="X26" s="416"/>
      <c r="Y26" s="417"/>
      <c r="Z26" s="356" t="s">
        <v>159</v>
      </c>
      <c r="AA26" s="436"/>
      <c r="AB26" s="436"/>
      <c r="AC26" s="436"/>
      <c r="AD26" s="436"/>
      <c r="AE26" s="436"/>
      <c r="AF26" s="436"/>
      <c r="AG26" s="437"/>
      <c r="AH26" s="359">
        <v>12</v>
      </c>
      <c r="AI26" s="360"/>
      <c r="AJ26" s="360"/>
      <c r="AK26" s="360"/>
      <c r="AL26" s="361"/>
      <c r="AM26" s="359">
        <v>30540</v>
      </c>
      <c r="AN26" s="360"/>
      <c r="AO26" s="360"/>
      <c r="AP26" s="360"/>
      <c r="AQ26" s="360"/>
      <c r="AR26" s="361"/>
      <c r="AS26" s="359">
        <v>2545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2450</v>
      </c>
      <c r="R27" s="360"/>
      <c r="S27" s="360"/>
      <c r="T27" s="360"/>
      <c r="U27" s="360"/>
      <c r="V27" s="361"/>
      <c r="W27" s="425"/>
      <c r="X27" s="416"/>
      <c r="Y27" s="417"/>
      <c r="Z27" s="356" t="s">
        <v>162</v>
      </c>
      <c r="AA27" s="357"/>
      <c r="AB27" s="357"/>
      <c r="AC27" s="357"/>
      <c r="AD27" s="357"/>
      <c r="AE27" s="357"/>
      <c r="AF27" s="357"/>
      <c r="AG27" s="358"/>
      <c r="AH27" s="359">
        <v>5</v>
      </c>
      <c r="AI27" s="360"/>
      <c r="AJ27" s="360"/>
      <c r="AK27" s="360"/>
      <c r="AL27" s="361"/>
      <c r="AM27" s="359">
        <v>15704</v>
      </c>
      <c r="AN27" s="360"/>
      <c r="AO27" s="360"/>
      <c r="AP27" s="360"/>
      <c r="AQ27" s="360"/>
      <c r="AR27" s="361"/>
      <c r="AS27" s="359">
        <v>3141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227302</v>
      </c>
      <c r="BO27" s="387"/>
      <c r="BP27" s="387"/>
      <c r="BQ27" s="387"/>
      <c r="BR27" s="387"/>
      <c r="BS27" s="387"/>
      <c r="BT27" s="387"/>
      <c r="BU27" s="388"/>
      <c r="BV27" s="386">
        <v>2002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1870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961719</v>
      </c>
      <c r="BO28" s="379"/>
      <c r="BP28" s="379"/>
      <c r="BQ28" s="379"/>
      <c r="BR28" s="379"/>
      <c r="BS28" s="379"/>
      <c r="BT28" s="379"/>
      <c r="BU28" s="380"/>
      <c r="BV28" s="378">
        <v>1071719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9</v>
      </c>
      <c r="M29" s="360"/>
      <c r="N29" s="360"/>
      <c r="O29" s="360"/>
      <c r="P29" s="361"/>
      <c r="Q29" s="359">
        <v>1680</v>
      </c>
      <c r="R29" s="360"/>
      <c r="S29" s="360"/>
      <c r="T29" s="360"/>
      <c r="U29" s="360"/>
      <c r="V29" s="361"/>
      <c r="W29" s="425"/>
      <c r="X29" s="416"/>
      <c r="Y29" s="417"/>
      <c r="Z29" s="356" t="s">
        <v>169</v>
      </c>
      <c r="AA29" s="357"/>
      <c r="AB29" s="357"/>
      <c r="AC29" s="357"/>
      <c r="AD29" s="357"/>
      <c r="AE29" s="357"/>
      <c r="AF29" s="357"/>
      <c r="AG29" s="358"/>
      <c r="AH29" s="359">
        <v>110</v>
      </c>
      <c r="AI29" s="360"/>
      <c r="AJ29" s="360"/>
      <c r="AK29" s="360"/>
      <c r="AL29" s="361"/>
      <c r="AM29" s="359">
        <v>320624</v>
      </c>
      <c r="AN29" s="360"/>
      <c r="AO29" s="360"/>
      <c r="AP29" s="360"/>
      <c r="AQ29" s="360"/>
      <c r="AR29" s="361"/>
      <c r="AS29" s="359">
        <v>2915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v>
      </c>
      <c r="BO29" s="384"/>
      <c r="BP29" s="384"/>
      <c r="BQ29" s="384"/>
      <c r="BR29" s="384"/>
      <c r="BS29" s="384"/>
      <c r="BT29" s="384"/>
      <c r="BU29" s="385"/>
      <c r="BV29" s="383">
        <v>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94.2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587425</v>
      </c>
      <c r="BO30" s="387"/>
      <c r="BP30" s="387"/>
      <c r="BQ30" s="387"/>
      <c r="BR30" s="387"/>
      <c r="BS30" s="387"/>
      <c r="BT30" s="387"/>
      <c r="BU30" s="388"/>
      <c r="BV30" s="386">
        <v>355199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南伊豆町国民健康保険特別会計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南伊豆町水道事業会計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南伊豆町公共下水道事業特別会計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南伊豆町土地取得特別会計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南伊豆町介護保険特別会計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南伊豆町子浦漁業集落排水事業特別会計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南豆衛生プラント組合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南伊豆町後期高齢者医療特別会計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南伊豆町中木漁業集落排水事業特別会計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伊豆斎場組合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IF('各会計、関係団体の財政状況及び健全化判断比率'!B35="","",'各会計、関係団体の財政状況及び健全化判断比率'!B35)</f>
        <v>南伊豆町妻良漁業集落排水事業特別会計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下田地区消防組合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一部事務組合下田メディカルセンター（普通会計分）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静岡地方滞納整理機構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静岡県後期高齢者医療広域連合（事業会計分）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一部事務組合下田メディカルセンター（事業会計分）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178" t="s">
        <v>23</v>
      </c>
      <c r="C41" s="1179"/>
      <c r="D41" s="81"/>
      <c r="E41" s="1180" t="s">
        <v>24</v>
      </c>
      <c r="F41" s="1180"/>
      <c r="G41" s="1180"/>
      <c r="H41" s="1181"/>
      <c r="I41" s="82">
        <v>4720</v>
      </c>
      <c r="J41" s="83">
        <v>4445</v>
      </c>
      <c r="K41" s="83">
        <v>4352</v>
      </c>
      <c r="L41" s="83">
        <v>4205</v>
      </c>
      <c r="M41" s="84">
        <v>4173</v>
      </c>
    </row>
    <row r="42" spans="2:13" ht="27.75" customHeight="1" x14ac:dyDescent="0.15">
      <c r="B42" s="1168"/>
      <c r="C42" s="1169"/>
      <c r="D42" s="85"/>
      <c r="E42" s="1172" t="s">
        <v>25</v>
      </c>
      <c r="F42" s="1172"/>
      <c r="G42" s="1172"/>
      <c r="H42" s="1173"/>
      <c r="I42" s="86">
        <v>45</v>
      </c>
      <c r="J42" s="87">
        <v>10</v>
      </c>
      <c r="K42" s="87">
        <v>12</v>
      </c>
      <c r="L42" s="87">
        <v>3</v>
      </c>
      <c r="M42" s="88" t="s">
        <v>478</v>
      </c>
    </row>
    <row r="43" spans="2:13" ht="27.75" customHeight="1" x14ac:dyDescent="0.15">
      <c r="B43" s="1168"/>
      <c r="C43" s="1169"/>
      <c r="D43" s="85"/>
      <c r="E43" s="1172" t="s">
        <v>26</v>
      </c>
      <c r="F43" s="1172"/>
      <c r="G43" s="1172"/>
      <c r="H43" s="1173"/>
      <c r="I43" s="86">
        <v>1878</v>
      </c>
      <c r="J43" s="87">
        <v>1792</v>
      </c>
      <c r="K43" s="87">
        <v>1741</v>
      </c>
      <c r="L43" s="87">
        <v>1742</v>
      </c>
      <c r="M43" s="88">
        <v>1838</v>
      </c>
    </row>
    <row r="44" spans="2:13" ht="27.75" customHeight="1" x14ac:dyDescent="0.15">
      <c r="B44" s="1168"/>
      <c r="C44" s="1169"/>
      <c r="D44" s="85"/>
      <c r="E44" s="1172" t="s">
        <v>27</v>
      </c>
      <c r="F44" s="1172"/>
      <c r="G44" s="1172"/>
      <c r="H44" s="1173"/>
      <c r="I44" s="86">
        <v>494</v>
      </c>
      <c r="J44" s="87">
        <v>477</v>
      </c>
      <c r="K44" s="87">
        <v>627</v>
      </c>
      <c r="L44" s="87">
        <v>549</v>
      </c>
      <c r="M44" s="88">
        <v>496</v>
      </c>
    </row>
    <row r="45" spans="2:13" ht="27.75" customHeight="1" x14ac:dyDescent="0.15">
      <c r="B45" s="1168"/>
      <c r="C45" s="1169"/>
      <c r="D45" s="85"/>
      <c r="E45" s="1172" t="s">
        <v>28</v>
      </c>
      <c r="F45" s="1172"/>
      <c r="G45" s="1172"/>
      <c r="H45" s="1173"/>
      <c r="I45" s="86">
        <v>1326</v>
      </c>
      <c r="J45" s="87">
        <v>1279</v>
      </c>
      <c r="K45" s="87">
        <v>1312</v>
      </c>
      <c r="L45" s="87">
        <v>1338</v>
      </c>
      <c r="M45" s="88">
        <v>1409</v>
      </c>
    </row>
    <row r="46" spans="2:13" ht="27.75" customHeight="1" x14ac:dyDescent="0.15">
      <c r="B46" s="1168"/>
      <c r="C46" s="1169"/>
      <c r="D46" s="85"/>
      <c r="E46" s="1172" t="s">
        <v>29</v>
      </c>
      <c r="F46" s="1172"/>
      <c r="G46" s="1172"/>
      <c r="H46" s="1173"/>
      <c r="I46" s="86" t="s">
        <v>478</v>
      </c>
      <c r="J46" s="87" t="s">
        <v>478</v>
      </c>
      <c r="K46" s="87" t="s">
        <v>478</v>
      </c>
      <c r="L46" s="87" t="s">
        <v>478</v>
      </c>
      <c r="M46" s="88" t="s">
        <v>478</v>
      </c>
    </row>
    <row r="47" spans="2:13" ht="27.75" customHeight="1" x14ac:dyDescent="0.15">
      <c r="B47" s="1168"/>
      <c r="C47" s="1169"/>
      <c r="D47" s="85"/>
      <c r="E47" s="1172" t="s">
        <v>30</v>
      </c>
      <c r="F47" s="1172"/>
      <c r="G47" s="1172"/>
      <c r="H47" s="1173"/>
      <c r="I47" s="86" t="s">
        <v>478</v>
      </c>
      <c r="J47" s="87" t="s">
        <v>478</v>
      </c>
      <c r="K47" s="87" t="s">
        <v>478</v>
      </c>
      <c r="L47" s="87" t="s">
        <v>478</v>
      </c>
      <c r="M47" s="88" t="s">
        <v>478</v>
      </c>
    </row>
    <row r="48" spans="2:13" ht="27.75" customHeight="1" x14ac:dyDescent="0.15">
      <c r="B48" s="1170"/>
      <c r="C48" s="1171"/>
      <c r="D48" s="85"/>
      <c r="E48" s="1172" t="s">
        <v>31</v>
      </c>
      <c r="F48" s="1172"/>
      <c r="G48" s="1172"/>
      <c r="H48" s="1173"/>
      <c r="I48" s="86" t="s">
        <v>478</v>
      </c>
      <c r="J48" s="87" t="s">
        <v>478</v>
      </c>
      <c r="K48" s="87" t="s">
        <v>478</v>
      </c>
      <c r="L48" s="87" t="s">
        <v>478</v>
      </c>
      <c r="M48" s="88" t="s">
        <v>478</v>
      </c>
    </row>
    <row r="49" spans="2:13" ht="27.75" customHeight="1" x14ac:dyDescent="0.15">
      <c r="B49" s="1166" t="s">
        <v>32</v>
      </c>
      <c r="C49" s="1167"/>
      <c r="D49" s="89"/>
      <c r="E49" s="1172" t="s">
        <v>33</v>
      </c>
      <c r="F49" s="1172"/>
      <c r="G49" s="1172"/>
      <c r="H49" s="1173"/>
      <c r="I49" s="86">
        <v>1936</v>
      </c>
      <c r="J49" s="87">
        <v>1296</v>
      </c>
      <c r="K49" s="87">
        <v>1310</v>
      </c>
      <c r="L49" s="87">
        <v>1476</v>
      </c>
      <c r="M49" s="88">
        <v>1638</v>
      </c>
    </row>
    <row r="50" spans="2:13" ht="27.75" customHeight="1" x14ac:dyDescent="0.15">
      <c r="B50" s="1168"/>
      <c r="C50" s="1169"/>
      <c r="D50" s="85"/>
      <c r="E50" s="1172" t="s">
        <v>34</v>
      </c>
      <c r="F50" s="1172"/>
      <c r="G50" s="1172"/>
      <c r="H50" s="1173"/>
      <c r="I50" s="86">
        <v>46</v>
      </c>
      <c r="J50" s="87">
        <v>40</v>
      </c>
      <c r="K50" s="87">
        <v>36</v>
      </c>
      <c r="L50" s="87">
        <v>33</v>
      </c>
      <c r="M50" s="88">
        <v>30</v>
      </c>
    </row>
    <row r="51" spans="2:13" ht="27.75" customHeight="1" x14ac:dyDescent="0.15">
      <c r="B51" s="1170"/>
      <c r="C51" s="1171"/>
      <c r="D51" s="85"/>
      <c r="E51" s="1172" t="s">
        <v>35</v>
      </c>
      <c r="F51" s="1172"/>
      <c r="G51" s="1172"/>
      <c r="H51" s="1173"/>
      <c r="I51" s="86">
        <v>4649</v>
      </c>
      <c r="J51" s="87">
        <v>4616</v>
      </c>
      <c r="K51" s="87">
        <v>4800</v>
      </c>
      <c r="L51" s="87">
        <v>4595</v>
      </c>
      <c r="M51" s="88">
        <v>4562</v>
      </c>
    </row>
    <row r="52" spans="2:13" ht="27.75" customHeight="1" thickBot="1" x14ac:dyDescent="0.2">
      <c r="B52" s="1174" t="s">
        <v>36</v>
      </c>
      <c r="C52" s="1175"/>
      <c r="D52" s="90"/>
      <c r="E52" s="1176" t="s">
        <v>37</v>
      </c>
      <c r="F52" s="1176"/>
      <c r="G52" s="1176"/>
      <c r="H52" s="1177"/>
      <c r="I52" s="91">
        <v>1834</v>
      </c>
      <c r="J52" s="92">
        <v>2050</v>
      </c>
      <c r="K52" s="92">
        <v>1899</v>
      </c>
      <c r="L52" s="92">
        <v>1732</v>
      </c>
      <c r="M52" s="93">
        <v>1687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64431</v>
      </c>
      <c r="E3" s="116"/>
      <c r="F3" s="117">
        <v>70254</v>
      </c>
      <c r="G3" s="118"/>
      <c r="H3" s="119"/>
    </row>
    <row r="4" spans="1:8" x14ac:dyDescent="0.15">
      <c r="A4" s="120"/>
      <c r="B4" s="121"/>
      <c r="C4" s="122"/>
      <c r="D4" s="123">
        <v>50369</v>
      </c>
      <c r="E4" s="124"/>
      <c r="F4" s="125">
        <v>41764</v>
      </c>
      <c r="G4" s="126"/>
      <c r="H4" s="127"/>
    </row>
    <row r="5" spans="1:8" x14ac:dyDescent="0.15">
      <c r="A5" s="108" t="s">
        <v>511</v>
      </c>
      <c r="B5" s="113"/>
      <c r="C5" s="114"/>
      <c r="D5" s="115">
        <v>59318</v>
      </c>
      <c r="E5" s="116"/>
      <c r="F5" s="117">
        <v>89245</v>
      </c>
      <c r="G5" s="118"/>
      <c r="H5" s="119"/>
    </row>
    <row r="6" spans="1:8" x14ac:dyDescent="0.15">
      <c r="A6" s="120"/>
      <c r="B6" s="121"/>
      <c r="C6" s="122"/>
      <c r="D6" s="123">
        <v>55045</v>
      </c>
      <c r="E6" s="124"/>
      <c r="F6" s="125">
        <v>42966</v>
      </c>
      <c r="G6" s="126"/>
      <c r="H6" s="127"/>
    </row>
    <row r="7" spans="1:8" x14ac:dyDescent="0.15">
      <c r="A7" s="108" t="s">
        <v>512</v>
      </c>
      <c r="B7" s="113"/>
      <c r="C7" s="114"/>
      <c r="D7" s="115">
        <v>154758</v>
      </c>
      <c r="E7" s="116"/>
      <c r="F7" s="117">
        <v>92021</v>
      </c>
      <c r="G7" s="118"/>
      <c r="H7" s="119"/>
    </row>
    <row r="8" spans="1:8" x14ac:dyDescent="0.15">
      <c r="A8" s="120"/>
      <c r="B8" s="121"/>
      <c r="C8" s="122"/>
      <c r="D8" s="123">
        <v>136451</v>
      </c>
      <c r="E8" s="124"/>
      <c r="F8" s="125">
        <v>52579</v>
      </c>
      <c r="G8" s="126"/>
      <c r="H8" s="127"/>
    </row>
    <row r="9" spans="1:8" x14ac:dyDescent="0.15">
      <c r="A9" s="108" t="s">
        <v>513</v>
      </c>
      <c r="B9" s="113"/>
      <c r="C9" s="114"/>
      <c r="D9" s="115">
        <v>40264</v>
      </c>
      <c r="E9" s="116"/>
      <c r="F9" s="117">
        <v>94828</v>
      </c>
      <c r="G9" s="118"/>
      <c r="H9" s="119"/>
    </row>
    <row r="10" spans="1:8" x14ac:dyDescent="0.15">
      <c r="A10" s="120"/>
      <c r="B10" s="121"/>
      <c r="C10" s="122"/>
      <c r="D10" s="123">
        <v>32966</v>
      </c>
      <c r="E10" s="124"/>
      <c r="F10" s="125">
        <v>55133</v>
      </c>
      <c r="G10" s="126"/>
      <c r="H10" s="127"/>
    </row>
    <row r="11" spans="1:8" x14ac:dyDescent="0.15">
      <c r="A11" s="108" t="s">
        <v>514</v>
      </c>
      <c r="B11" s="113"/>
      <c r="C11" s="114"/>
      <c r="D11" s="115">
        <v>89597</v>
      </c>
      <c r="E11" s="116"/>
      <c r="F11" s="117">
        <v>119674</v>
      </c>
      <c r="G11" s="118"/>
      <c r="H11" s="119"/>
    </row>
    <row r="12" spans="1:8" x14ac:dyDescent="0.15">
      <c r="A12" s="120"/>
      <c r="B12" s="121"/>
      <c r="C12" s="128"/>
      <c r="D12" s="123">
        <v>76419</v>
      </c>
      <c r="E12" s="124"/>
      <c r="F12" s="125">
        <v>57803</v>
      </c>
      <c r="G12" s="126"/>
      <c r="H12" s="127"/>
    </row>
    <row r="13" spans="1:8" x14ac:dyDescent="0.15">
      <c r="A13" s="108"/>
      <c r="B13" s="113"/>
      <c r="C13" s="129"/>
      <c r="D13" s="130">
        <v>81674</v>
      </c>
      <c r="E13" s="131"/>
      <c r="F13" s="132">
        <v>93204</v>
      </c>
      <c r="G13" s="133"/>
      <c r="H13" s="119"/>
    </row>
    <row r="14" spans="1:8" x14ac:dyDescent="0.15">
      <c r="A14" s="120"/>
      <c r="B14" s="121"/>
      <c r="C14" s="122"/>
      <c r="D14" s="123">
        <v>70250</v>
      </c>
      <c r="E14" s="124"/>
      <c r="F14" s="125">
        <v>50049</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7.74</v>
      </c>
      <c r="C19" s="134">
        <f>ROUND(VALUE(SUBSTITUTE(実質収支比率等に係る経年分析!G$48,"▲","-")),2)</f>
        <v>9.81</v>
      </c>
      <c r="D19" s="134">
        <f>ROUND(VALUE(SUBSTITUTE(実質収支比率等に係る経年分析!H$48,"▲","-")),2)</f>
        <v>10.76</v>
      </c>
      <c r="E19" s="134">
        <f>ROUND(VALUE(SUBSTITUTE(実質収支比率等に係る経年分析!I$48,"▲","-")),2)</f>
        <v>8.9600000000000009</v>
      </c>
      <c r="F19" s="134">
        <f>ROUND(VALUE(SUBSTITUTE(実質収支比率等に係る経年分析!J$48,"▲","-")),2)</f>
        <v>8.24</v>
      </c>
    </row>
    <row r="20" spans="1:11" x14ac:dyDescent="0.15">
      <c r="A20" s="134" t="s">
        <v>42</v>
      </c>
      <c r="B20" s="134">
        <f>ROUND(VALUE(SUBSTITUTE(実質収支比率等に係る経年分析!F$47,"▲","-")),2)</f>
        <v>24.32</v>
      </c>
      <c r="C20" s="134">
        <f>ROUND(VALUE(SUBSTITUTE(実質収支比率等に係る経年分析!G$47,"▲","-")),2)</f>
        <v>23.98</v>
      </c>
      <c r="D20" s="134">
        <f>ROUND(VALUE(SUBSTITUTE(実質収支比率等に係る経年分析!H$47,"▲","-")),2)</f>
        <v>29.24</v>
      </c>
      <c r="E20" s="134">
        <f>ROUND(VALUE(SUBSTITUTE(実質収支比率等に係る経年分析!I$47,"▲","-")),2)</f>
        <v>34.03</v>
      </c>
      <c r="F20" s="134">
        <f>ROUND(VALUE(SUBSTITUTE(実質収支比率等に係る経年分析!J$47,"▲","-")),2)</f>
        <v>29.98</v>
      </c>
    </row>
    <row r="21" spans="1:11" x14ac:dyDescent="0.15">
      <c r="A21" s="134" t="s">
        <v>43</v>
      </c>
      <c r="B21" s="134">
        <f>IF(ISNUMBER(VALUE(SUBSTITUTE(実質収支比率等に係る経年分析!F$49,"▲","-"))),ROUND(VALUE(SUBSTITUTE(実質収支比率等に係る経年分析!F$49,"▲","-")),2),NA())</f>
        <v>8.6999999999999993</v>
      </c>
      <c r="C21" s="134">
        <f>IF(ISNUMBER(VALUE(SUBSTITUTE(実質収支比率等に係る経年分析!G$49,"▲","-"))),ROUND(VALUE(SUBSTITUTE(実質収支比率等に係る経年分析!G$49,"▲","-")),2),NA())</f>
        <v>2.96</v>
      </c>
      <c r="D21" s="134">
        <f>IF(ISNUMBER(VALUE(SUBSTITUTE(実質収支比率等に係る経年分析!H$49,"▲","-"))),ROUND(VALUE(SUBSTITUTE(実質収支比率等に係る経年分析!H$49,"▲","-")),2),NA())</f>
        <v>5.16</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-3.98</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南伊豆町子浦漁業集落排水事業特別会計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南伊豆町公共下水道事業特別会計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南伊豆町土地取得特別会計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南伊豆町後期高齢者医療特別会計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南伊豆町介護保険特別会計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x14ac:dyDescent="0.15">
      <c r="A34" s="135" t="str">
        <f>IF(連結実質赤字比率に係る赤字・黒字の構成分析!C$36="",NA(),連結実質赤字比率に係る赤字・黒字の構成分析!C$36)</f>
        <v>南伊豆町国民健康保険特別会計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3.53</v>
      </c>
    </row>
    <row r="35" spans="1:16" x14ac:dyDescent="0.15">
      <c r="A35" s="135" t="str">
        <f>IF(連結実質赤字比率に係る赤字・黒字の構成分析!C$35="",NA(),連結実質赤字比率に係る赤字・黒字の構成分析!C$35)</f>
        <v>南伊豆町水道事業会計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8.24</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520</v>
      </c>
      <c r="E42" s="136"/>
      <c r="F42" s="136"/>
      <c r="G42" s="136">
        <f>'実質公債費比率（分子）の構造'!L$52</f>
        <v>502</v>
      </c>
      <c r="H42" s="136"/>
      <c r="I42" s="136"/>
      <c r="J42" s="136">
        <f>'実質公債費比率（分子）の構造'!M$52</f>
        <v>459</v>
      </c>
      <c r="K42" s="136"/>
      <c r="L42" s="136"/>
      <c r="M42" s="136">
        <f>'実質公債費比率（分子）の構造'!N$52</f>
        <v>467</v>
      </c>
      <c r="N42" s="136"/>
      <c r="O42" s="136"/>
      <c r="P42" s="136">
        <f>'実質公債費比率（分子）の構造'!O$52</f>
        <v>454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10</v>
      </c>
      <c r="C44" s="136"/>
      <c r="D44" s="136"/>
      <c r="E44" s="136">
        <f>'実質公債費比率（分子）の構造'!L$50</f>
        <v>11</v>
      </c>
      <c r="F44" s="136"/>
      <c r="G44" s="136"/>
      <c r="H44" s="136">
        <f>'実質公債費比率（分子）の構造'!M$50</f>
        <v>15</v>
      </c>
      <c r="I44" s="136"/>
      <c r="J44" s="136"/>
      <c r="K44" s="136">
        <f>'実質公債費比率（分子）の構造'!N$50</f>
        <v>15</v>
      </c>
      <c r="L44" s="136"/>
      <c r="M44" s="136"/>
      <c r="N44" s="136">
        <f>'実質公債費比率（分子）の構造'!O$50</f>
        <v>6</v>
      </c>
      <c r="O44" s="136"/>
      <c r="P44" s="136"/>
    </row>
    <row r="45" spans="1:16" x14ac:dyDescent="0.15">
      <c r="A45" s="136" t="s">
        <v>53</v>
      </c>
      <c r="B45" s="136">
        <f>'実質公債費比率（分子）の構造'!K$49</f>
        <v>52</v>
      </c>
      <c r="C45" s="136"/>
      <c r="D45" s="136"/>
      <c r="E45" s="136">
        <f>'実質公債費比率（分子）の構造'!L$49</f>
        <v>47</v>
      </c>
      <c r="F45" s="136"/>
      <c r="G45" s="136"/>
      <c r="H45" s="136">
        <f>'実質公債費比率（分子）の構造'!M$49</f>
        <v>48</v>
      </c>
      <c r="I45" s="136"/>
      <c r="J45" s="136"/>
      <c r="K45" s="136">
        <f>'実質公債費比率（分子）の構造'!N$49</f>
        <v>56</v>
      </c>
      <c r="L45" s="136"/>
      <c r="M45" s="136"/>
      <c r="N45" s="136">
        <f>'実質公債費比率（分子）の構造'!O$49</f>
        <v>89</v>
      </c>
      <c r="O45" s="136"/>
      <c r="P45" s="136"/>
    </row>
    <row r="46" spans="1:16" x14ac:dyDescent="0.15">
      <c r="A46" s="136" t="s">
        <v>54</v>
      </c>
      <c r="B46" s="136">
        <f>'実質公債費比率（分子）の構造'!K$48</f>
        <v>217</v>
      </c>
      <c r="C46" s="136"/>
      <c r="D46" s="136"/>
      <c r="E46" s="136">
        <f>'実質公債費比率（分子）の構造'!L$48</f>
        <v>202</v>
      </c>
      <c r="F46" s="136"/>
      <c r="G46" s="136"/>
      <c r="H46" s="136">
        <f>'実質公債費比率（分子）の構造'!M$48</f>
        <v>156</v>
      </c>
      <c r="I46" s="136"/>
      <c r="J46" s="136"/>
      <c r="K46" s="136">
        <f>'実質公債費比率（分子）の構造'!N$48</f>
        <v>158</v>
      </c>
      <c r="L46" s="136"/>
      <c r="M46" s="136"/>
      <c r="N46" s="136">
        <f>'実質公債費比率（分子）の構造'!O$48</f>
        <v>158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546</v>
      </c>
      <c r="C49" s="136"/>
      <c r="D49" s="136"/>
      <c r="E49" s="136">
        <f>'実質公債費比率（分子）の構造'!L$45</f>
        <v>552</v>
      </c>
      <c r="F49" s="136"/>
      <c r="G49" s="136"/>
      <c r="H49" s="136">
        <f>'実質公債費比率（分子）の構造'!M$45</f>
        <v>530</v>
      </c>
      <c r="I49" s="136"/>
      <c r="J49" s="136"/>
      <c r="K49" s="136">
        <f>'実質公債費比率（分子）の構造'!N$45</f>
        <v>501</v>
      </c>
      <c r="L49" s="136"/>
      <c r="M49" s="136"/>
      <c r="N49" s="136">
        <f>'実質公債費比率（分子）の構造'!O$45</f>
        <v>468</v>
      </c>
      <c r="O49" s="136"/>
      <c r="P49" s="136"/>
    </row>
    <row r="50" spans="1:16" x14ac:dyDescent="0.15">
      <c r="A50" s="136" t="s">
        <v>58</v>
      </c>
      <c r="B50" s="136" t="e">
        <f>NA()</f>
        <v>#N/A</v>
      </c>
      <c r="C50" s="136">
        <f>IF(ISNUMBER('実質公債費比率（分子）の構造'!K$53),'実質公債費比率（分子）の構造'!K$53,NA())</f>
        <v>305</v>
      </c>
      <c r="D50" s="136" t="e">
        <f>NA()</f>
        <v>#N/A</v>
      </c>
      <c r="E50" s="136" t="e">
        <f>NA()</f>
        <v>#N/A</v>
      </c>
      <c r="F50" s="136">
        <f>IF(ISNUMBER('実質公債費比率（分子）の構造'!L$53),'実質公債費比率（分子）の構造'!L$53,NA())</f>
        <v>310</v>
      </c>
      <c r="G50" s="136" t="e">
        <f>NA()</f>
        <v>#N/A</v>
      </c>
      <c r="H50" s="136" t="e">
        <f>NA()</f>
        <v>#N/A</v>
      </c>
      <c r="I50" s="136">
        <f>IF(ISNUMBER('実質公債費比率（分子）の構造'!M$53),'実質公債費比率（分子）の構造'!M$53,NA())</f>
        <v>290</v>
      </c>
      <c r="J50" s="136" t="e">
        <f>NA()</f>
        <v>#N/A</v>
      </c>
      <c r="K50" s="136" t="e">
        <f>NA()</f>
        <v>#N/A</v>
      </c>
      <c r="L50" s="136">
        <f>IF(ISNUMBER('実質公債費比率（分子）の構造'!N$53),'実質公債費比率（分子）の構造'!N$53,NA())</f>
        <v>263</v>
      </c>
      <c r="M50" s="136" t="e">
        <f>NA()</f>
        <v>#N/A</v>
      </c>
      <c r="N50" s="136" t="e">
        <f>NA()</f>
        <v>#N/A</v>
      </c>
      <c r="O50" s="136">
        <f>IF(ISNUMBER('実質公債費比率（分子）の構造'!O$53),'実質公債費比率（分子）の構造'!O$53,NA())</f>
        <v>267</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4649</v>
      </c>
      <c r="E56" s="135"/>
      <c r="F56" s="135"/>
      <c r="G56" s="135">
        <f>'将来負担比率（分子）の構造'!J$51</f>
        <v>4616</v>
      </c>
      <c r="H56" s="135"/>
      <c r="I56" s="135"/>
      <c r="J56" s="135">
        <f>'将来負担比率（分子）の構造'!K$51</f>
        <v>4800</v>
      </c>
      <c r="K56" s="135"/>
      <c r="L56" s="135"/>
      <c r="M56" s="135">
        <f>'将来負担比率（分子）の構造'!L$51</f>
        <v>4595</v>
      </c>
      <c r="N56" s="135"/>
      <c r="O56" s="135"/>
      <c r="P56" s="135">
        <f>'将来負担比率（分子）の構造'!M$51</f>
        <v>4562</v>
      </c>
    </row>
    <row r="57" spans="1:16" x14ac:dyDescent="0.15">
      <c r="A57" s="135" t="s">
        <v>34</v>
      </c>
      <c r="B57" s="135"/>
      <c r="C57" s="135"/>
      <c r="D57" s="135">
        <f>'将来負担比率（分子）の構造'!I$50</f>
        <v>46</v>
      </c>
      <c r="E57" s="135"/>
      <c r="F57" s="135"/>
      <c r="G57" s="135">
        <f>'将来負担比率（分子）の構造'!J$50</f>
        <v>40</v>
      </c>
      <c r="H57" s="135"/>
      <c r="I57" s="135"/>
      <c r="J57" s="135">
        <f>'将来負担比率（分子）の構造'!K$50</f>
        <v>36</v>
      </c>
      <c r="K57" s="135"/>
      <c r="L57" s="135"/>
      <c r="M57" s="135">
        <f>'将来負担比率（分子）の構造'!L$50</f>
        <v>33</v>
      </c>
      <c r="N57" s="135"/>
      <c r="O57" s="135"/>
      <c r="P57" s="135">
        <f>'将来負担比率（分子）の構造'!M$50</f>
        <v>30</v>
      </c>
    </row>
    <row r="58" spans="1:16" x14ac:dyDescent="0.15">
      <c r="A58" s="135" t="s">
        <v>33</v>
      </c>
      <c r="B58" s="135"/>
      <c r="C58" s="135"/>
      <c r="D58" s="135">
        <f>'将来負担比率（分子）の構造'!I$49</f>
        <v>1936</v>
      </c>
      <c r="E58" s="135"/>
      <c r="F58" s="135"/>
      <c r="G58" s="135">
        <f>'将来負担比率（分子）の構造'!J$49</f>
        <v>1296</v>
      </c>
      <c r="H58" s="135"/>
      <c r="I58" s="135"/>
      <c r="J58" s="135">
        <f>'将来負担比率（分子）の構造'!K$49</f>
        <v>1310</v>
      </c>
      <c r="K58" s="135"/>
      <c r="L58" s="135"/>
      <c r="M58" s="135">
        <f>'将来負担比率（分子）の構造'!L$49</f>
        <v>1476</v>
      </c>
      <c r="N58" s="135"/>
      <c r="O58" s="135"/>
      <c r="P58" s="135">
        <f>'将来負担比率（分子）の構造'!M$49</f>
        <v>1638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1326</v>
      </c>
      <c r="C62" s="135"/>
      <c r="D62" s="135"/>
      <c r="E62" s="135">
        <f>'将来負担比率（分子）の構造'!J$45</f>
        <v>1279</v>
      </c>
      <c r="F62" s="135"/>
      <c r="G62" s="135"/>
      <c r="H62" s="135">
        <f>'将来負担比率（分子）の構造'!K$45</f>
        <v>1312</v>
      </c>
      <c r="I62" s="135"/>
      <c r="J62" s="135"/>
      <c r="K62" s="135">
        <f>'将来負担比率（分子）の構造'!L$45</f>
        <v>1338</v>
      </c>
      <c r="L62" s="135"/>
      <c r="M62" s="135"/>
      <c r="N62" s="135">
        <f>'将来負担比率（分子）の構造'!M$45</f>
        <v>1409</v>
      </c>
      <c r="O62" s="135"/>
      <c r="P62" s="135"/>
    </row>
    <row r="63" spans="1:16" x14ac:dyDescent="0.15">
      <c r="A63" s="135" t="s">
        <v>27</v>
      </c>
      <c r="B63" s="135">
        <f>'将来負担比率（分子）の構造'!I$44</f>
        <v>494</v>
      </c>
      <c r="C63" s="135"/>
      <c r="D63" s="135"/>
      <c r="E63" s="135">
        <f>'将来負担比率（分子）の構造'!J$44</f>
        <v>477</v>
      </c>
      <c r="F63" s="135"/>
      <c r="G63" s="135"/>
      <c r="H63" s="135">
        <f>'将来負担比率（分子）の構造'!K$44</f>
        <v>627</v>
      </c>
      <c r="I63" s="135"/>
      <c r="J63" s="135"/>
      <c r="K63" s="135">
        <f>'将来負担比率（分子）の構造'!L$44</f>
        <v>549</v>
      </c>
      <c r="L63" s="135"/>
      <c r="M63" s="135"/>
      <c r="N63" s="135">
        <f>'将来負担比率（分子）の構造'!M$44</f>
        <v>496</v>
      </c>
      <c r="O63" s="135"/>
      <c r="P63" s="135"/>
    </row>
    <row r="64" spans="1:16" x14ac:dyDescent="0.15">
      <c r="A64" s="135" t="s">
        <v>26</v>
      </c>
      <c r="B64" s="135">
        <f>'将来負担比率（分子）の構造'!I$43</f>
        <v>1878</v>
      </c>
      <c r="C64" s="135"/>
      <c r="D64" s="135"/>
      <c r="E64" s="135">
        <f>'将来負担比率（分子）の構造'!J$43</f>
        <v>1792</v>
      </c>
      <c r="F64" s="135"/>
      <c r="G64" s="135"/>
      <c r="H64" s="135">
        <f>'将来負担比率（分子）の構造'!K$43</f>
        <v>1741</v>
      </c>
      <c r="I64" s="135"/>
      <c r="J64" s="135"/>
      <c r="K64" s="135">
        <f>'将来負担比率（分子）の構造'!L$43</f>
        <v>1742</v>
      </c>
      <c r="L64" s="135"/>
      <c r="M64" s="135"/>
      <c r="N64" s="135">
        <f>'将来負担比率（分子）の構造'!M$43</f>
        <v>1838</v>
      </c>
      <c r="O64" s="135"/>
      <c r="P64" s="135"/>
    </row>
    <row r="65" spans="1:16" x14ac:dyDescent="0.15">
      <c r="A65" s="135" t="s">
        <v>25</v>
      </c>
      <c r="B65" s="135">
        <f>'将来負担比率（分子）の構造'!I$42</f>
        <v>45</v>
      </c>
      <c r="C65" s="135"/>
      <c r="D65" s="135"/>
      <c r="E65" s="135">
        <f>'将来負担比率（分子）の構造'!J$42</f>
        <v>10</v>
      </c>
      <c r="F65" s="135"/>
      <c r="G65" s="135"/>
      <c r="H65" s="135">
        <f>'将来負担比率（分子）の構造'!K$42</f>
        <v>12</v>
      </c>
      <c r="I65" s="135"/>
      <c r="J65" s="135"/>
      <c r="K65" s="135">
        <f>'将来負担比率（分子）の構造'!L$42</f>
        <v>3</v>
      </c>
      <c r="L65" s="135"/>
      <c r="M65" s="135"/>
      <c r="N65" s="135" t="str">
        <f>'将来負担比率（分子）の構造'!M$42</f>
        <v>-</v>
      </c>
      <c r="O65" s="135"/>
      <c r="P65" s="135"/>
    </row>
    <row r="66" spans="1:16" x14ac:dyDescent="0.15">
      <c r="A66" s="135" t="s">
        <v>24</v>
      </c>
      <c r="B66" s="135">
        <f>'将来負担比率（分子）の構造'!I$41</f>
        <v>4720</v>
      </c>
      <c r="C66" s="135"/>
      <c r="D66" s="135"/>
      <c r="E66" s="135">
        <f>'将来負担比率（分子）の構造'!J$41</f>
        <v>4445</v>
      </c>
      <c r="F66" s="135"/>
      <c r="G66" s="135"/>
      <c r="H66" s="135">
        <f>'将来負担比率（分子）の構造'!K$41</f>
        <v>4352</v>
      </c>
      <c r="I66" s="135"/>
      <c r="J66" s="135"/>
      <c r="K66" s="135">
        <f>'将来負担比率（分子）の構造'!L$41</f>
        <v>4205</v>
      </c>
      <c r="L66" s="135"/>
      <c r="M66" s="135"/>
      <c r="N66" s="135">
        <f>'将来負担比率（分子）の構造'!M$41</f>
        <v>4173</v>
      </c>
      <c r="O66" s="135"/>
      <c r="P66" s="135"/>
    </row>
    <row r="67" spans="1:16" x14ac:dyDescent="0.15">
      <c r="A67" s="135" t="s">
        <v>62</v>
      </c>
      <c r="B67" s="135" t="e">
        <f>NA()</f>
        <v>#N/A</v>
      </c>
      <c r="C67" s="135">
        <f>IF(ISNUMBER('将来負担比率（分子）の構造'!I$52), IF('将来負担比率（分子）の構造'!I$52 &lt; 0, 0, '将来負担比率（分子）の構造'!I$52), NA())</f>
        <v>1834</v>
      </c>
      <c r="D67" s="135" t="e">
        <f>NA()</f>
        <v>#N/A</v>
      </c>
      <c r="E67" s="135" t="e">
        <f>NA()</f>
        <v>#N/A</v>
      </c>
      <c r="F67" s="135">
        <f>IF(ISNUMBER('将来負担比率（分子）の構造'!J$52), IF('将来負担比率（分子）の構造'!J$52 &lt; 0, 0, '将来負担比率（分子）の構造'!J$52), NA())</f>
        <v>2050</v>
      </c>
      <c r="G67" s="135" t="e">
        <f>NA()</f>
        <v>#N/A</v>
      </c>
      <c r="H67" s="135" t="e">
        <f>NA()</f>
        <v>#N/A</v>
      </c>
      <c r="I67" s="135">
        <f>IF(ISNUMBER('将来負担比率（分子）の構造'!K$52), IF('将来負担比率（分子）の構造'!K$52 &lt; 0, 0, '将来負担比率（分子）の構造'!K$52), NA())</f>
        <v>1899</v>
      </c>
      <c r="J67" s="135" t="e">
        <f>NA()</f>
        <v>#N/A</v>
      </c>
      <c r="K67" s="135" t="e">
        <f>NA()</f>
        <v>#N/A</v>
      </c>
      <c r="L67" s="135">
        <f>IF(ISNUMBER('将来負担比率（分子）の構造'!L$52), IF('将来負担比率（分子）の構造'!L$52 &lt; 0, 0, '将来負担比率（分子）の構造'!L$52), NA())</f>
        <v>1732</v>
      </c>
      <c r="M67" s="135" t="e">
        <f>NA()</f>
        <v>#N/A</v>
      </c>
      <c r="N67" s="135" t="e">
        <f>NA()</f>
        <v>#N/A</v>
      </c>
      <c r="O67" s="135">
        <f>IF(ISNUMBER('将来負担比率（分子）の構造'!M$52), IF('将来負担比率（分子）の構造'!M$52 &lt; 0, 0, '将来負担比率（分子）の構造'!M$52), NA())</f>
        <v>1687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984540</v>
      </c>
      <c r="S5" s="637"/>
      <c r="T5" s="637"/>
      <c r="U5" s="637"/>
      <c r="V5" s="637"/>
      <c r="W5" s="637"/>
      <c r="X5" s="637"/>
      <c r="Y5" s="684"/>
      <c r="Z5" s="697">
        <v>18.2</v>
      </c>
      <c r="AA5" s="697"/>
      <c r="AB5" s="697"/>
      <c r="AC5" s="697"/>
      <c r="AD5" s="698">
        <v>984540</v>
      </c>
      <c r="AE5" s="698"/>
      <c r="AF5" s="698"/>
      <c r="AG5" s="698"/>
      <c r="AH5" s="698"/>
      <c r="AI5" s="698"/>
      <c r="AJ5" s="698"/>
      <c r="AK5" s="698"/>
      <c r="AL5" s="685">
        <v>32.299999999999997</v>
      </c>
      <c r="AM5" s="654"/>
      <c r="AN5" s="654"/>
      <c r="AO5" s="686"/>
      <c r="AP5" s="673" t="s">
        <v>207</v>
      </c>
      <c r="AQ5" s="674"/>
      <c r="AR5" s="674"/>
      <c r="AS5" s="674"/>
      <c r="AT5" s="674"/>
      <c r="AU5" s="674"/>
      <c r="AV5" s="674"/>
      <c r="AW5" s="674"/>
      <c r="AX5" s="674"/>
      <c r="AY5" s="674"/>
      <c r="AZ5" s="674"/>
      <c r="BA5" s="674"/>
      <c r="BB5" s="674"/>
      <c r="BC5" s="674"/>
      <c r="BD5" s="674"/>
      <c r="BE5" s="674"/>
      <c r="BF5" s="675"/>
      <c r="BG5" s="586">
        <v>958989</v>
      </c>
      <c r="BH5" s="587"/>
      <c r="BI5" s="587"/>
      <c r="BJ5" s="587"/>
      <c r="BK5" s="587"/>
      <c r="BL5" s="587"/>
      <c r="BM5" s="587"/>
      <c r="BN5" s="588"/>
      <c r="BO5" s="639">
        <v>97.4</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58445</v>
      </c>
      <c r="S6" s="587"/>
      <c r="T6" s="587"/>
      <c r="U6" s="587"/>
      <c r="V6" s="587"/>
      <c r="W6" s="587"/>
      <c r="X6" s="587"/>
      <c r="Y6" s="588"/>
      <c r="Z6" s="639">
        <v>1.1000000000000001</v>
      </c>
      <c r="AA6" s="639"/>
      <c r="AB6" s="639"/>
      <c r="AC6" s="639"/>
      <c r="AD6" s="640">
        <v>58445</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958989</v>
      </c>
      <c r="BH6" s="587"/>
      <c r="BI6" s="587"/>
      <c r="BJ6" s="587"/>
      <c r="BK6" s="587"/>
      <c r="BL6" s="587"/>
      <c r="BM6" s="587"/>
      <c r="BN6" s="588"/>
      <c r="BO6" s="639">
        <v>97.4</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59436</v>
      </c>
      <c r="CS6" s="587"/>
      <c r="CT6" s="587"/>
      <c r="CU6" s="587"/>
      <c r="CV6" s="587"/>
      <c r="CW6" s="587"/>
      <c r="CX6" s="587"/>
      <c r="CY6" s="588"/>
      <c r="CZ6" s="639">
        <v>1.2</v>
      </c>
      <c r="DA6" s="639"/>
      <c r="DB6" s="639"/>
      <c r="DC6" s="639"/>
      <c r="DD6" s="592" t="s">
        <v>208</v>
      </c>
      <c r="DE6" s="587"/>
      <c r="DF6" s="587"/>
      <c r="DG6" s="587"/>
      <c r="DH6" s="587"/>
      <c r="DI6" s="587"/>
      <c r="DJ6" s="587"/>
      <c r="DK6" s="587"/>
      <c r="DL6" s="587"/>
      <c r="DM6" s="587"/>
      <c r="DN6" s="587"/>
      <c r="DO6" s="587"/>
      <c r="DP6" s="588"/>
      <c r="DQ6" s="592">
        <v>59436</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1797</v>
      </c>
      <c r="S7" s="587"/>
      <c r="T7" s="587"/>
      <c r="U7" s="587"/>
      <c r="V7" s="587"/>
      <c r="W7" s="587"/>
      <c r="X7" s="587"/>
      <c r="Y7" s="588"/>
      <c r="Z7" s="639">
        <v>0</v>
      </c>
      <c r="AA7" s="639"/>
      <c r="AB7" s="639"/>
      <c r="AC7" s="639"/>
      <c r="AD7" s="640">
        <v>1797</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314162</v>
      </c>
      <c r="BH7" s="587"/>
      <c r="BI7" s="587"/>
      <c r="BJ7" s="587"/>
      <c r="BK7" s="587"/>
      <c r="BL7" s="587"/>
      <c r="BM7" s="587"/>
      <c r="BN7" s="588"/>
      <c r="BO7" s="639">
        <v>31.9</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834246</v>
      </c>
      <c r="CS7" s="587"/>
      <c r="CT7" s="587"/>
      <c r="CU7" s="587"/>
      <c r="CV7" s="587"/>
      <c r="CW7" s="587"/>
      <c r="CX7" s="587"/>
      <c r="CY7" s="588"/>
      <c r="CZ7" s="639">
        <v>16.3</v>
      </c>
      <c r="DA7" s="639"/>
      <c r="DB7" s="639"/>
      <c r="DC7" s="639"/>
      <c r="DD7" s="592">
        <v>37195</v>
      </c>
      <c r="DE7" s="587"/>
      <c r="DF7" s="587"/>
      <c r="DG7" s="587"/>
      <c r="DH7" s="587"/>
      <c r="DI7" s="587"/>
      <c r="DJ7" s="587"/>
      <c r="DK7" s="587"/>
      <c r="DL7" s="587"/>
      <c r="DM7" s="587"/>
      <c r="DN7" s="587"/>
      <c r="DO7" s="587"/>
      <c r="DP7" s="588"/>
      <c r="DQ7" s="592">
        <v>728207</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2924</v>
      </c>
      <c r="S8" s="587"/>
      <c r="T8" s="587"/>
      <c r="U8" s="587"/>
      <c r="V8" s="587"/>
      <c r="W8" s="587"/>
      <c r="X8" s="587"/>
      <c r="Y8" s="588"/>
      <c r="Z8" s="639">
        <v>0.1</v>
      </c>
      <c r="AA8" s="639"/>
      <c r="AB8" s="639"/>
      <c r="AC8" s="639"/>
      <c r="AD8" s="640">
        <v>2924</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12478</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1033888</v>
      </c>
      <c r="CS8" s="587"/>
      <c r="CT8" s="587"/>
      <c r="CU8" s="587"/>
      <c r="CV8" s="587"/>
      <c r="CW8" s="587"/>
      <c r="CX8" s="587"/>
      <c r="CY8" s="588"/>
      <c r="CZ8" s="639">
        <v>20.2</v>
      </c>
      <c r="DA8" s="639"/>
      <c r="DB8" s="639"/>
      <c r="DC8" s="639"/>
      <c r="DD8" s="592">
        <v>6838</v>
      </c>
      <c r="DE8" s="587"/>
      <c r="DF8" s="587"/>
      <c r="DG8" s="587"/>
      <c r="DH8" s="587"/>
      <c r="DI8" s="587"/>
      <c r="DJ8" s="587"/>
      <c r="DK8" s="587"/>
      <c r="DL8" s="587"/>
      <c r="DM8" s="587"/>
      <c r="DN8" s="587"/>
      <c r="DO8" s="587"/>
      <c r="DP8" s="588"/>
      <c r="DQ8" s="592">
        <v>675570</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5092</v>
      </c>
      <c r="S9" s="587"/>
      <c r="T9" s="587"/>
      <c r="U9" s="587"/>
      <c r="V9" s="587"/>
      <c r="W9" s="587"/>
      <c r="X9" s="587"/>
      <c r="Y9" s="588"/>
      <c r="Z9" s="639">
        <v>0.1</v>
      </c>
      <c r="AA9" s="639"/>
      <c r="AB9" s="639"/>
      <c r="AC9" s="639"/>
      <c r="AD9" s="640">
        <v>5092</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273093</v>
      </c>
      <c r="BH9" s="587"/>
      <c r="BI9" s="587"/>
      <c r="BJ9" s="587"/>
      <c r="BK9" s="587"/>
      <c r="BL9" s="587"/>
      <c r="BM9" s="587"/>
      <c r="BN9" s="588"/>
      <c r="BO9" s="639">
        <v>27.7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567964</v>
      </c>
      <c r="CS9" s="587"/>
      <c r="CT9" s="587"/>
      <c r="CU9" s="587"/>
      <c r="CV9" s="587"/>
      <c r="CW9" s="587"/>
      <c r="CX9" s="587"/>
      <c r="CY9" s="588"/>
      <c r="CZ9" s="639">
        <v>11.1</v>
      </c>
      <c r="DA9" s="639"/>
      <c r="DB9" s="639"/>
      <c r="DC9" s="639"/>
      <c r="DD9" s="592">
        <v>54141</v>
      </c>
      <c r="DE9" s="587"/>
      <c r="DF9" s="587"/>
      <c r="DG9" s="587"/>
      <c r="DH9" s="587"/>
      <c r="DI9" s="587"/>
      <c r="DJ9" s="587"/>
      <c r="DK9" s="587"/>
      <c r="DL9" s="587"/>
      <c r="DM9" s="587"/>
      <c r="DN9" s="587"/>
      <c r="DO9" s="587"/>
      <c r="DP9" s="588"/>
      <c r="DQ9" s="592">
        <v>508545</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87690</v>
      </c>
      <c r="S10" s="587"/>
      <c r="T10" s="587"/>
      <c r="U10" s="587"/>
      <c r="V10" s="587"/>
      <c r="W10" s="587"/>
      <c r="X10" s="587"/>
      <c r="Y10" s="588"/>
      <c r="Z10" s="639">
        <v>1.6</v>
      </c>
      <c r="AA10" s="639"/>
      <c r="AB10" s="639"/>
      <c r="AC10" s="639"/>
      <c r="AD10" s="640">
        <v>87690</v>
      </c>
      <c r="AE10" s="640"/>
      <c r="AF10" s="640"/>
      <c r="AG10" s="640"/>
      <c r="AH10" s="640"/>
      <c r="AI10" s="640"/>
      <c r="AJ10" s="640"/>
      <c r="AK10" s="640"/>
      <c r="AL10" s="609">
        <v>2.9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18752</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10405</v>
      </c>
      <c r="S11" s="587"/>
      <c r="T11" s="587"/>
      <c r="U11" s="587"/>
      <c r="V11" s="587"/>
      <c r="W11" s="587"/>
      <c r="X11" s="587"/>
      <c r="Y11" s="588"/>
      <c r="Z11" s="639">
        <v>0.2</v>
      </c>
      <c r="AA11" s="639"/>
      <c r="AB11" s="639"/>
      <c r="AC11" s="639"/>
      <c r="AD11" s="640">
        <v>10405</v>
      </c>
      <c r="AE11" s="640"/>
      <c r="AF11" s="640"/>
      <c r="AG11" s="640"/>
      <c r="AH11" s="640"/>
      <c r="AI11" s="640"/>
      <c r="AJ11" s="640"/>
      <c r="AK11" s="640"/>
      <c r="AL11" s="609">
        <v>0.3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9839</v>
      </c>
      <c r="BH11" s="587"/>
      <c r="BI11" s="587"/>
      <c r="BJ11" s="587"/>
      <c r="BK11" s="587"/>
      <c r="BL11" s="587"/>
      <c r="BM11" s="587"/>
      <c r="BN11" s="588"/>
      <c r="BO11" s="639">
        <v>1</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133778</v>
      </c>
      <c r="CS11" s="587"/>
      <c r="CT11" s="587"/>
      <c r="CU11" s="587"/>
      <c r="CV11" s="587"/>
      <c r="CW11" s="587"/>
      <c r="CX11" s="587"/>
      <c r="CY11" s="588"/>
      <c r="CZ11" s="639">
        <v>2.6</v>
      </c>
      <c r="DA11" s="639"/>
      <c r="DB11" s="639"/>
      <c r="DC11" s="639"/>
      <c r="DD11" s="592">
        <v>17292</v>
      </c>
      <c r="DE11" s="587"/>
      <c r="DF11" s="587"/>
      <c r="DG11" s="587"/>
      <c r="DH11" s="587"/>
      <c r="DI11" s="587"/>
      <c r="DJ11" s="587"/>
      <c r="DK11" s="587"/>
      <c r="DL11" s="587"/>
      <c r="DM11" s="587"/>
      <c r="DN11" s="587"/>
      <c r="DO11" s="587"/>
      <c r="DP11" s="588"/>
      <c r="DQ11" s="592">
        <v>107088</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559385</v>
      </c>
      <c r="BH12" s="587"/>
      <c r="BI12" s="587"/>
      <c r="BJ12" s="587"/>
      <c r="BK12" s="587"/>
      <c r="BL12" s="587"/>
      <c r="BM12" s="587"/>
      <c r="BN12" s="588"/>
      <c r="BO12" s="639">
        <v>56.8</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178707</v>
      </c>
      <c r="CS12" s="587"/>
      <c r="CT12" s="587"/>
      <c r="CU12" s="587"/>
      <c r="CV12" s="587"/>
      <c r="CW12" s="587"/>
      <c r="CX12" s="587"/>
      <c r="CY12" s="588"/>
      <c r="CZ12" s="639">
        <v>3.5</v>
      </c>
      <c r="DA12" s="639"/>
      <c r="DB12" s="639"/>
      <c r="DC12" s="639"/>
      <c r="DD12" s="592">
        <v>56626</v>
      </c>
      <c r="DE12" s="587"/>
      <c r="DF12" s="587"/>
      <c r="DG12" s="587"/>
      <c r="DH12" s="587"/>
      <c r="DI12" s="587"/>
      <c r="DJ12" s="587"/>
      <c r="DK12" s="587"/>
      <c r="DL12" s="587"/>
      <c r="DM12" s="587"/>
      <c r="DN12" s="587"/>
      <c r="DO12" s="587"/>
      <c r="DP12" s="588"/>
      <c r="DQ12" s="592">
        <v>101701</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21806</v>
      </c>
      <c r="S13" s="587"/>
      <c r="T13" s="587"/>
      <c r="U13" s="587"/>
      <c r="V13" s="587"/>
      <c r="W13" s="587"/>
      <c r="X13" s="587"/>
      <c r="Y13" s="588"/>
      <c r="Z13" s="639">
        <v>0.4</v>
      </c>
      <c r="AA13" s="639"/>
      <c r="AB13" s="639"/>
      <c r="AC13" s="639"/>
      <c r="AD13" s="640">
        <v>21806</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558205</v>
      </c>
      <c r="BH13" s="587"/>
      <c r="BI13" s="587"/>
      <c r="BJ13" s="587"/>
      <c r="BK13" s="587"/>
      <c r="BL13" s="587"/>
      <c r="BM13" s="587"/>
      <c r="BN13" s="588"/>
      <c r="BO13" s="639">
        <v>56.7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553124</v>
      </c>
      <c r="CS13" s="587"/>
      <c r="CT13" s="587"/>
      <c r="CU13" s="587"/>
      <c r="CV13" s="587"/>
      <c r="CW13" s="587"/>
      <c r="CX13" s="587"/>
      <c r="CY13" s="588"/>
      <c r="CZ13" s="639">
        <v>10.8</v>
      </c>
      <c r="DA13" s="639"/>
      <c r="DB13" s="639"/>
      <c r="DC13" s="639"/>
      <c r="DD13" s="592">
        <v>147828</v>
      </c>
      <c r="DE13" s="587"/>
      <c r="DF13" s="587"/>
      <c r="DG13" s="587"/>
      <c r="DH13" s="587"/>
      <c r="DI13" s="587"/>
      <c r="DJ13" s="587"/>
      <c r="DK13" s="587"/>
      <c r="DL13" s="587"/>
      <c r="DM13" s="587"/>
      <c r="DN13" s="587"/>
      <c r="DO13" s="587"/>
      <c r="DP13" s="588"/>
      <c r="DQ13" s="592">
        <v>474757</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23259</v>
      </c>
      <c r="BH14" s="587"/>
      <c r="BI14" s="587"/>
      <c r="BJ14" s="587"/>
      <c r="BK14" s="587"/>
      <c r="BL14" s="587"/>
      <c r="BM14" s="587"/>
      <c r="BN14" s="588"/>
      <c r="BO14" s="639">
        <v>2.4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633879</v>
      </c>
      <c r="CS14" s="587"/>
      <c r="CT14" s="587"/>
      <c r="CU14" s="587"/>
      <c r="CV14" s="587"/>
      <c r="CW14" s="587"/>
      <c r="CX14" s="587"/>
      <c r="CY14" s="588"/>
      <c r="CZ14" s="639">
        <v>12.4</v>
      </c>
      <c r="DA14" s="639"/>
      <c r="DB14" s="639"/>
      <c r="DC14" s="639"/>
      <c r="DD14" s="592">
        <v>175542</v>
      </c>
      <c r="DE14" s="587"/>
      <c r="DF14" s="587"/>
      <c r="DG14" s="587"/>
      <c r="DH14" s="587"/>
      <c r="DI14" s="587"/>
      <c r="DJ14" s="587"/>
      <c r="DK14" s="587"/>
      <c r="DL14" s="587"/>
      <c r="DM14" s="587"/>
      <c r="DN14" s="587"/>
      <c r="DO14" s="587"/>
      <c r="DP14" s="588"/>
      <c r="DQ14" s="592">
        <v>238346</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1775</v>
      </c>
      <c r="S15" s="587"/>
      <c r="T15" s="587"/>
      <c r="U15" s="587"/>
      <c r="V15" s="587"/>
      <c r="W15" s="587"/>
      <c r="X15" s="587"/>
      <c r="Y15" s="588"/>
      <c r="Z15" s="639">
        <v>0</v>
      </c>
      <c r="AA15" s="639"/>
      <c r="AB15" s="639"/>
      <c r="AC15" s="639"/>
      <c r="AD15" s="640">
        <v>1775</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62183</v>
      </c>
      <c r="BH15" s="587"/>
      <c r="BI15" s="587"/>
      <c r="BJ15" s="587"/>
      <c r="BK15" s="587"/>
      <c r="BL15" s="587"/>
      <c r="BM15" s="587"/>
      <c r="BN15" s="588"/>
      <c r="BO15" s="639">
        <v>6.3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378987</v>
      </c>
      <c r="CS15" s="587"/>
      <c r="CT15" s="587"/>
      <c r="CU15" s="587"/>
      <c r="CV15" s="587"/>
      <c r="CW15" s="587"/>
      <c r="CX15" s="587"/>
      <c r="CY15" s="588"/>
      <c r="CZ15" s="639">
        <v>7.4</v>
      </c>
      <c r="DA15" s="639"/>
      <c r="DB15" s="639"/>
      <c r="DC15" s="639"/>
      <c r="DD15" s="592">
        <v>61276</v>
      </c>
      <c r="DE15" s="587"/>
      <c r="DF15" s="587"/>
      <c r="DG15" s="587"/>
      <c r="DH15" s="587"/>
      <c r="DI15" s="587"/>
      <c r="DJ15" s="587"/>
      <c r="DK15" s="587"/>
      <c r="DL15" s="587"/>
      <c r="DM15" s="587"/>
      <c r="DN15" s="587"/>
      <c r="DO15" s="587"/>
      <c r="DP15" s="588"/>
      <c r="DQ15" s="592">
        <v>331720</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2126401</v>
      </c>
      <c r="S16" s="587"/>
      <c r="T16" s="587"/>
      <c r="U16" s="587"/>
      <c r="V16" s="587"/>
      <c r="W16" s="587"/>
      <c r="X16" s="587"/>
      <c r="Y16" s="588"/>
      <c r="Z16" s="639">
        <v>39.299999999999997</v>
      </c>
      <c r="AA16" s="639"/>
      <c r="AB16" s="639"/>
      <c r="AC16" s="639"/>
      <c r="AD16" s="640">
        <v>1864828</v>
      </c>
      <c r="AE16" s="640"/>
      <c r="AF16" s="640"/>
      <c r="AG16" s="640"/>
      <c r="AH16" s="640"/>
      <c r="AI16" s="640"/>
      <c r="AJ16" s="640"/>
      <c r="AK16" s="640"/>
      <c r="AL16" s="609">
        <v>61.2</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29823</v>
      </c>
      <c r="CS16" s="587"/>
      <c r="CT16" s="587"/>
      <c r="CU16" s="587"/>
      <c r="CV16" s="587"/>
      <c r="CW16" s="587"/>
      <c r="CX16" s="587"/>
      <c r="CY16" s="588"/>
      <c r="CZ16" s="639">
        <v>0.6</v>
      </c>
      <c r="DA16" s="639"/>
      <c r="DB16" s="639"/>
      <c r="DC16" s="639"/>
      <c r="DD16" s="592" t="s">
        <v>111</v>
      </c>
      <c r="DE16" s="587"/>
      <c r="DF16" s="587"/>
      <c r="DG16" s="587"/>
      <c r="DH16" s="587"/>
      <c r="DI16" s="587"/>
      <c r="DJ16" s="587"/>
      <c r="DK16" s="587"/>
      <c r="DL16" s="587"/>
      <c r="DM16" s="587"/>
      <c r="DN16" s="587"/>
      <c r="DO16" s="587"/>
      <c r="DP16" s="588"/>
      <c r="DQ16" s="592">
        <v>9745</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1864828</v>
      </c>
      <c r="S17" s="587"/>
      <c r="T17" s="587"/>
      <c r="U17" s="587"/>
      <c r="V17" s="587"/>
      <c r="W17" s="587"/>
      <c r="X17" s="587"/>
      <c r="Y17" s="588"/>
      <c r="Z17" s="639">
        <v>34.4</v>
      </c>
      <c r="AA17" s="639"/>
      <c r="AB17" s="639"/>
      <c r="AC17" s="639"/>
      <c r="AD17" s="640">
        <v>1864828</v>
      </c>
      <c r="AE17" s="640"/>
      <c r="AF17" s="640"/>
      <c r="AG17" s="640"/>
      <c r="AH17" s="640"/>
      <c r="AI17" s="640"/>
      <c r="AJ17" s="640"/>
      <c r="AK17" s="640"/>
      <c r="AL17" s="609">
        <v>61.2</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468359</v>
      </c>
      <c r="CS17" s="587"/>
      <c r="CT17" s="587"/>
      <c r="CU17" s="587"/>
      <c r="CV17" s="587"/>
      <c r="CW17" s="587"/>
      <c r="CX17" s="587"/>
      <c r="CY17" s="588"/>
      <c r="CZ17" s="639">
        <v>9.1</v>
      </c>
      <c r="DA17" s="639"/>
      <c r="DB17" s="639"/>
      <c r="DC17" s="639"/>
      <c r="DD17" s="592" t="s">
        <v>111</v>
      </c>
      <c r="DE17" s="587"/>
      <c r="DF17" s="587"/>
      <c r="DG17" s="587"/>
      <c r="DH17" s="587"/>
      <c r="DI17" s="587"/>
      <c r="DJ17" s="587"/>
      <c r="DK17" s="587"/>
      <c r="DL17" s="587"/>
      <c r="DM17" s="587"/>
      <c r="DN17" s="587"/>
      <c r="DO17" s="587"/>
      <c r="DP17" s="588"/>
      <c r="DQ17" s="592">
        <v>464565</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261571</v>
      </c>
      <c r="S18" s="587"/>
      <c r="T18" s="587"/>
      <c r="U18" s="587"/>
      <c r="V18" s="587"/>
      <c r="W18" s="587"/>
      <c r="X18" s="587"/>
      <c r="Y18" s="588"/>
      <c r="Z18" s="639">
        <v>4.8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254832</v>
      </c>
      <c r="CS18" s="587"/>
      <c r="CT18" s="587"/>
      <c r="CU18" s="587"/>
      <c r="CV18" s="587"/>
      <c r="CW18" s="587"/>
      <c r="CX18" s="587"/>
      <c r="CY18" s="588"/>
      <c r="CZ18" s="639">
        <v>5</v>
      </c>
      <c r="DA18" s="639"/>
      <c r="DB18" s="639"/>
      <c r="DC18" s="639"/>
      <c r="DD18" s="592">
        <v>254832</v>
      </c>
      <c r="DE18" s="587"/>
      <c r="DF18" s="587"/>
      <c r="DG18" s="587"/>
      <c r="DH18" s="587"/>
      <c r="DI18" s="587"/>
      <c r="DJ18" s="587"/>
      <c r="DK18" s="587"/>
      <c r="DL18" s="587"/>
      <c r="DM18" s="587"/>
      <c r="DN18" s="587"/>
      <c r="DO18" s="587"/>
      <c r="DP18" s="588"/>
      <c r="DQ18" s="592">
        <v>254832</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25551</v>
      </c>
      <c r="BH19" s="587"/>
      <c r="BI19" s="587"/>
      <c r="BJ19" s="587"/>
      <c r="BK19" s="587"/>
      <c r="BL19" s="587"/>
      <c r="BM19" s="587"/>
      <c r="BN19" s="588"/>
      <c r="BO19" s="639">
        <v>2.6</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3300875</v>
      </c>
      <c r="S20" s="587"/>
      <c r="T20" s="587"/>
      <c r="U20" s="587"/>
      <c r="V20" s="587"/>
      <c r="W20" s="587"/>
      <c r="X20" s="587"/>
      <c r="Y20" s="588"/>
      <c r="Z20" s="639">
        <v>61</v>
      </c>
      <c r="AA20" s="639"/>
      <c r="AB20" s="639"/>
      <c r="AC20" s="639"/>
      <c r="AD20" s="640">
        <v>3039302</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25551</v>
      </c>
      <c r="BH20" s="587"/>
      <c r="BI20" s="587"/>
      <c r="BJ20" s="587"/>
      <c r="BK20" s="587"/>
      <c r="BL20" s="587"/>
      <c r="BM20" s="587"/>
      <c r="BN20" s="588"/>
      <c r="BO20" s="639">
        <v>2.6</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5127023</v>
      </c>
      <c r="CS20" s="587"/>
      <c r="CT20" s="587"/>
      <c r="CU20" s="587"/>
      <c r="CV20" s="587"/>
      <c r="CW20" s="587"/>
      <c r="CX20" s="587"/>
      <c r="CY20" s="588"/>
      <c r="CZ20" s="639">
        <v>100</v>
      </c>
      <c r="DA20" s="639"/>
      <c r="DB20" s="639"/>
      <c r="DC20" s="639"/>
      <c r="DD20" s="592">
        <v>811570</v>
      </c>
      <c r="DE20" s="587"/>
      <c r="DF20" s="587"/>
      <c r="DG20" s="587"/>
      <c r="DH20" s="587"/>
      <c r="DI20" s="587"/>
      <c r="DJ20" s="587"/>
      <c r="DK20" s="587"/>
      <c r="DL20" s="587"/>
      <c r="DM20" s="587"/>
      <c r="DN20" s="587"/>
      <c r="DO20" s="587"/>
      <c r="DP20" s="588"/>
      <c r="DQ20" s="592">
        <v>3954512</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925</v>
      </c>
      <c r="S21" s="587"/>
      <c r="T21" s="587"/>
      <c r="U21" s="587"/>
      <c r="V21" s="587"/>
      <c r="W21" s="587"/>
      <c r="X21" s="587"/>
      <c r="Y21" s="588"/>
      <c r="Z21" s="639">
        <v>0</v>
      </c>
      <c r="AA21" s="639"/>
      <c r="AB21" s="639"/>
      <c r="AC21" s="639"/>
      <c r="AD21" s="640">
        <v>925</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25551</v>
      </c>
      <c r="BH21" s="587"/>
      <c r="BI21" s="587"/>
      <c r="BJ21" s="587"/>
      <c r="BK21" s="587"/>
      <c r="BL21" s="587"/>
      <c r="BM21" s="587"/>
      <c r="BN21" s="588"/>
      <c r="BO21" s="639">
        <v>2.6</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33419</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44785</v>
      </c>
      <c r="S23" s="587"/>
      <c r="T23" s="587"/>
      <c r="U23" s="587"/>
      <c r="V23" s="587"/>
      <c r="W23" s="587"/>
      <c r="X23" s="587"/>
      <c r="Y23" s="588"/>
      <c r="Z23" s="639">
        <v>0.8</v>
      </c>
      <c r="AA23" s="639"/>
      <c r="AB23" s="639"/>
      <c r="AC23" s="639"/>
      <c r="AD23" s="640">
        <v>3940</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24747</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1640404</v>
      </c>
      <c r="CS24" s="637"/>
      <c r="CT24" s="637"/>
      <c r="CU24" s="637"/>
      <c r="CV24" s="637"/>
      <c r="CW24" s="637"/>
      <c r="CX24" s="637"/>
      <c r="CY24" s="684"/>
      <c r="CZ24" s="688">
        <v>32</v>
      </c>
      <c r="DA24" s="689"/>
      <c r="DB24" s="689"/>
      <c r="DC24" s="690"/>
      <c r="DD24" s="683">
        <v>1383785</v>
      </c>
      <c r="DE24" s="637"/>
      <c r="DF24" s="637"/>
      <c r="DG24" s="637"/>
      <c r="DH24" s="637"/>
      <c r="DI24" s="637"/>
      <c r="DJ24" s="637"/>
      <c r="DK24" s="684"/>
      <c r="DL24" s="683">
        <v>1345049</v>
      </c>
      <c r="DM24" s="637"/>
      <c r="DN24" s="637"/>
      <c r="DO24" s="637"/>
      <c r="DP24" s="637"/>
      <c r="DQ24" s="637"/>
      <c r="DR24" s="637"/>
      <c r="DS24" s="637"/>
      <c r="DT24" s="637"/>
      <c r="DU24" s="637"/>
      <c r="DV24" s="684"/>
      <c r="DW24" s="685">
        <v>41.6</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290073</v>
      </c>
      <c r="S25" s="587"/>
      <c r="T25" s="587"/>
      <c r="U25" s="587"/>
      <c r="V25" s="587"/>
      <c r="W25" s="587"/>
      <c r="X25" s="587"/>
      <c r="Y25" s="588"/>
      <c r="Z25" s="639">
        <v>5.4</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816223</v>
      </c>
      <c r="CS25" s="605"/>
      <c r="CT25" s="605"/>
      <c r="CU25" s="605"/>
      <c r="CV25" s="605"/>
      <c r="CW25" s="605"/>
      <c r="CX25" s="605"/>
      <c r="CY25" s="606"/>
      <c r="CZ25" s="589">
        <v>15.9</v>
      </c>
      <c r="DA25" s="607"/>
      <c r="DB25" s="607"/>
      <c r="DC25" s="608"/>
      <c r="DD25" s="592">
        <v>788232</v>
      </c>
      <c r="DE25" s="605"/>
      <c r="DF25" s="605"/>
      <c r="DG25" s="605"/>
      <c r="DH25" s="605"/>
      <c r="DI25" s="605"/>
      <c r="DJ25" s="605"/>
      <c r="DK25" s="606"/>
      <c r="DL25" s="592">
        <v>750611</v>
      </c>
      <c r="DM25" s="605"/>
      <c r="DN25" s="605"/>
      <c r="DO25" s="605"/>
      <c r="DP25" s="605"/>
      <c r="DQ25" s="605"/>
      <c r="DR25" s="605"/>
      <c r="DS25" s="605"/>
      <c r="DT25" s="605"/>
      <c r="DU25" s="605"/>
      <c r="DV25" s="606"/>
      <c r="DW25" s="609">
        <v>23.2</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533302</v>
      </c>
      <c r="CS26" s="587"/>
      <c r="CT26" s="587"/>
      <c r="CU26" s="587"/>
      <c r="CV26" s="587"/>
      <c r="CW26" s="587"/>
      <c r="CX26" s="587"/>
      <c r="CY26" s="588"/>
      <c r="CZ26" s="589">
        <v>10.4</v>
      </c>
      <c r="DA26" s="607"/>
      <c r="DB26" s="607"/>
      <c r="DC26" s="608"/>
      <c r="DD26" s="592">
        <v>508232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443953</v>
      </c>
      <c r="S27" s="587"/>
      <c r="T27" s="587"/>
      <c r="U27" s="587"/>
      <c r="V27" s="587"/>
      <c r="W27" s="587"/>
      <c r="X27" s="587"/>
      <c r="Y27" s="588"/>
      <c r="Z27" s="639">
        <v>8.1999999999999993</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984540</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355822</v>
      </c>
      <c r="CS27" s="605"/>
      <c r="CT27" s="605"/>
      <c r="CU27" s="605"/>
      <c r="CV27" s="605"/>
      <c r="CW27" s="605"/>
      <c r="CX27" s="605"/>
      <c r="CY27" s="606"/>
      <c r="CZ27" s="589">
        <v>6.9</v>
      </c>
      <c r="DA27" s="607"/>
      <c r="DB27" s="607"/>
      <c r="DC27" s="608"/>
      <c r="DD27" s="592">
        <v>130988</v>
      </c>
      <c r="DE27" s="605"/>
      <c r="DF27" s="605"/>
      <c r="DG27" s="605"/>
      <c r="DH27" s="605"/>
      <c r="DI27" s="605"/>
      <c r="DJ27" s="605"/>
      <c r="DK27" s="606"/>
      <c r="DL27" s="592">
        <v>129873</v>
      </c>
      <c r="DM27" s="605"/>
      <c r="DN27" s="605"/>
      <c r="DO27" s="605"/>
      <c r="DP27" s="605"/>
      <c r="DQ27" s="605"/>
      <c r="DR27" s="605"/>
      <c r="DS27" s="605"/>
      <c r="DT27" s="605"/>
      <c r="DU27" s="605"/>
      <c r="DV27" s="606"/>
      <c r="DW27" s="609">
        <v>4</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6757</v>
      </c>
      <c r="S28" s="587"/>
      <c r="T28" s="587"/>
      <c r="U28" s="587"/>
      <c r="V28" s="587"/>
      <c r="W28" s="587"/>
      <c r="X28" s="587"/>
      <c r="Y28" s="588"/>
      <c r="Z28" s="639">
        <v>0.1</v>
      </c>
      <c r="AA28" s="639"/>
      <c r="AB28" s="639"/>
      <c r="AC28" s="639"/>
      <c r="AD28" s="640">
        <v>350</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468359</v>
      </c>
      <c r="CS28" s="587"/>
      <c r="CT28" s="587"/>
      <c r="CU28" s="587"/>
      <c r="CV28" s="587"/>
      <c r="CW28" s="587"/>
      <c r="CX28" s="587"/>
      <c r="CY28" s="588"/>
      <c r="CZ28" s="589">
        <v>9.1</v>
      </c>
      <c r="DA28" s="607"/>
      <c r="DB28" s="607"/>
      <c r="DC28" s="608"/>
      <c r="DD28" s="592">
        <v>464565</v>
      </c>
      <c r="DE28" s="587"/>
      <c r="DF28" s="587"/>
      <c r="DG28" s="587"/>
      <c r="DH28" s="587"/>
      <c r="DI28" s="587"/>
      <c r="DJ28" s="587"/>
      <c r="DK28" s="588"/>
      <c r="DL28" s="592">
        <v>464565</v>
      </c>
      <c r="DM28" s="587"/>
      <c r="DN28" s="587"/>
      <c r="DO28" s="587"/>
      <c r="DP28" s="587"/>
      <c r="DQ28" s="587"/>
      <c r="DR28" s="587"/>
      <c r="DS28" s="587"/>
      <c r="DT28" s="587"/>
      <c r="DU28" s="587"/>
      <c r="DV28" s="588"/>
      <c r="DW28" s="609">
        <v>14.4</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12085</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468359</v>
      </c>
      <c r="CS29" s="605"/>
      <c r="CT29" s="605"/>
      <c r="CU29" s="605"/>
      <c r="CV29" s="605"/>
      <c r="CW29" s="605"/>
      <c r="CX29" s="605"/>
      <c r="CY29" s="606"/>
      <c r="CZ29" s="589">
        <v>9.1</v>
      </c>
      <c r="DA29" s="607"/>
      <c r="DB29" s="607"/>
      <c r="DC29" s="608"/>
      <c r="DD29" s="592">
        <v>464565</v>
      </c>
      <c r="DE29" s="605"/>
      <c r="DF29" s="605"/>
      <c r="DG29" s="605"/>
      <c r="DH29" s="605"/>
      <c r="DI29" s="605"/>
      <c r="DJ29" s="605"/>
      <c r="DK29" s="606"/>
      <c r="DL29" s="592">
        <v>464565</v>
      </c>
      <c r="DM29" s="605"/>
      <c r="DN29" s="605"/>
      <c r="DO29" s="605"/>
      <c r="DP29" s="605"/>
      <c r="DQ29" s="605"/>
      <c r="DR29" s="605"/>
      <c r="DS29" s="605"/>
      <c r="DT29" s="605"/>
      <c r="DU29" s="605"/>
      <c r="DV29" s="606"/>
      <c r="DW29" s="609">
        <v>14.4</v>
      </c>
      <c r="DX29" s="610"/>
      <c r="DY29" s="610"/>
      <c r="DZ29" s="610"/>
      <c r="EA29" s="610"/>
      <c r="EB29" s="610"/>
      <c r="EC29" s="611"/>
    </row>
    <row r="30" spans="2:133" ht="11.25" customHeight="1" x14ac:dyDescent="0.15">
      <c r="B30" s="583" t="s">
        <v>287</v>
      </c>
      <c r="C30" s="584"/>
      <c r="D30" s="584"/>
      <c r="E30" s="584"/>
      <c r="F30" s="584"/>
      <c r="G30" s="584"/>
      <c r="H30" s="584"/>
      <c r="I30" s="584"/>
      <c r="J30" s="584"/>
      <c r="K30" s="584"/>
      <c r="L30" s="584"/>
      <c r="M30" s="584"/>
      <c r="N30" s="584"/>
      <c r="O30" s="584"/>
      <c r="P30" s="584"/>
      <c r="Q30" s="585"/>
      <c r="R30" s="586">
        <v>459936</v>
      </c>
      <c r="S30" s="587"/>
      <c r="T30" s="587"/>
      <c r="U30" s="587"/>
      <c r="V30" s="587"/>
      <c r="W30" s="587"/>
      <c r="X30" s="587"/>
      <c r="Y30" s="588"/>
      <c r="Z30" s="639">
        <v>8.5</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97.8</v>
      </c>
      <c r="BH30" s="653"/>
      <c r="BI30" s="653"/>
      <c r="BJ30" s="653"/>
      <c r="BK30" s="653"/>
      <c r="BL30" s="653"/>
      <c r="BM30" s="654">
        <v>89.3</v>
      </c>
      <c r="BN30" s="653"/>
      <c r="BO30" s="653"/>
      <c r="BP30" s="653"/>
      <c r="BQ30" s="655"/>
      <c r="BR30" s="652">
        <v>97.6</v>
      </c>
      <c r="BS30" s="653"/>
      <c r="BT30" s="653"/>
      <c r="BU30" s="653"/>
      <c r="BV30" s="653"/>
      <c r="BW30" s="653"/>
      <c r="BX30" s="654">
        <v>89.2</v>
      </c>
      <c r="BY30" s="653"/>
      <c r="BZ30" s="653"/>
      <c r="CA30" s="653"/>
      <c r="CB30" s="655"/>
      <c r="CD30" s="658"/>
      <c r="CE30" s="659"/>
      <c r="CF30" s="623" t="s">
        <v>290</v>
      </c>
      <c r="CG30" s="620"/>
      <c r="CH30" s="620"/>
      <c r="CI30" s="620"/>
      <c r="CJ30" s="620"/>
      <c r="CK30" s="620"/>
      <c r="CL30" s="620"/>
      <c r="CM30" s="620"/>
      <c r="CN30" s="620"/>
      <c r="CO30" s="620"/>
      <c r="CP30" s="620"/>
      <c r="CQ30" s="621"/>
      <c r="CR30" s="586">
        <v>402789</v>
      </c>
      <c r="CS30" s="587"/>
      <c r="CT30" s="587"/>
      <c r="CU30" s="587"/>
      <c r="CV30" s="587"/>
      <c r="CW30" s="587"/>
      <c r="CX30" s="587"/>
      <c r="CY30" s="588"/>
      <c r="CZ30" s="589">
        <v>7.9</v>
      </c>
      <c r="DA30" s="607"/>
      <c r="DB30" s="607"/>
      <c r="DC30" s="608"/>
      <c r="DD30" s="592">
        <v>399939</v>
      </c>
      <c r="DE30" s="587"/>
      <c r="DF30" s="587"/>
      <c r="DG30" s="587"/>
      <c r="DH30" s="587"/>
      <c r="DI30" s="587"/>
      <c r="DJ30" s="587"/>
      <c r="DK30" s="588"/>
      <c r="DL30" s="592">
        <v>399939</v>
      </c>
      <c r="DM30" s="587"/>
      <c r="DN30" s="587"/>
      <c r="DO30" s="587"/>
      <c r="DP30" s="587"/>
      <c r="DQ30" s="587"/>
      <c r="DR30" s="587"/>
      <c r="DS30" s="587"/>
      <c r="DT30" s="587"/>
      <c r="DU30" s="587"/>
      <c r="DV30" s="588"/>
      <c r="DW30" s="609">
        <v>12.4</v>
      </c>
      <c r="DX30" s="610"/>
      <c r="DY30" s="610"/>
      <c r="DZ30" s="610"/>
      <c r="EA30" s="610"/>
      <c r="EB30" s="610"/>
      <c r="EC30" s="611"/>
    </row>
    <row r="31" spans="2:133" ht="11.25" customHeight="1" x14ac:dyDescent="0.15">
      <c r="B31" s="583" t="s">
        <v>291</v>
      </c>
      <c r="C31" s="584"/>
      <c r="D31" s="584"/>
      <c r="E31" s="584"/>
      <c r="F31" s="584"/>
      <c r="G31" s="584"/>
      <c r="H31" s="584"/>
      <c r="I31" s="584"/>
      <c r="J31" s="584"/>
      <c r="K31" s="584"/>
      <c r="L31" s="584"/>
      <c r="M31" s="584"/>
      <c r="N31" s="584"/>
      <c r="O31" s="584"/>
      <c r="P31" s="584"/>
      <c r="Q31" s="585"/>
      <c r="R31" s="586">
        <v>329473</v>
      </c>
      <c r="S31" s="587"/>
      <c r="T31" s="587"/>
      <c r="U31" s="587"/>
      <c r="V31" s="587"/>
      <c r="W31" s="587"/>
      <c r="X31" s="587"/>
      <c r="Y31" s="588"/>
      <c r="Z31" s="639">
        <v>6.1</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98.5</v>
      </c>
      <c r="BH31" s="605"/>
      <c r="BI31" s="605"/>
      <c r="BJ31" s="605"/>
      <c r="BK31" s="605"/>
      <c r="BL31" s="605"/>
      <c r="BM31" s="641">
        <v>92.7</v>
      </c>
      <c r="BN31" s="651"/>
      <c r="BO31" s="651"/>
      <c r="BP31" s="651"/>
      <c r="BQ31" s="615"/>
      <c r="BR31" s="650">
        <v>98.3</v>
      </c>
      <c r="BS31" s="605"/>
      <c r="BT31" s="605"/>
      <c r="BU31" s="605"/>
      <c r="BV31" s="605"/>
      <c r="BW31" s="605"/>
      <c r="BX31" s="641">
        <v>91.4</v>
      </c>
      <c r="BY31" s="651"/>
      <c r="BZ31" s="651"/>
      <c r="CA31" s="651"/>
      <c r="CB31" s="615"/>
      <c r="CD31" s="658"/>
      <c r="CE31" s="659"/>
      <c r="CF31" s="623" t="s">
        <v>294</v>
      </c>
      <c r="CG31" s="620"/>
      <c r="CH31" s="620"/>
      <c r="CI31" s="620"/>
      <c r="CJ31" s="620"/>
      <c r="CK31" s="620"/>
      <c r="CL31" s="620"/>
      <c r="CM31" s="620"/>
      <c r="CN31" s="620"/>
      <c r="CO31" s="620"/>
      <c r="CP31" s="620"/>
      <c r="CQ31" s="621"/>
      <c r="CR31" s="586">
        <v>65570</v>
      </c>
      <c r="CS31" s="605"/>
      <c r="CT31" s="605"/>
      <c r="CU31" s="605"/>
      <c r="CV31" s="605"/>
      <c r="CW31" s="605"/>
      <c r="CX31" s="605"/>
      <c r="CY31" s="606"/>
      <c r="CZ31" s="589">
        <v>1.3</v>
      </c>
      <c r="DA31" s="607"/>
      <c r="DB31" s="607"/>
      <c r="DC31" s="608"/>
      <c r="DD31" s="592">
        <v>64626</v>
      </c>
      <c r="DE31" s="605"/>
      <c r="DF31" s="605"/>
      <c r="DG31" s="605"/>
      <c r="DH31" s="605"/>
      <c r="DI31" s="605"/>
      <c r="DJ31" s="605"/>
      <c r="DK31" s="606"/>
      <c r="DL31" s="592">
        <v>64626</v>
      </c>
      <c r="DM31" s="605"/>
      <c r="DN31" s="605"/>
      <c r="DO31" s="605"/>
      <c r="DP31" s="605"/>
      <c r="DQ31" s="605"/>
      <c r="DR31" s="605"/>
      <c r="DS31" s="605"/>
      <c r="DT31" s="605"/>
      <c r="DU31" s="605"/>
      <c r="DV31" s="606"/>
      <c r="DW31" s="609">
        <v>2</v>
      </c>
      <c r="DX31" s="610"/>
      <c r="DY31" s="610"/>
      <c r="DZ31" s="610"/>
      <c r="EA31" s="610"/>
      <c r="EB31" s="610"/>
      <c r="EC31" s="611"/>
    </row>
    <row r="32" spans="2:133" ht="11.25" customHeight="1" x14ac:dyDescent="0.15">
      <c r="B32" s="583" t="s">
        <v>295</v>
      </c>
      <c r="C32" s="584"/>
      <c r="D32" s="584"/>
      <c r="E32" s="584"/>
      <c r="F32" s="584"/>
      <c r="G32" s="584"/>
      <c r="H32" s="584"/>
      <c r="I32" s="584"/>
      <c r="J32" s="584"/>
      <c r="K32" s="584"/>
      <c r="L32" s="584"/>
      <c r="M32" s="584"/>
      <c r="N32" s="584"/>
      <c r="O32" s="584"/>
      <c r="P32" s="584"/>
      <c r="Q32" s="585"/>
      <c r="R32" s="586">
        <v>96931</v>
      </c>
      <c r="S32" s="587"/>
      <c r="T32" s="587"/>
      <c r="U32" s="587"/>
      <c r="V32" s="587"/>
      <c r="W32" s="587"/>
      <c r="X32" s="587"/>
      <c r="Y32" s="588"/>
      <c r="Z32" s="639">
        <v>1.8</v>
      </c>
      <c r="AA32" s="639"/>
      <c r="AB32" s="639"/>
      <c r="AC32" s="639"/>
      <c r="AD32" s="640">
        <v>798</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97.2</v>
      </c>
      <c r="BH32" s="571"/>
      <c r="BI32" s="571"/>
      <c r="BJ32" s="571"/>
      <c r="BK32" s="571"/>
      <c r="BL32" s="571"/>
      <c r="BM32" s="634">
        <v>86.1</v>
      </c>
      <c r="BN32" s="571"/>
      <c r="BO32" s="571"/>
      <c r="BP32" s="571"/>
      <c r="BQ32" s="628"/>
      <c r="BR32" s="649">
        <v>96.9</v>
      </c>
      <c r="BS32" s="571"/>
      <c r="BT32" s="571"/>
      <c r="BU32" s="571"/>
      <c r="BV32" s="571"/>
      <c r="BW32" s="571"/>
      <c r="BX32" s="634">
        <v>86.9</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298</v>
      </c>
      <c r="C33" s="584"/>
      <c r="D33" s="584"/>
      <c r="E33" s="584"/>
      <c r="F33" s="584"/>
      <c r="G33" s="584"/>
      <c r="H33" s="584"/>
      <c r="I33" s="584"/>
      <c r="J33" s="584"/>
      <c r="K33" s="584"/>
      <c r="L33" s="584"/>
      <c r="M33" s="584"/>
      <c r="N33" s="584"/>
      <c r="O33" s="584"/>
      <c r="P33" s="584"/>
      <c r="Q33" s="585"/>
      <c r="R33" s="586">
        <v>370900</v>
      </c>
      <c r="S33" s="587"/>
      <c r="T33" s="587"/>
      <c r="U33" s="587"/>
      <c r="V33" s="587"/>
      <c r="W33" s="587"/>
      <c r="X33" s="587"/>
      <c r="Y33" s="588"/>
      <c r="Z33" s="639">
        <v>6.8</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2645226</v>
      </c>
      <c r="CS33" s="605"/>
      <c r="CT33" s="605"/>
      <c r="CU33" s="605"/>
      <c r="CV33" s="605"/>
      <c r="CW33" s="605"/>
      <c r="CX33" s="605"/>
      <c r="CY33" s="606"/>
      <c r="CZ33" s="589">
        <v>51.6</v>
      </c>
      <c r="DA33" s="607"/>
      <c r="DB33" s="607"/>
      <c r="DC33" s="608"/>
      <c r="DD33" s="592">
        <v>2114238</v>
      </c>
      <c r="DE33" s="605"/>
      <c r="DF33" s="605"/>
      <c r="DG33" s="605"/>
      <c r="DH33" s="605"/>
      <c r="DI33" s="605"/>
      <c r="DJ33" s="605"/>
      <c r="DK33" s="606"/>
      <c r="DL33" s="592">
        <v>1308821</v>
      </c>
      <c r="DM33" s="605"/>
      <c r="DN33" s="605"/>
      <c r="DO33" s="605"/>
      <c r="DP33" s="605"/>
      <c r="DQ33" s="605"/>
      <c r="DR33" s="605"/>
      <c r="DS33" s="605"/>
      <c r="DT33" s="605"/>
      <c r="DU33" s="605"/>
      <c r="DV33" s="606"/>
      <c r="DW33" s="609">
        <v>40.5</v>
      </c>
      <c r="DX33" s="610"/>
      <c r="DY33" s="610"/>
      <c r="DZ33" s="610"/>
      <c r="EA33" s="610"/>
      <c r="EB33" s="610"/>
      <c r="EC33" s="611"/>
    </row>
    <row r="34" spans="2:133" ht="11.25" customHeight="1" x14ac:dyDescent="0.15">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723728</v>
      </c>
      <c r="CS34" s="587"/>
      <c r="CT34" s="587"/>
      <c r="CU34" s="587"/>
      <c r="CV34" s="587"/>
      <c r="CW34" s="587"/>
      <c r="CX34" s="587"/>
      <c r="CY34" s="588"/>
      <c r="CZ34" s="589">
        <v>14.1</v>
      </c>
      <c r="DA34" s="607"/>
      <c r="DB34" s="607"/>
      <c r="DC34" s="608"/>
      <c r="DD34" s="592">
        <v>581679</v>
      </c>
      <c r="DE34" s="587"/>
      <c r="DF34" s="587"/>
      <c r="DG34" s="587"/>
      <c r="DH34" s="587"/>
      <c r="DI34" s="587"/>
      <c r="DJ34" s="587"/>
      <c r="DK34" s="588"/>
      <c r="DL34" s="592">
        <v>412724</v>
      </c>
      <c r="DM34" s="587"/>
      <c r="DN34" s="587"/>
      <c r="DO34" s="587"/>
      <c r="DP34" s="587"/>
      <c r="DQ34" s="587"/>
      <c r="DR34" s="587"/>
      <c r="DS34" s="587"/>
      <c r="DT34" s="587"/>
      <c r="DU34" s="587"/>
      <c r="DV34" s="588"/>
      <c r="DW34" s="609">
        <v>12.8</v>
      </c>
      <c r="DX34" s="610"/>
      <c r="DY34" s="610"/>
      <c r="DZ34" s="610"/>
      <c r="EA34" s="610"/>
      <c r="EB34" s="610"/>
      <c r="EC34" s="611"/>
    </row>
    <row r="35" spans="2:133" ht="11.25" customHeight="1" x14ac:dyDescent="0.15">
      <c r="B35" s="583" t="s">
        <v>304</v>
      </c>
      <c r="C35" s="584"/>
      <c r="D35" s="584"/>
      <c r="E35" s="584"/>
      <c r="F35" s="584"/>
      <c r="G35" s="584"/>
      <c r="H35" s="584"/>
      <c r="I35" s="584"/>
      <c r="J35" s="584"/>
      <c r="K35" s="584"/>
      <c r="L35" s="584"/>
      <c r="M35" s="584"/>
      <c r="N35" s="584"/>
      <c r="O35" s="584"/>
      <c r="P35" s="584"/>
      <c r="Q35" s="585"/>
      <c r="R35" s="586">
        <v>186000</v>
      </c>
      <c r="S35" s="587"/>
      <c r="T35" s="587"/>
      <c r="U35" s="587"/>
      <c r="V35" s="587"/>
      <c r="W35" s="587"/>
      <c r="X35" s="587"/>
      <c r="Y35" s="588"/>
      <c r="Z35" s="639">
        <v>3.4</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889622</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113091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28668</v>
      </c>
      <c r="CS35" s="605"/>
      <c r="CT35" s="605"/>
      <c r="CU35" s="605"/>
      <c r="CV35" s="605"/>
      <c r="CW35" s="605"/>
      <c r="CX35" s="605"/>
      <c r="CY35" s="606"/>
      <c r="CZ35" s="589">
        <v>0.6</v>
      </c>
      <c r="DA35" s="607"/>
      <c r="DB35" s="607"/>
      <c r="DC35" s="608"/>
      <c r="DD35" s="592">
        <v>27977</v>
      </c>
      <c r="DE35" s="605"/>
      <c r="DF35" s="605"/>
      <c r="DG35" s="605"/>
      <c r="DH35" s="605"/>
      <c r="DI35" s="605"/>
      <c r="DJ35" s="605"/>
      <c r="DK35" s="606"/>
      <c r="DL35" s="592">
        <v>27977</v>
      </c>
      <c r="DM35" s="605"/>
      <c r="DN35" s="605"/>
      <c r="DO35" s="605"/>
      <c r="DP35" s="605"/>
      <c r="DQ35" s="605"/>
      <c r="DR35" s="605"/>
      <c r="DS35" s="605"/>
      <c r="DT35" s="605"/>
      <c r="DU35" s="605"/>
      <c r="DV35" s="606"/>
      <c r="DW35" s="609">
        <v>0.9</v>
      </c>
      <c r="DX35" s="610"/>
      <c r="DY35" s="610"/>
      <c r="DZ35" s="610"/>
      <c r="EA35" s="610"/>
      <c r="EB35" s="610"/>
      <c r="EC35" s="611"/>
    </row>
    <row r="36" spans="2:133" ht="11.25" customHeight="1" x14ac:dyDescent="0.15">
      <c r="B36" s="567" t="s">
        <v>308</v>
      </c>
      <c r="C36" s="568"/>
      <c r="D36" s="568"/>
      <c r="E36" s="568"/>
      <c r="F36" s="568"/>
      <c r="G36" s="568"/>
      <c r="H36" s="568"/>
      <c r="I36" s="568"/>
      <c r="J36" s="568"/>
      <c r="K36" s="568"/>
      <c r="L36" s="568"/>
      <c r="M36" s="568"/>
      <c r="N36" s="568"/>
      <c r="O36" s="568"/>
      <c r="P36" s="568"/>
      <c r="Q36" s="569"/>
      <c r="R36" s="570">
        <v>5414859</v>
      </c>
      <c r="S36" s="627"/>
      <c r="T36" s="627"/>
      <c r="U36" s="627"/>
      <c r="V36" s="627"/>
      <c r="W36" s="627"/>
      <c r="X36" s="627"/>
      <c r="Y36" s="630"/>
      <c r="Z36" s="631">
        <v>100</v>
      </c>
      <c r="AA36" s="631"/>
      <c r="AB36" s="631"/>
      <c r="AC36" s="631"/>
      <c r="AD36" s="632">
        <v>3045315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145888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96382</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827556</v>
      </c>
      <c r="CS36" s="587"/>
      <c r="CT36" s="587"/>
      <c r="CU36" s="587"/>
      <c r="CV36" s="587"/>
      <c r="CW36" s="587"/>
      <c r="CX36" s="587"/>
      <c r="CY36" s="588"/>
      <c r="CZ36" s="589">
        <v>16.100000000000001</v>
      </c>
      <c r="DA36" s="607"/>
      <c r="DB36" s="607"/>
      <c r="DC36" s="608"/>
      <c r="DD36" s="592">
        <v>720133</v>
      </c>
      <c r="DE36" s="587"/>
      <c r="DF36" s="587"/>
      <c r="DG36" s="587"/>
      <c r="DH36" s="587"/>
      <c r="DI36" s="587"/>
      <c r="DJ36" s="587"/>
      <c r="DK36" s="588"/>
      <c r="DL36" s="592">
        <v>509490</v>
      </c>
      <c r="DM36" s="587"/>
      <c r="DN36" s="587"/>
      <c r="DO36" s="587"/>
      <c r="DP36" s="587"/>
      <c r="DQ36" s="587"/>
      <c r="DR36" s="587"/>
      <c r="DS36" s="587"/>
      <c r="DT36" s="587"/>
      <c r="DU36" s="587"/>
      <c r="DV36" s="588"/>
      <c r="DW36" s="609">
        <v>15.8</v>
      </c>
      <c r="DX36" s="610"/>
      <c r="DY36" s="610"/>
      <c r="DZ36" s="610"/>
      <c r="EA36" s="610"/>
      <c r="EB36" s="610"/>
      <c r="EC36" s="611"/>
    </row>
    <row r="37" spans="2:133" ht="11.25" customHeight="1" x14ac:dyDescent="0.15">
      <c r="AQ37" s="612" t="s">
        <v>312</v>
      </c>
      <c r="AR37" s="613"/>
      <c r="AS37" s="613"/>
      <c r="AT37" s="613"/>
      <c r="AU37" s="613"/>
      <c r="AV37" s="613"/>
      <c r="AW37" s="613"/>
      <c r="AX37" s="613"/>
      <c r="AY37" s="614"/>
      <c r="AZ37" s="586">
        <v>105545</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2071</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257781</v>
      </c>
      <c r="CS37" s="605"/>
      <c r="CT37" s="605"/>
      <c r="CU37" s="605"/>
      <c r="CV37" s="605"/>
      <c r="CW37" s="605"/>
      <c r="CX37" s="605"/>
      <c r="CY37" s="606"/>
      <c r="CZ37" s="589">
        <v>5</v>
      </c>
      <c r="DA37" s="607"/>
      <c r="DB37" s="607"/>
      <c r="DC37" s="608"/>
      <c r="DD37" s="592">
        <v>257712</v>
      </c>
      <c r="DE37" s="605"/>
      <c r="DF37" s="605"/>
      <c r="DG37" s="605"/>
      <c r="DH37" s="605"/>
      <c r="DI37" s="605"/>
      <c r="DJ37" s="605"/>
      <c r="DK37" s="606"/>
      <c r="DL37" s="592">
        <v>248045</v>
      </c>
      <c r="DM37" s="605"/>
      <c r="DN37" s="605"/>
      <c r="DO37" s="605"/>
      <c r="DP37" s="605"/>
      <c r="DQ37" s="605"/>
      <c r="DR37" s="605"/>
      <c r="DS37" s="605"/>
      <c r="DT37" s="605"/>
      <c r="DU37" s="605"/>
      <c r="DV37" s="606"/>
      <c r="DW37" s="609">
        <v>7.7</v>
      </c>
      <c r="DX37" s="610"/>
      <c r="DY37" s="610"/>
      <c r="DZ37" s="610"/>
      <c r="EA37" s="610"/>
      <c r="EB37" s="610"/>
      <c r="EC37" s="611"/>
    </row>
    <row r="38" spans="2:133" ht="11.25" customHeight="1" x14ac:dyDescent="0.15">
      <c r="AQ38" s="612" t="s">
        <v>315</v>
      </c>
      <c r="AR38" s="613"/>
      <c r="AS38" s="613"/>
      <c r="AT38" s="613"/>
      <c r="AU38" s="613"/>
      <c r="AV38" s="613"/>
      <c r="AW38" s="613"/>
      <c r="AX38" s="613"/>
      <c r="AY38" s="614"/>
      <c r="AZ38" s="586">
        <v>90663</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3528</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693414</v>
      </c>
      <c r="CS38" s="587"/>
      <c r="CT38" s="587"/>
      <c r="CU38" s="587"/>
      <c r="CV38" s="587"/>
      <c r="CW38" s="587"/>
      <c r="CX38" s="587"/>
      <c r="CY38" s="588"/>
      <c r="CZ38" s="589">
        <v>13.5</v>
      </c>
      <c r="DA38" s="607"/>
      <c r="DB38" s="607"/>
      <c r="DC38" s="608"/>
      <c r="DD38" s="592">
        <v>629956</v>
      </c>
      <c r="DE38" s="587"/>
      <c r="DF38" s="587"/>
      <c r="DG38" s="587"/>
      <c r="DH38" s="587"/>
      <c r="DI38" s="587"/>
      <c r="DJ38" s="587"/>
      <c r="DK38" s="588"/>
      <c r="DL38" s="592">
        <v>358630</v>
      </c>
      <c r="DM38" s="587"/>
      <c r="DN38" s="587"/>
      <c r="DO38" s="587"/>
      <c r="DP38" s="587"/>
      <c r="DQ38" s="587"/>
      <c r="DR38" s="587"/>
      <c r="DS38" s="587"/>
      <c r="DT38" s="587"/>
      <c r="DU38" s="587"/>
      <c r="DV38" s="588"/>
      <c r="DW38" s="609">
        <v>11.1</v>
      </c>
      <c r="DX38" s="610"/>
      <c r="DY38" s="610"/>
      <c r="DZ38" s="610"/>
      <c r="EA38" s="610"/>
      <c r="EB38" s="610"/>
      <c r="EC38" s="611"/>
    </row>
    <row r="39" spans="2:133" ht="11.25" customHeight="1" x14ac:dyDescent="0.15">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88</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354403</v>
      </c>
      <c r="CS39" s="605"/>
      <c r="CT39" s="605"/>
      <c r="CU39" s="605"/>
      <c r="CV39" s="605"/>
      <c r="CW39" s="605"/>
      <c r="CX39" s="605"/>
      <c r="CY39" s="606"/>
      <c r="CZ39" s="589">
        <v>6.9</v>
      </c>
      <c r="DA39" s="607"/>
      <c r="DB39" s="607"/>
      <c r="DC39" s="608"/>
      <c r="DD39" s="592">
        <v>137036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127054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97</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17457</v>
      </c>
      <c r="CS40" s="587"/>
      <c r="CT40" s="587"/>
      <c r="CU40" s="587"/>
      <c r="CV40" s="587"/>
      <c r="CW40" s="587"/>
      <c r="CX40" s="587"/>
      <c r="CY40" s="588"/>
      <c r="CZ40" s="589">
        <v>0.3</v>
      </c>
      <c r="DA40" s="607"/>
      <c r="DB40" s="607"/>
      <c r="DC40" s="608"/>
      <c r="DD40" s="592">
        <v>17457</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420472</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300</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841393</v>
      </c>
      <c r="CS42" s="587"/>
      <c r="CT42" s="587"/>
      <c r="CU42" s="587"/>
      <c r="CV42" s="587"/>
      <c r="CW42" s="587"/>
      <c r="CX42" s="587"/>
      <c r="CY42" s="588"/>
      <c r="CZ42" s="589">
        <v>16.399999999999999</v>
      </c>
      <c r="DA42" s="590"/>
      <c r="DB42" s="590"/>
      <c r="DC42" s="591"/>
      <c r="DD42" s="592">
        <v>456489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17031</v>
      </c>
      <c r="CS43" s="605"/>
      <c r="CT43" s="605"/>
      <c r="CU43" s="605"/>
      <c r="CV43" s="605"/>
      <c r="CW43" s="605"/>
      <c r="CX43" s="605"/>
      <c r="CY43" s="606"/>
      <c r="CZ43" s="589">
        <v>0.3</v>
      </c>
      <c r="DA43" s="607"/>
      <c r="DB43" s="607"/>
      <c r="DC43" s="608"/>
      <c r="DD43" s="592">
        <v>17031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286</v>
      </c>
      <c r="CE44" s="600"/>
      <c r="CF44" s="583" t="s">
        <v>335</v>
      </c>
      <c r="CG44" s="584"/>
      <c r="CH44" s="584"/>
      <c r="CI44" s="584"/>
      <c r="CJ44" s="584"/>
      <c r="CK44" s="584"/>
      <c r="CL44" s="584"/>
      <c r="CM44" s="584"/>
      <c r="CN44" s="584"/>
      <c r="CO44" s="584"/>
      <c r="CP44" s="584"/>
      <c r="CQ44" s="585"/>
      <c r="CR44" s="586">
        <v>811570</v>
      </c>
      <c r="CS44" s="587"/>
      <c r="CT44" s="587"/>
      <c r="CU44" s="587"/>
      <c r="CV44" s="587"/>
      <c r="CW44" s="587"/>
      <c r="CX44" s="587"/>
      <c r="CY44" s="588"/>
      <c r="CZ44" s="589">
        <v>15.8</v>
      </c>
      <c r="DA44" s="590"/>
      <c r="DB44" s="590"/>
      <c r="DC44" s="591"/>
      <c r="DD44" s="592">
        <v>446744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113161</v>
      </c>
      <c r="CS45" s="605"/>
      <c r="CT45" s="605"/>
      <c r="CU45" s="605"/>
      <c r="CV45" s="605"/>
      <c r="CW45" s="605"/>
      <c r="CX45" s="605"/>
      <c r="CY45" s="606"/>
      <c r="CZ45" s="589">
        <v>2.2000000000000002</v>
      </c>
      <c r="DA45" s="607"/>
      <c r="DB45" s="607"/>
      <c r="DC45" s="608"/>
      <c r="DD45" s="592">
        <v>17284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692199</v>
      </c>
      <c r="CS46" s="587"/>
      <c r="CT46" s="587"/>
      <c r="CU46" s="587"/>
      <c r="CV46" s="587"/>
      <c r="CW46" s="587"/>
      <c r="CX46" s="587"/>
      <c r="CY46" s="588"/>
      <c r="CZ46" s="589">
        <v>13.5</v>
      </c>
      <c r="DA46" s="590"/>
      <c r="DB46" s="590"/>
      <c r="DC46" s="591"/>
      <c r="DD46" s="592">
        <v>427173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29823</v>
      </c>
      <c r="CS47" s="605"/>
      <c r="CT47" s="605"/>
      <c r="CU47" s="605"/>
      <c r="CV47" s="605"/>
      <c r="CW47" s="605"/>
      <c r="CX47" s="605"/>
      <c r="CY47" s="606"/>
      <c r="CZ47" s="589">
        <v>0.6</v>
      </c>
      <c r="DA47" s="607"/>
      <c r="DB47" s="607"/>
      <c r="DC47" s="608"/>
      <c r="DD47" s="592">
        <v>9745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5127023</v>
      </c>
      <c r="CS49" s="571"/>
      <c r="CT49" s="571"/>
      <c r="CU49" s="571"/>
      <c r="CV49" s="571"/>
      <c r="CW49" s="571"/>
      <c r="CX49" s="571"/>
      <c r="CY49" s="572"/>
      <c r="CZ49" s="573">
        <v>100</v>
      </c>
      <c r="DA49" s="574"/>
      <c r="DB49" s="574"/>
      <c r="DC49" s="575"/>
      <c r="DD49" s="576">
        <v>3954512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343</v>
      </c>
      <c r="DK2" s="1104"/>
      <c r="DL2" s="1104"/>
      <c r="DM2" s="1104"/>
      <c r="DN2" s="1104"/>
      <c r="DO2" s="1105"/>
      <c r="DP2" s="200"/>
      <c r="DQ2" s="1103" t="s">
        <v>344</v>
      </c>
      <c r="DR2" s="1104"/>
      <c r="DS2" s="1104"/>
      <c r="DT2" s="1104"/>
      <c r="DU2" s="1104"/>
      <c r="DV2" s="1104"/>
      <c r="DW2" s="1104"/>
      <c r="DX2" s="1104"/>
      <c r="DY2" s="1104"/>
      <c r="DZ2" s="110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6"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1" t="s">
        <v>361</v>
      </c>
      <c r="DH5" s="1092"/>
      <c r="DI5" s="1092"/>
      <c r="DJ5" s="1092"/>
      <c r="DK5" s="1093"/>
      <c r="DL5" s="1091" t="s">
        <v>362</v>
      </c>
      <c r="DM5" s="1092"/>
      <c r="DN5" s="1092"/>
      <c r="DO5" s="1092"/>
      <c r="DP5" s="1093"/>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4"/>
      <c r="DH6" s="1095"/>
      <c r="DI6" s="1095"/>
      <c r="DJ6" s="1095"/>
      <c r="DK6" s="1096"/>
      <c r="DL6" s="1094"/>
      <c r="DM6" s="1095"/>
      <c r="DN6" s="1095"/>
      <c r="DO6" s="1095"/>
      <c r="DP6" s="1096"/>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7">
        <v>5160</v>
      </c>
      <c r="R7" s="1098"/>
      <c r="S7" s="1098"/>
      <c r="T7" s="1098"/>
      <c r="U7" s="1098"/>
      <c r="V7" s="1098">
        <v>4872</v>
      </c>
      <c r="W7" s="1098"/>
      <c r="X7" s="1098"/>
      <c r="Y7" s="1098"/>
      <c r="Z7" s="1098"/>
      <c r="AA7" s="1098">
        <v>288</v>
      </c>
      <c r="AB7" s="1098"/>
      <c r="AC7" s="1098"/>
      <c r="AD7" s="1098"/>
      <c r="AE7" s="1099"/>
      <c r="AF7" s="1100">
        <v>264</v>
      </c>
      <c r="AG7" s="1101"/>
      <c r="AH7" s="1101"/>
      <c r="AI7" s="1101"/>
      <c r="AJ7" s="1102"/>
      <c r="AK7" s="1084">
        <v>234</v>
      </c>
      <c r="AL7" s="1085"/>
      <c r="AM7" s="1085"/>
      <c r="AN7" s="1085"/>
      <c r="AO7" s="1085"/>
      <c r="AP7" s="1085">
        <v>4173</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108"/>
      <c r="DW7" s="1109"/>
      <c r="DX7" s="1109"/>
      <c r="DY7" s="1109"/>
      <c r="DZ7" s="1110"/>
      <c r="EA7" s="205"/>
    </row>
    <row r="8" spans="1:131" s="206" customFormat="1" ht="26.25" customHeight="1" x14ac:dyDescent="0.15">
      <c r="A8" s="212">
        <v>2</v>
      </c>
      <c r="B8" s="1025" t="s">
        <v>365</v>
      </c>
      <c r="C8" s="1026"/>
      <c r="D8" s="1026"/>
      <c r="E8" s="1026"/>
      <c r="F8" s="1026"/>
      <c r="G8" s="1026"/>
      <c r="H8" s="1026"/>
      <c r="I8" s="1026"/>
      <c r="J8" s="1026"/>
      <c r="K8" s="1026"/>
      <c r="L8" s="1026"/>
      <c r="M8" s="1026"/>
      <c r="N8" s="1026"/>
      <c r="O8" s="1026"/>
      <c r="P8" s="1027"/>
      <c r="Q8" s="1037">
        <v>255</v>
      </c>
      <c r="R8" s="1038"/>
      <c r="S8" s="1038"/>
      <c r="T8" s="1038"/>
      <c r="U8" s="1038"/>
      <c r="V8" s="1038">
        <v>255</v>
      </c>
      <c r="W8" s="1038"/>
      <c r="X8" s="1038"/>
      <c r="Y8" s="1038"/>
      <c r="Z8" s="1038"/>
      <c r="AA8" s="1038">
        <v>0</v>
      </c>
      <c r="AB8" s="1038"/>
      <c r="AC8" s="1038"/>
      <c r="AD8" s="1038"/>
      <c r="AE8" s="1039"/>
      <c r="AF8" s="1031">
        <v>0</v>
      </c>
      <c r="AG8" s="1032"/>
      <c r="AH8" s="1032"/>
      <c r="AI8" s="1032"/>
      <c r="AJ8" s="1033"/>
      <c r="AK8" s="1079">
        <v>225</v>
      </c>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4"/>
      <c r="R22" s="1075"/>
      <c r="S22" s="1075"/>
      <c r="T22" s="1075"/>
      <c r="U22" s="1075"/>
      <c r="V22" s="1075"/>
      <c r="W22" s="1075"/>
      <c r="X22" s="1075"/>
      <c r="Y22" s="1075"/>
      <c r="Z22" s="1075"/>
      <c r="AA22" s="1075"/>
      <c r="AB22" s="1075"/>
      <c r="AC22" s="1075"/>
      <c r="AD22" s="1075"/>
      <c r="AE22" s="1076"/>
      <c r="AF22" s="1031"/>
      <c r="AG22" s="1032"/>
      <c r="AH22" s="1032"/>
      <c r="AI22" s="1032"/>
      <c r="AJ22" s="1033"/>
      <c r="AK22" s="1070"/>
      <c r="AL22" s="1071"/>
      <c r="AM22" s="1071"/>
      <c r="AN22" s="1071"/>
      <c r="AO22" s="1071"/>
      <c r="AP22" s="1071"/>
      <c r="AQ22" s="1071"/>
      <c r="AR22" s="1071"/>
      <c r="AS22" s="1071"/>
      <c r="AT22" s="1071"/>
      <c r="AU22" s="1072"/>
      <c r="AV22" s="1072"/>
      <c r="AW22" s="1072"/>
      <c r="AX22" s="1072"/>
      <c r="AY22" s="1073"/>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f>SUM(Q7:U8)</f>
        <v>5415</v>
      </c>
      <c r="R23" s="1063"/>
      <c r="S23" s="1063"/>
      <c r="T23" s="1063"/>
      <c r="U23" s="1063"/>
      <c r="V23" s="1062">
        <f t="shared" ref="V23" si="0">SUM(V7:Z8)</f>
        <v>5127</v>
      </c>
      <c r="W23" s="1063"/>
      <c r="X23" s="1063"/>
      <c r="Y23" s="1063"/>
      <c r="Z23" s="1063"/>
      <c r="AA23" s="1062">
        <f t="shared" ref="AA23" si="1">SUM(AA7:AE8)</f>
        <v>288</v>
      </c>
      <c r="AB23" s="1063"/>
      <c r="AC23" s="1063"/>
      <c r="AD23" s="1063"/>
      <c r="AE23" s="1063"/>
      <c r="AF23" s="1064">
        <v>264</v>
      </c>
      <c r="AG23" s="1063"/>
      <c r="AH23" s="1063"/>
      <c r="AI23" s="1063"/>
      <c r="AJ23" s="1065"/>
      <c r="AK23" s="1066"/>
      <c r="AL23" s="1067"/>
      <c r="AM23" s="1067"/>
      <c r="AN23" s="1067"/>
      <c r="AO23" s="1067"/>
      <c r="AP23" s="1063">
        <f>SUM(AP7)</f>
        <v>4173</v>
      </c>
      <c r="AQ23" s="1063"/>
      <c r="AR23" s="1063"/>
      <c r="AS23" s="1063"/>
      <c r="AT23" s="1063"/>
      <c r="AU23" s="1068"/>
      <c r="AV23" s="1068"/>
      <c r="AW23" s="1068"/>
      <c r="AX23" s="1068"/>
      <c r="AY23" s="1069"/>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1727</v>
      </c>
      <c r="R28" s="1048"/>
      <c r="S28" s="1048"/>
      <c r="T28" s="1048"/>
      <c r="U28" s="1048"/>
      <c r="V28" s="1048">
        <v>1614</v>
      </c>
      <c r="W28" s="1048"/>
      <c r="X28" s="1048"/>
      <c r="Y28" s="1048"/>
      <c r="Z28" s="1048"/>
      <c r="AA28" s="1048">
        <v>113</v>
      </c>
      <c r="AB28" s="1048"/>
      <c r="AC28" s="1048"/>
      <c r="AD28" s="1048"/>
      <c r="AE28" s="1049"/>
      <c r="AF28" s="1050">
        <v>113</v>
      </c>
      <c r="AG28" s="1048"/>
      <c r="AH28" s="1048"/>
      <c r="AI28" s="1048"/>
      <c r="AJ28" s="1051"/>
      <c r="AK28" s="1052">
        <v>116</v>
      </c>
      <c r="AL28" s="1040"/>
      <c r="AM28" s="1040"/>
      <c r="AN28" s="1040"/>
      <c r="AO28" s="1040"/>
      <c r="AP28" s="1040"/>
      <c r="AQ28" s="1040"/>
      <c r="AR28" s="1040"/>
      <c r="AS28" s="1040"/>
      <c r="AT28" s="1040"/>
      <c r="AU28" s="1040"/>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1054</v>
      </c>
      <c r="R29" s="1038"/>
      <c r="S29" s="1038"/>
      <c r="T29" s="1038"/>
      <c r="U29" s="1038"/>
      <c r="V29" s="1038">
        <v>1041</v>
      </c>
      <c r="W29" s="1038"/>
      <c r="X29" s="1038"/>
      <c r="Y29" s="1038"/>
      <c r="Z29" s="1038"/>
      <c r="AA29" s="1038">
        <v>13</v>
      </c>
      <c r="AB29" s="1038"/>
      <c r="AC29" s="1038"/>
      <c r="AD29" s="1038"/>
      <c r="AE29" s="1039"/>
      <c r="AF29" s="1031">
        <v>13</v>
      </c>
      <c r="AG29" s="1032"/>
      <c r="AH29" s="1032"/>
      <c r="AI29" s="1032"/>
      <c r="AJ29" s="1033"/>
      <c r="AK29" s="974">
        <v>142</v>
      </c>
      <c r="AL29" s="965"/>
      <c r="AM29" s="965"/>
      <c r="AN29" s="965"/>
      <c r="AO29" s="965"/>
      <c r="AP29" s="965"/>
      <c r="AQ29" s="965"/>
      <c r="AR29" s="965"/>
      <c r="AS29" s="965"/>
      <c r="AT29" s="965"/>
      <c r="AU29" s="965"/>
      <c r="AV29" s="965"/>
      <c r="AW29" s="965"/>
      <c r="AX29" s="965"/>
      <c r="AY29" s="965"/>
      <c r="AZ29" s="1036" t="s">
        <v>534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115</v>
      </c>
      <c r="R30" s="1038"/>
      <c r="S30" s="1038"/>
      <c r="T30" s="1038"/>
      <c r="U30" s="1038"/>
      <c r="V30" s="1038">
        <v>115</v>
      </c>
      <c r="W30" s="1038"/>
      <c r="X30" s="1038"/>
      <c r="Y30" s="1038"/>
      <c r="Z30" s="1038"/>
      <c r="AA30" s="1038">
        <v>0</v>
      </c>
      <c r="AB30" s="1038"/>
      <c r="AC30" s="1038"/>
      <c r="AD30" s="1038"/>
      <c r="AE30" s="1039"/>
      <c r="AF30" s="1031">
        <v>0</v>
      </c>
      <c r="AG30" s="1032"/>
      <c r="AH30" s="1032"/>
      <c r="AI30" s="1032"/>
      <c r="AJ30" s="1033"/>
      <c r="AK30" s="974">
        <v>38</v>
      </c>
      <c r="AL30" s="965"/>
      <c r="AM30" s="965"/>
      <c r="AN30" s="965"/>
      <c r="AO30" s="965"/>
      <c r="AP30" s="965"/>
      <c r="AQ30" s="965"/>
      <c r="AR30" s="965"/>
      <c r="AS30" s="965"/>
      <c r="AT30" s="965"/>
      <c r="AU30" s="965"/>
      <c r="AV30" s="965"/>
      <c r="AW30" s="965"/>
      <c r="AX30" s="965"/>
      <c r="AY30" s="965"/>
      <c r="AZ30" s="1036" t="s">
        <v>533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260</v>
      </c>
      <c r="R31" s="1038"/>
      <c r="S31" s="1038"/>
      <c r="T31" s="1038"/>
      <c r="U31" s="1038"/>
      <c r="V31" s="1038">
        <v>251</v>
      </c>
      <c r="W31" s="1038"/>
      <c r="X31" s="1038"/>
      <c r="Y31" s="1038"/>
      <c r="Z31" s="1038"/>
      <c r="AA31" s="1038">
        <v>9</v>
      </c>
      <c r="AB31" s="1038"/>
      <c r="AC31" s="1038"/>
      <c r="AD31" s="1038"/>
      <c r="AE31" s="1039"/>
      <c r="AF31" s="1031">
        <v>184</v>
      </c>
      <c r="AG31" s="1032"/>
      <c r="AH31" s="1032"/>
      <c r="AI31" s="1032"/>
      <c r="AJ31" s="1033"/>
      <c r="AK31" s="974">
        <v>50</v>
      </c>
      <c r="AL31" s="965"/>
      <c r="AM31" s="965"/>
      <c r="AN31" s="965"/>
      <c r="AO31" s="965"/>
      <c r="AP31" s="965">
        <v>1133</v>
      </c>
      <c r="AQ31" s="965"/>
      <c r="AR31" s="965"/>
      <c r="AS31" s="965"/>
      <c r="AT31" s="965"/>
      <c r="AU31" s="965">
        <v>47</v>
      </c>
      <c r="AV31" s="965"/>
      <c r="AW31" s="965"/>
      <c r="AX31" s="965"/>
      <c r="AY31" s="965"/>
      <c r="AZ31" s="1036" t="s">
        <v>534</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256</v>
      </c>
      <c r="R32" s="1038"/>
      <c r="S32" s="1038"/>
      <c r="T32" s="1038"/>
      <c r="U32" s="1038"/>
      <c r="V32" s="1038">
        <v>254</v>
      </c>
      <c r="W32" s="1038"/>
      <c r="X32" s="1038"/>
      <c r="Y32" s="1038"/>
      <c r="Z32" s="1038"/>
      <c r="AA32" s="1038">
        <v>2</v>
      </c>
      <c r="AB32" s="1038"/>
      <c r="AC32" s="1038"/>
      <c r="AD32" s="1038"/>
      <c r="AE32" s="1039"/>
      <c r="AF32" s="1031" t="s">
        <v>111</v>
      </c>
      <c r="AG32" s="1032"/>
      <c r="AH32" s="1032"/>
      <c r="AI32" s="1032"/>
      <c r="AJ32" s="1033"/>
      <c r="AK32" s="974">
        <v>116</v>
      </c>
      <c r="AL32" s="965"/>
      <c r="AM32" s="965"/>
      <c r="AN32" s="965"/>
      <c r="AO32" s="965"/>
      <c r="AP32" s="965">
        <v>1355</v>
      </c>
      <c r="AQ32" s="965"/>
      <c r="AR32" s="965"/>
      <c r="AS32" s="965"/>
      <c r="AT32" s="965"/>
      <c r="AU32" s="965">
        <v>90</v>
      </c>
      <c r="AV32" s="965"/>
      <c r="AW32" s="965"/>
      <c r="AX32" s="965"/>
      <c r="AY32" s="965"/>
      <c r="AZ32" s="1036" t="s">
        <v>534</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386</v>
      </c>
      <c r="C33" s="1026"/>
      <c r="D33" s="1026"/>
      <c r="E33" s="1026"/>
      <c r="F33" s="1026"/>
      <c r="G33" s="1026"/>
      <c r="H33" s="1026"/>
      <c r="I33" s="1026"/>
      <c r="J33" s="1026"/>
      <c r="K33" s="1026"/>
      <c r="L33" s="1026"/>
      <c r="M33" s="1026"/>
      <c r="N33" s="1026"/>
      <c r="O33" s="1026"/>
      <c r="P33" s="1027"/>
      <c r="Q33" s="1037">
        <v>20</v>
      </c>
      <c r="R33" s="1038"/>
      <c r="S33" s="1038"/>
      <c r="T33" s="1038"/>
      <c r="U33" s="1038"/>
      <c r="V33" s="1038">
        <v>20</v>
      </c>
      <c r="W33" s="1038"/>
      <c r="X33" s="1038"/>
      <c r="Y33" s="1038"/>
      <c r="Z33" s="1038"/>
      <c r="AA33" s="1038">
        <v>0</v>
      </c>
      <c r="AB33" s="1038"/>
      <c r="AC33" s="1038"/>
      <c r="AD33" s="1038"/>
      <c r="AE33" s="1039"/>
      <c r="AF33" s="1031" t="s">
        <v>111</v>
      </c>
      <c r="AG33" s="1032"/>
      <c r="AH33" s="1032"/>
      <c r="AI33" s="1032"/>
      <c r="AJ33" s="1033"/>
      <c r="AK33" s="974">
        <v>11</v>
      </c>
      <c r="AL33" s="965"/>
      <c r="AM33" s="965"/>
      <c r="AN33" s="965"/>
      <c r="AO33" s="965"/>
      <c r="AP33" s="965">
        <v>70</v>
      </c>
      <c r="AQ33" s="965"/>
      <c r="AR33" s="965"/>
      <c r="AS33" s="965"/>
      <c r="AT33" s="965"/>
      <c r="AU33" s="965">
        <v>7</v>
      </c>
      <c r="AV33" s="965"/>
      <c r="AW33" s="965"/>
      <c r="AX33" s="965"/>
      <c r="AY33" s="965"/>
      <c r="AZ33" s="1036" t="s">
        <v>534</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387</v>
      </c>
      <c r="C34" s="1026"/>
      <c r="D34" s="1026"/>
      <c r="E34" s="1026"/>
      <c r="F34" s="1026"/>
      <c r="G34" s="1026"/>
      <c r="H34" s="1026"/>
      <c r="I34" s="1026"/>
      <c r="J34" s="1026"/>
      <c r="K34" s="1026"/>
      <c r="L34" s="1026"/>
      <c r="M34" s="1026"/>
      <c r="N34" s="1026"/>
      <c r="O34" s="1026"/>
      <c r="P34" s="1027"/>
      <c r="Q34" s="1037">
        <v>9</v>
      </c>
      <c r="R34" s="1038"/>
      <c r="S34" s="1038"/>
      <c r="T34" s="1038"/>
      <c r="U34" s="1038"/>
      <c r="V34" s="1038">
        <v>9</v>
      </c>
      <c r="W34" s="1038"/>
      <c r="X34" s="1038"/>
      <c r="Y34" s="1038"/>
      <c r="Z34" s="1038"/>
      <c r="AA34" s="1038">
        <v>0</v>
      </c>
      <c r="AB34" s="1038"/>
      <c r="AC34" s="1038"/>
      <c r="AD34" s="1038"/>
      <c r="AE34" s="1039"/>
      <c r="AF34" s="1031" t="s">
        <v>111</v>
      </c>
      <c r="AG34" s="1032"/>
      <c r="AH34" s="1032"/>
      <c r="AI34" s="1032"/>
      <c r="AJ34" s="1033"/>
      <c r="AK34" s="974">
        <v>5</v>
      </c>
      <c r="AL34" s="965"/>
      <c r="AM34" s="965"/>
      <c r="AN34" s="965"/>
      <c r="AO34" s="965"/>
      <c r="AP34" s="965">
        <v>50</v>
      </c>
      <c r="AQ34" s="965"/>
      <c r="AR34" s="965"/>
      <c r="AS34" s="965"/>
      <c r="AT34" s="965"/>
      <c r="AU34" s="965">
        <v>3</v>
      </c>
      <c r="AV34" s="965"/>
      <c r="AW34" s="965"/>
      <c r="AX34" s="965"/>
      <c r="AY34" s="965"/>
      <c r="AZ34" s="1036" t="s">
        <v>534</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388</v>
      </c>
      <c r="C35" s="1026"/>
      <c r="D35" s="1026"/>
      <c r="E35" s="1026"/>
      <c r="F35" s="1026"/>
      <c r="G35" s="1026"/>
      <c r="H35" s="1026"/>
      <c r="I35" s="1026"/>
      <c r="J35" s="1026"/>
      <c r="K35" s="1026"/>
      <c r="L35" s="1026"/>
      <c r="M35" s="1026"/>
      <c r="N35" s="1026"/>
      <c r="O35" s="1026"/>
      <c r="P35" s="1027"/>
      <c r="Q35" s="1037">
        <v>18</v>
      </c>
      <c r="R35" s="1038"/>
      <c r="S35" s="1038"/>
      <c r="T35" s="1038"/>
      <c r="U35" s="1038"/>
      <c r="V35" s="1038">
        <v>18</v>
      </c>
      <c r="W35" s="1038"/>
      <c r="X35" s="1038"/>
      <c r="Y35" s="1038"/>
      <c r="Z35" s="1038"/>
      <c r="AA35" s="1038">
        <v>0</v>
      </c>
      <c r="AB35" s="1038"/>
      <c r="AC35" s="1038"/>
      <c r="AD35" s="1038"/>
      <c r="AE35" s="1039"/>
      <c r="AF35" s="1031" t="s">
        <v>111</v>
      </c>
      <c r="AG35" s="1032"/>
      <c r="AH35" s="1032"/>
      <c r="AI35" s="1032"/>
      <c r="AJ35" s="1033"/>
      <c r="AK35" s="974">
        <v>14</v>
      </c>
      <c r="AL35" s="965"/>
      <c r="AM35" s="965"/>
      <c r="AN35" s="965"/>
      <c r="AO35" s="965"/>
      <c r="AP35" s="965">
        <v>144</v>
      </c>
      <c r="AQ35" s="965"/>
      <c r="AR35" s="965"/>
      <c r="AS35" s="965"/>
      <c r="AT35" s="965"/>
      <c r="AU35" s="965">
        <v>12</v>
      </c>
      <c r="AV35" s="965"/>
      <c r="AW35" s="965"/>
      <c r="AX35" s="965"/>
      <c r="AY35" s="965"/>
      <c r="AZ35" s="1036" t="s">
        <v>534</v>
      </c>
      <c r="BA35" s="1036"/>
      <c r="BB35" s="1036"/>
      <c r="BC35" s="1036"/>
      <c r="BD35" s="1036"/>
      <c r="BE35" s="1020" t="s">
        <v>385</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310</v>
      </c>
      <c r="AG63" s="953"/>
      <c r="AH63" s="953"/>
      <c r="AI63" s="953"/>
      <c r="AJ63" s="1018"/>
      <c r="AK63" s="1019"/>
      <c r="AL63" s="957"/>
      <c r="AM63" s="957"/>
      <c r="AN63" s="957"/>
      <c r="AO63" s="957"/>
      <c r="AP63" s="953">
        <f>SUM(AP31:AT35)</f>
        <v>2752</v>
      </c>
      <c r="AQ63" s="953"/>
      <c r="AR63" s="953"/>
      <c r="AS63" s="953"/>
      <c r="AT63" s="953"/>
      <c r="AU63" s="953">
        <f>SUM(AU31:AY35)</f>
        <v>159</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392</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535</v>
      </c>
      <c r="C68" s="980"/>
      <c r="D68" s="980"/>
      <c r="E68" s="980"/>
      <c r="F68" s="980"/>
      <c r="G68" s="980"/>
      <c r="H68" s="980"/>
      <c r="I68" s="980"/>
      <c r="J68" s="980"/>
      <c r="K68" s="980"/>
      <c r="L68" s="980"/>
      <c r="M68" s="980"/>
      <c r="N68" s="980"/>
      <c r="O68" s="980"/>
      <c r="P68" s="981"/>
      <c r="Q68" s="982">
        <v>6096</v>
      </c>
      <c r="R68" s="976"/>
      <c r="S68" s="976"/>
      <c r="T68" s="976"/>
      <c r="U68" s="976"/>
      <c r="V68" s="976">
        <v>5951</v>
      </c>
      <c r="W68" s="976"/>
      <c r="X68" s="976"/>
      <c r="Y68" s="976"/>
      <c r="Z68" s="976"/>
      <c r="AA68" s="976">
        <v>145</v>
      </c>
      <c r="AB68" s="976"/>
      <c r="AC68" s="976"/>
      <c r="AD68" s="976"/>
      <c r="AE68" s="976"/>
      <c r="AF68" s="976">
        <v>145</v>
      </c>
      <c r="AG68" s="976"/>
      <c r="AH68" s="976"/>
      <c r="AI68" s="976"/>
      <c r="AJ68" s="976"/>
      <c r="AK68" s="976">
        <v>1100</v>
      </c>
      <c r="AL68" s="976"/>
      <c r="AM68" s="976"/>
      <c r="AN68" s="976"/>
      <c r="AO68" s="976"/>
      <c r="AP68" s="976">
        <v>0</v>
      </c>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536</v>
      </c>
      <c r="C69" s="969"/>
      <c r="D69" s="969"/>
      <c r="E69" s="969"/>
      <c r="F69" s="969"/>
      <c r="G69" s="969"/>
      <c r="H69" s="969"/>
      <c r="I69" s="969"/>
      <c r="J69" s="969"/>
      <c r="K69" s="969"/>
      <c r="L69" s="969"/>
      <c r="M69" s="969"/>
      <c r="N69" s="969"/>
      <c r="O69" s="969"/>
      <c r="P69" s="970"/>
      <c r="Q69" s="971">
        <v>207</v>
      </c>
      <c r="R69" s="965"/>
      <c r="S69" s="965"/>
      <c r="T69" s="965"/>
      <c r="U69" s="965"/>
      <c r="V69" s="965">
        <v>202</v>
      </c>
      <c r="W69" s="965"/>
      <c r="X69" s="965"/>
      <c r="Y69" s="965"/>
      <c r="Z69" s="965"/>
      <c r="AA69" s="965">
        <v>5</v>
      </c>
      <c r="AB69" s="965"/>
      <c r="AC69" s="965"/>
      <c r="AD69" s="965"/>
      <c r="AE69" s="965"/>
      <c r="AF69" s="965">
        <v>5</v>
      </c>
      <c r="AG69" s="965"/>
      <c r="AH69" s="965"/>
      <c r="AI69" s="965"/>
      <c r="AJ69" s="965"/>
      <c r="AK69" s="965">
        <v>0</v>
      </c>
      <c r="AL69" s="965"/>
      <c r="AM69" s="965"/>
      <c r="AN69" s="965"/>
      <c r="AO69" s="965"/>
      <c r="AP69" s="965">
        <v>610</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537</v>
      </c>
      <c r="C70" s="969"/>
      <c r="D70" s="969"/>
      <c r="E70" s="969"/>
      <c r="F70" s="969"/>
      <c r="G70" s="969"/>
      <c r="H70" s="969"/>
      <c r="I70" s="969"/>
      <c r="J70" s="969"/>
      <c r="K70" s="969"/>
      <c r="L70" s="969"/>
      <c r="M70" s="969"/>
      <c r="N70" s="969"/>
      <c r="O70" s="969"/>
      <c r="P70" s="970"/>
      <c r="Q70" s="971">
        <v>36</v>
      </c>
      <c r="R70" s="965"/>
      <c r="S70" s="965"/>
      <c r="T70" s="965"/>
      <c r="U70" s="965"/>
      <c r="V70" s="965">
        <v>34</v>
      </c>
      <c r="W70" s="965"/>
      <c r="X70" s="965"/>
      <c r="Y70" s="965"/>
      <c r="Z70" s="965"/>
      <c r="AA70" s="965">
        <v>2</v>
      </c>
      <c r="AB70" s="965"/>
      <c r="AC70" s="965"/>
      <c r="AD70" s="965"/>
      <c r="AE70" s="965"/>
      <c r="AF70" s="965">
        <v>2</v>
      </c>
      <c r="AG70" s="965"/>
      <c r="AH70" s="965"/>
      <c r="AI70" s="965"/>
      <c r="AJ70" s="965"/>
      <c r="AK70" s="965">
        <v>0</v>
      </c>
      <c r="AL70" s="965"/>
      <c r="AM70" s="965"/>
      <c r="AN70" s="965"/>
      <c r="AO70" s="965"/>
      <c r="AP70" s="965">
        <v>0</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538</v>
      </c>
      <c r="C71" s="969"/>
      <c r="D71" s="969"/>
      <c r="E71" s="969"/>
      <c r="F71" s="969"/>
      <c r="G71" s="969"/>
      <c r="H71" s="969"/>
      <c r="I71" s="969"/>
      <c r="J71" s="969"/>
      <c r="K71" s="969"/>
      <c r="L71" s="969"/>
      <c r="M71" s="969"/>
      <c r="N71" s="969"/>
      <c r="O71" s="969"/>
      <c r="P71" s="970"/>
      <c r="Q71" s="971">
        <v>1139</v>
      </c>
      <c r="R71" s="965"/>
      <c r="S71" s="965"/>
      <c r="T71" s="965"/>
      <c r="U71" s="965"/>
      <c r="V71" s="965">
        <v>1103</v>
      </c>
      <c r="W71" s="965"/>
      <c r="X71" s="965"/>
      <c r="Y71" s="965"/>
      <c r="Z71" s="965"/>
      <c r="AA71" s="965">
        <v>36</v>
      </c>
      <c r="AB71" s="965"/>
      <c r="AC71" s="965"/>
      <c r="AD71" s="965"/>
      <c r="AE71" s="965"/>
      <c r="AF71" s="965">
        <v>36</v>
      </c>
      <c r="AG71" s="965"/>
      <c r="AH71" s="965"/>
      <c r="AI71" s="965"/>
      <c r="AJ71" s="965"/>
      <c r="AK71" s="965">
        <v>0</v>
      </c>
      <c r="AL71" s="965"/>
      <c r="AM71" s="965"/>
      <c r="AN71" s="965"/>
      <c r="AO71" s="965"/>
      <c r="AP71" s="965">
        <v>96</v>
      </c>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539</v>
      </c>
      <c r="C72" s="969"/>
      <c r="D72" s="969"/>
      <c r="E72" s="969"/>
      <c r="F72" s="969"/>
      <c r="G72" s="969"/>
      <c r="H72" s="969"/>
      <c r="I72" s="969"/>
      <c r="J72" s="969"/>
      <c r="K72" s="969"/>
      <c r="L72" s="969"/>
      <c r="M72" s="969"/>
      <c r="N72" s="969"/>
      <c r="O72" s="969"/>
      <c r="P72" s="970"/>
      <c r="Q72" s="971">
        <v>30</v>
      </c>
      <c r="R72" s="965"/>
      <c r="S72" s="965"/>
      <c r="T72" s="965"/>
      <c r="U72" s="965"/>
      <c r="V72" s="965">
        <v>30</v>
      </c>
      <c r="W72" s="965"/>
      <c r="X72" s="965"/>
      <c r="Y72" s="965"/>
      <c r="Z72" s="965"/>
      <c r="AA72" s="965">
        <v>0</v>
      </c>
      <c r="AB72" s="965"/>
      <c r="AC72" s="965"/>
      <c r="AD72" s="965"/>
      <c r="AE72" s="965"/>
      <c r="AF72" s="965">
        <v>0</v>
      </c>
      <c r="AG72" s="965"/>
      <c r="AH72" s="965"/>
      <c r="AI72" s="965"/>
      <c r="AJ72" s="965"/>
      <c r="AK72" s="965">
        <v>0</v>
      </c>
      <c r="AL72" s="965"/>
      <c r="AM72" s="965"/>
      <c r="AN72" s="965"/>
      <c r="AO72" s="965"/>
      <c r="AP72" s="965">
        <v>448</v>
      </c>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540</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v>0</v>
      </c>
      <c r="AL73" s="965"/>
      <c r="AM73" s="965"/>
      <c r="AN73" s="965"/>
      <c r="AO73" s="965"/>
      <c r="AP73" s="965">
        <v>0</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541</v>
      </c>
      <c r="C74" s="969"/>
      <c r="D74" s="969"/>
      <c r="E74" s="969"/>
      <c r="F74" s="969"/>
      <c r="G74" s="969"/>
      <c r="H74" s="969"/>
      <c r="I74" s="969"/>
      <c r="J74" s="969"/>
      <c r="K74" s="969"/>
      <c r="L74" s="969"/>
      <c r="M74" s="969"/>
      <c r="N74" s="969"/>
      <c r="O74" s="969"/>
      <c r="P74" s="970"/>
      <c r="Q74" s="971">
        <v>291</v>
      </c>
      <c r="R74" s="965"/>
      <c r="S74" s="965"/>
      <c r="T74" s="965"/>
      <c r="U74" s="965"/>
      <c r="V74" s="965">
        <v>284</v>
      </c>
      <c r="W74" s="965"/>
      <c r="X74" s="965"/>
      <c r="Y74" s="965"/>
      <c r="Z74" s="965"/>
      <c r="AA74" s="965">
        <v>8</v>
      </c>
      <c r="AB74" s="965"/>
      <c r="AC74" s="965"/>
      <c r="AD74" s="965"/>
      <c r="AE74" s="965"/>
      <c r="AF74" s="965">
        <v>8</v>
      </c>
      <c r="AG74" s="965"/>
      <c r="AH74" s="965"/>
      <c r="AI74" s="965"/>
      <c r="AJ74" s="965"/>
      <c r="AK74" s="965">
        <v>4</v>
      </c>
      <c r="AL74" s="965"/>
      <c r="AM74" s="965"/>
      <c r="AN74" s="965"/>
      <c r="AO74" s="965"/>
      <c r="AP74" s="965">
        <v>0</v>
      </c>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542</v>
      </c>
      <c r="C75" s="969"/>
      <c r="D75" s="969"/>
      <c r="E75" s="969"/>
      <c r="F75" s="969"/>
      <c r="G75" s="969"/>
      <c r="H75" s="969"/>
      <c r="I75" s="969"/>
      <c r="J75" s="969"/>
      <c r="K75" s="969"/>
      <c r="L75" s="969"/>
      <c r="M75" s="969"/>
      <c r="N75" s="969"/>
      <c r="O75" s="969"/>
      <c r="P75" s="970"/>
      <c r="Q75" s="972">
        <v>363034</v>
      </c>
      <c r="R75" s="973"/>
      <c r="S75" s="973"/>
      <c r="T75" s="973"/>
      <c r="U75" s="974"/>
      <c r="V75" s="975">
        <v>350256</v>
      </c>
      <c r="W75" s="973"/>
      <c r="X75" s="973"/>
      <c r="Y75" s="973"/>
      <c r="Z75" s="974"/>
      <c r="AA75" s="975">
        <v>12777</v>
      </c>
      <c r="AB75" s="973"/>
      <c r="AC75" s="973"/>
      <c r="AD75" s="973"/>
      <c r="AE75" s="974"/>
      <c r="AF75" s="975">
        <v>12777</v>
      </c>
      <c r="AG75" s="973"/>
      <c r="AH75" s="973"/>
      <c r="AI75" s="973"/>
      <c r="AJ75" s="974"/>
      <c r="AK75" s="975">
        <v>2098</v>
      </c>
      <c r="AL75" s="973"/>
      <c r="AM75" s="973"/>
      <c r="AN75" s="973"/>
      <c r="AO75" s="974"/>
      <c r="AP75" s="975">
        <v>0</v>
      </c>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543</v>
      </c>
      <c r="C76" s="969"/>
      <c r="D76" s="969"/>
      <c r="E76" s="969"/>
      <c r="F76" s="969"/>
      <c r="G76" s="969"/>
      <c r="H76" s="969"/>
      <c r="I76" s="969"/>
      <c r="J76" s="969"/>
      <c r="K76" s="969"/>
      <c r="L76" s="969"/>
      <c r="M76" s="969"/>
      <c r="N76" s="969"/>
      <c r="O76" s="969"/>
      <c r="P76" s="970"/>
      <c r="Q76" s="972">
        <v>313</v>
      </c>
      <c r="R76" s="973"/>
      <c r="S76" s="973"/>
      <c r="T76" s="973"/>
      <c r="U76" s="974"/>
      <c r="V76" s="975">
        <v>481</v>
      </c>
      <c r="W76" s="973"/>
      <c r="X76" s="973"/>
      <c r="Y76" s="973"/>
      <c r="Z76" s="974"/>
      <c r="AA76" s="975">
        <v>-168</v>
      </c>
      <c r="AB76" s="973"/>
      <c r="AC76" s="973"/>
      <c r="AD76" s="973"/>
      <c r="AE76" s="974"/>
      <c r="AF76" s="975">
        <v>365</v>
      </c>
      <c r="AG76" s="973"/>
      <c r="AH76" s="973"/>
      <c r="AI76" s="973"/>
      <c r="AJ76" s="974"/>
      <c r="AK76" s="975">
        <v>205</v>
      </c>
      <c r="AL76" s="973"/>
      <c r="AM76" s="973"/>
      <c r="AN76" s="973"/>
      <c r="AO76" s="974"/>
      <c r="AP76" s="975">
        <v>3287</v>
      </c>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SUM(AF68:AJ76)</f>
        <v>13347</v>
      </c>
      <c r="AG88" s="953"/>
      <c r="AH88" s="953"/>
      <c r="AI88" s="953"/>
      <c r="AJ88" s="953"/>
      <c r="AK88" s="957"/>
      <c r="AL88" s="957"/>
      <c r="AM88" s="957"/>
      <c r="AN88" s="957"/>
      <c r="AO88" s="957"/>
      <c r="AP88" s="953">
        <f>SUM(AP68:AT76)</f>
        <v>4441</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x14ac:dyDescent="0.15">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529781</v>
      </c>
      <c r="AB110" s="871"/>
      <c r="AC110" s="871"/>
      <c r="AD110" s="871"/>
      <c r="AE110" s="872"/>
      <c r="AF110" s="873">
        <v>500895</v>
      </c>
      <c r="AG110" s="871"/>
      <c r="AH110" s="871"/>
      <c r="AI110" s="871"/>
      <c r="AJ110" s="872"/>
      <c r="AK110" s="873">
        <v>468359</v>
      </c>
      <c r="AL110" s="871"/>
      <c r="AM110" s="871"/>
      <c r="AN110" s="871"/>
      <c r="AO110" s="872"/>
      <c r="AP110" s="874">
        <v>17</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4352142</v>
      </c>
      <c r="BR110" s="798"/>
      <c r="BS110" s="798"/>
      <c r="BT110" s="798"/>
      <c r="BU110" s="798"/>
      <c r="BV110" s="798">
        <v>4205114</v>
      </c>
      <c r="BW110" s="798"/>
      <c r="BX110" s="798"/>
      <c r="BY110" s="798"/>
      <c r="BZ110" s="798"/>
      <c r="CA110" s="798">
        <v>4173225</v>
      </c>
      <c r="CB110" s="798"/>
      <c r="CC110" s="798"/>
      <c r="CD110" s="798"/>
      <c r="CE110" s="798"/>
      <c r="CF110" s="859">
        <v>151.30000000000001</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11933</v>
      </c>
      <c r="BR111" s="769"/>
      <c r="BS111" s="769"/>
      <c r="BT111" s="769"/>
      <c r="BU111" s="769"/>
      <c r="BV111" s="769">
        <v>2741</v>
      </c>
      <c r="BW111" s="769"/>
      <c r="BX111" s="769"/>
      <c r="BY111" s="769"/>
      <c r="BZ111" s="769"/>
      <c r="CA111" s="769" t="s">
        <v>111</v>
      </c>
      <c r="CB111" s="769"/>
      <c r="CC111" s="769"/>
      <c r="CD111" s="769"/>
      <c r="CE111" s="769"/>
      <c r="CF111" s="846" t="s">
        <v>111</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1741273</v>
      </c>
      <c r="BR112" s="769"/>
      <c r="BS112" s="769"/>
      <c r="BT112" s="769"/>
      <c r="BU112" s="769"/>
      <c r="BV112" s="769">
        <v>1742130</v>
      </c>
      <c r="BW112" s="769"/>
      <c r="BX112" s="769"/>
      <c r="BY112" s="769"/>
      <c r="BZ112" s="769"/>
      <c r="CA112" s="769">
        <v>1838410</v>
      </c>
      <c r="CB112" s="769"/>
      <c r="CC112" s="769"/>
      <c r="CD112" s="769"/>
      <c r="CE112" s="769"/>
      <c r="CF112" s="846">
        <v>66.7</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155954</v>
      </c>
      <c r="AB113" s="907"/>
      <c r="AC113" s="907"/>
      <c r="AD113" s="907"/>
      <c r="AE113" s="908"/>
      <c r="AF113" s="909">
        <v>158127</v>
      </c>
      <c r="AG113" s="907"/>
      <c r="AH113" s="907"/>
      <c r="AI113" s="907"/>
      <c r="AJ113" s="908"/>
      <c r="AK113" s="909">
        <v>158184</v>
      </c>
      <c r="AL113" s="907"/>
      <c r="AM113" s="907"/>
      <c r="AN113" s="907"/>
      <c r="AO113" s="908"/>
      <c r="AP113" s="910">
        <v>5.7</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626632</v>
      </c>
      <c r="BR113" s="769"/>
      <c r="BS113" s="769"/>
      <c r="BT113" s="769"/>
      <c r="BU113" s="769"/>
      <c r="BV113" s="769">
        <v>548503</v>
      </c>
      <c r="BW113" s="769"/>
      <c r="BX113" s="769"/>
      <c r="BY113" s="769"/>
      <c r="BZ113" s="769"/>
      <c r="CA113" s="769">
        <v>496114</v>
      </c>
      <c r="CB113" s="769"/>
      <c r="CC113" s="769"/>
      <c r="CD113" s="769"/>
      <c r="CE113" s="769"/>
      <c r="CF113" s="846">
        <v>18</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48240</v>
      </c>
      <c r="AB114" s="782"/>
      <c r="AC114" s="782"/>
      <c r="AD114" s="782"/>
      <c r="AE114" s="783"/>
      <c r="AF114" s="784">
        <v>56126</v>
      </c>
      <c r="AG114" s="782"/>
      <c r="AH114" s="782"/>
      <c r="AI114" s="782"/>
      <c r="AJ114" s="783"/>
      <c r="AK114" s="784">
        <v>88553</v>
      </c>
      <c r="AL114" s="782"/>
      <c r="AM114" s="782"/>
      <c r="AN114" s="782"/>
      <c r="AO114" s="783"/>
      <c r="AP114" s="752">
        <v>3.2</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1312269</v>
      </c>
      <c r="BR114" s="769"/>
      <c r="BS114" s="769"/>
      <c r="BT114" s="769"/>
      <c r="BU114" s="769"/>
      <c r="BV114" s="769">
        <v>1337685</v>
      </c>
      <c r="BW114" s="769"/>
      <c r="BX114" s="769"/>
      <c r="BY114" s="769"/>
      <c r="BZ114" s="769"/>
      <c r="CA114" s="769">
        <v>1409243</v>
      </c>
      <c r="CB114" s="769"/>
      <c r="CC114" s="769"/>
      <c r="CD114" s="769"/>
      <c r="CE114" s="769"/>
      <c r="CF114" s="846">
        <v>51.1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15357</v>
      </c>
      <c r="AB115" s="907"/>
      <c r="AC115" s="907"/>
      <c r="AD115" s="907"/>
      <c r="AE115" s="908"/>
      <c r="AF115" s="909">
        <v>15463</v>
      </c>
      <c r="AG115" s="907"/>
      <c r="AH115" s="907"/>
      <c r="AI115" s="907"/>
      <c r="AJ115" s="908"/>
      <c r="AK115" s="909">
        <v>5806</v>
      </c>
      <c r="AL115" s="907"/>
      <c r="AM115" s="907"/>
      <c r="AN115" s="907"/>
      <c r="AO115" s="908"/>
      <c r="AP115" s="910">
        <v>0.2</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11933</v>
      </c>
      <c r="DH116" s="782"/>
      <c r="DI116" s="782"/>
      <c r="DJ116" s="782"/>
      <c r="DK116" s="783"/>
      <c r="DL116" s="784">
        <v>2741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749332</v>
      </c>
      <c r="AB117" s="893"/>
      <c r="AC117" s="893"/>
      <c r="AD117" s="893"/>
      <c r="AE117" s="894"/>
      <c r="AF117" s="896">
        <v>730611</v>
      </c>
      <c r="AG117" s="893"/>
      <c r="AH117" s="893"/>
      <c r="AI117" s="893"/>
      <c r="AJ117" s="894"/>
      <c r="AK117" s="896">
        <v>720902</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8044249</v>
      </c>
      <c r="BR118" s="856"/>
      <c r="BS118" s="856"/>
      <c r="BT118" s="856"/>
      <c r="BU118" s="856"/>
      <c r="BV118" s="856">
        <v>7836173</v>
      </c>
      <c r="BW118" s="856"/>
      <c r="BX118" s="856"/>
      <c r="BY118" s="856"/>
      <c r="BZ118" s="856"/>
      <c r="CA118" s="856">
        <v>7916992</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1310424</v>
      </c>
      <c r="BR119" s="798"/>
      <c r="BS119" s="798"/>
      <c r="BT119" s="798"/>
      <c r="BU119" s="798"/>
      <c r="BV119" s="798">
        <v>1475851</v>
      </c>
      <c r="BW119" s="798"/>
      <c r="BX119" s="798"/>
      <c r="BY119" s="798"/>
      <c r="BZ119" s="798"/>
      <c r="CA119" s="798">
        <v>1638381</v>
      </c>
      <c r="CB119" s="798"/>
      <c r="CC119" s="798"/>
      <c r="CD119" s="798"/>
      <c r="CE119" s="798"/>
      <c r="CF119" s="859">
        <v>59.4</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x14ac:dyDescent="0.15">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35613</v>
      </c>
      <c r="BR120" s="769"/>
      <c r="BS120" s="769"/>
      <c r="BT120" s="769"/>
      <c r="BU120" s="769"/>
      <c r="BV120" s="769">
        <v>32704</v>
      </c>
      <c r="BW120" s="769"/>
      <c r="BX120" s="769"/>
      <c r="BY120" s="769"/>
      <c r="BZ120" s="769"/>
      <c r="CA120" s="769">
        <v>29716</v>
      </c>
      <c r="CB120" s="769"/>
      <c r="CC120" s="769"/>
      <c r="CD120" s="769"/>
      <c r="CE120" s="769"/>
      <c r="CF120" s="846">
        <v>1.1000000000000001</v>
      </c>
      <c r="CG120" s="847"/>
      <c r="CH120" s="847"/>
      <c r="CI120" s="847"/>
      <c r="CJ120" s="847"/>
      <c r="CK120" s="848" t="s">
        <v>438</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1335332</v>
      </c>
      <c r="DH120" s="798"/>
      <c r="DI120" s="798"/>
      <c r="DJ120" s="798"/>
      <c r="DK120" s="798"/>
      <c r="DL120" s="798">
        <v>1293261</v>
      </c>
      <c r="DM120" s="798"/>
      <c r="DN120" s="798"/>
      <c r="DO120" s="798"/>
      <c r="DP120" s="798"/>
      <c r="DQ120" s="798">
        <v>1245673</v>
      </c>
      <c r="DR120" s="798"/>
      <c r="DS120" s="798"/>
      <c r="DT120" s="798"/>
      <c r="DU120" s="798"/>
      <c r="DV120" s="799">
        <v>45.2</v>
      </c>
      <c r="DW120" s="799"/>
      <c r="DX120" s="799"/>
      <c r="DY120" s="799"/>
      <c r="DZ120" s="800"/>
    </row>
    <row r="121" spans="1:130" s="197" customFormat="1" ht="26.25" customHeight="1" x14ac:dyDescent="0.15">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4799615</v>
      </c>
      <c r="BR121" s="856"/>
      <c r="BS121" s="856"/>
      <c r="BT121" s="856"/>
      <c r="BU121" s="856"/>
      <c r="BV121" s="856">
        <v>4595169</v>
      </c>
      <c r="BW121" s="856"/>
      <c r="BX121" s="856"/>
      <c r="BY121" s="856"/>
      <c r="BZ121" s="856"/>
      <c r="CA121" s="856">
        <v>4561607</v>
      </c>
      <c r="CB121" s="856"/>
      <c r="CC121" s="856"/>
      <c r="CD121" s="856"/>
      <c r="CE121" s="856"/>
      <c r="CF121" s="857">
        <v>165.4</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131475</v>
      </c>
      <c r="DH121" s="769"/>
      <c r="DI121" s="769"/>
      <c r="DJ121" s="769"/>
      <c r="DK121" s="769"/>
      <c r="DL121" s="769">
        <v>215913</v>
      </c>
      <c r="DM121" s="769"/>
      <c r="DN121" s="769"/>
      <c r="DO121" s="769"/>
      <c r="DP121" s="769"/>
      <c r="DQ121" s="769">
        <v>371728</v>
      </c>
      <c r="DR121" s="769"/>
      <c r="DS121" s="769"/>
      <c r="DT121" s="769"/>
      <c r="DU121" s="769"/>
      <c r="DV121" s="821">
        <v>13.5</v>
      </c>
      <c r="DW121" s="821"/>
      <c r="DX121" s="821"/>
      <c r="DY121" s="821"/>
      <c r="DZ121" s="822"/>
    </row>
    <row r="122" spans="1:130" s="197" customFormat="1" ht="26.25" customHeight="1" x14ac:dyDescent="0.15">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6145652</v>
      </c>
      <c r="BR122" s="838"/>
      <c r="BS122" s="838"/>
      <c r="BT122" s="838"/>
      <c r="BU122" s="838"/>
      <c r="BV122" s="838">
        <v>6103724</v>
      </c>
      <c r="BW122" s="838"/>
      <c r="BX122" s="838"/>
      <c r="BY122" s="838"/>
      <c r="BZ122" s="838"/>
      <c r="CA122" s="838">
        <v>6229704</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134728</v>
      </c>
      <c r="DH122" s="769"/>
      <c r="DI122" s="769"/>
      <c r="DJ122" s="769"/>
      <c r="DK122" s="769"/>
      <c r="DL122" s="769">
        <v>129065</v>
      </c>
      <c r="DM122" s="769"/>
      <c r="DN122" s="769"/>
      <c r="DO122" s="769"/>
      <c r="DP122" s="769"/>
      <c r="DQ122" s="769">
        <v>122372</v>
      </c>
      <c r="DR122" s="769"/>
      <c r="DS122" s="769"/>
      <c r="DT122" s="769"/>
      <c r="DU122" s="769"/>
      <c r="DV122" s="821">
        <v>4.4000000000000004</v>
      </c>
      <c r="DW122" s="821"/>
      <c r="DX122" s="821"/>
      <c r="DY122" s="821"/>
      <c r="DZ122" s="822"/>
    </row>
    <row r="123" spans="1:130" s="197" customFormat="1" ht="26.25" customHeight="1" thickBot="1" x14ac:dyDescent="0.2">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9963</v>
      </c>
      <c r="AB123" s="782"/>
      <c r="AC123" s="782"/>
      <c r="AD123" s="782"/>
      <c r="AE123" s="783"/>
      <c r="AF123" s="784">
        <v>9192</v>
      </c>
      <c r="AG123" s="782"/>
      <c r="AH123" s="782"/>
      <c r="AI123" s="782"/>
      <c r="AJ123" s="783"/>
      <c r="AK123" s="784">
        <v>2741</v>
      </c>
      <c r="AL123" s="782"/>
      <c r="AM123" s="782"/>
      <c r="AN123" s="782"/>
      <c r="AO123" s="783"/>
      <c r="AP123" s="752">
        <v>0.1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66.2</v>
      </c>
      <c r="BR123" s="830"/>
      <c r="BS123" s="830"/>
      <c r="BT123" s="830"/>
      <c r="BU123" s="830"/>
      <c r="BV123" s="830">
        <v>64.400000000000006</v>
      </c>
      <c r="BW123" s="830"/>
      <c r="BX123" s="830"/>
      <c r="BY123" s="830"/>
      <c r="BZ123" s="830"/>
      <c r="CA123" s="830">
        <v>61.1</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64252</v>
      </c>
      <c r="DH123" s="782"/>
      <c r="DI123" s="782"/>
      <c r="DJ123" s="782"/>
      <c r="DK123" s="783"/>
      <c r="DL123" s="784">
        <v>60185</v>
      </c>
      <c r="DM123" s="782"/>
      <c r="DN123" s="782"/>
      <c r="DO123" s="782"/>
      <c r="DP123" s="783"/>
      <c r="DQ123" s="784">
        <v>59317</v>
      </c>
      <c r="DR123" s="782"/>
      <c r="DS123" s="782"/>
      <c r="DT123" s="782"/>
      <c r="DU123" s="783"/>
      <c r="DV123" s="752">
        <v>2.2000000000000002</v>
      </c>
      <c r="DW123" s="753"/>
      <c r="DX123" s="753"/>
      <c r="DY123" s="753"/>
      <c r="DZ123" s="754"/>
    </row>
    <row r="124" spans="1:130" s="197" customFormat="1" ht="26.25" customHeight="1" x14ac:dyDescent="0.15">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v>75486</v>
      </c>
      <c r="DH124" s="715"/>
      <c r="DI124" s="715"/>
      <c r="DJ124" s="715"/>
      <c r="DK124" s="716"/>
      <c r="DL124" s="717">
        <v>43706</v>
      </c>
      <c r="DM124" s="715"/>
      <c r="DN124" s="715"/>
      <c r="DO124" s="715"/>
      <c r="DP124" s="716"/>
      <c r="DQ124" s="717">
        <v>39320</v>
      </c>
      <c r="DR124" s="715"/>
      <c r="DS124" s="715"/>
      <c r="DT124" s="715"/>
      <c r="DU124" s="716"/>
      <c r="DV124" s="805">
        <v>1.4</v>
      </c>
      <c r="DW124" s="806"/>
      <c r="DX124" s="806"/>
      <c r="DY124" s="806"/>
      <c r="DZ124" s="807"/>
    </row>
    <row r="125" spans="1:130" s="197" customFormat="1" ht="26.25" customHeight="1" thickBot="1" x14ac:dyDescent="0.2">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5394</v>
      </c>
      <c r="AB127" s="782"/>
      <c r="AC127" s="782"/>
      <c r="AD127" s="782"/>
      <c r="AE127" s="783"/>
      <c r="AF127" s="784">
        <v>6271</v>
      </c>
      <c r="AG127" s="782"/>
      <c r="AH127" s="782"/>
      <c r="AI127" s="782"/>
      <c r="AJ127" s="783"/>
      <c r="AK127" s="784">
        <v>3065</v>
      </c>
      <c r="AL127" s="782"/>
      <c r="AM127" s="782"/>
      <c r="AN127" s="782"/>
      <c r="AO127" s="783"/>
      <c r="AP127" s="752">
        <v>0.1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2789</v>
      </c>
      <c r="AB128" s="722"/>
      <c r="AC128" s="722"/>
      <c r="AD128" s="722"/>
      <c r="AE128" s="723"/>
      <c r="AF128" s="724">
        <v>3655</v>
      </c>
      <c r="AG128" s="722"/>
      <c r="AH128" s="722"/>
      <c r="AI128" s="722"/>
      <c r="AJ128" s="723"/>
      <c r="AK128" s="724">
        <v>3794</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3322741</v>
      </c>
      <c r="AB129" s="782"/>
      <c r="AC129" s="782"/>
      <c r="AD129" s="782"/>
      <c r="AE129" s="783"/>
      <c r="AF129" s="784">
        <v>3149057</v>
      </c>
      <c r="AG129" s="782"/>
      <c r="AH129" s="782"/>
      <c r="AI129" s="782"/>
      <c r="AJ129" s="783"/>
      <c r="AK129" s="784">
        <v>3207830</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9.8000000000000007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455151</v>
      </c>
      <c r="AB130" s="782"/>
      <c r="AC130" s="782"/>
      <c r="AD130" s="782"/>
      <c r="AE130" s="783"/>
      <c r="AF130" s="784">
        <v>462403</v>
      </c>
      <c r="AG130" s="782"/>
      <c r="AH130" s="782"/>
      <c r="AI130" s="782"/>
      <c r="AJ130" s="783"/>
      <c r="AK130" s="784">
        <v>450214</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61.1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2867590</v>
      </c>
      <c r="AB131" s="715"/>
      <c r="AC131" s="715"/>
      <c r="AD131" s="715"/>
      <c r="AE131" s="716"/>
      <c r="AF131" s="717">
        <v>2686654</v>
      </c>
      <c r="AG131" s="715"/>
      <c r="AH131" s="715"/>
      <c r="AI131" s="715"/>
      <c r="AJ131" s="716"/>
      <c r="AK131" s="717">
        <v>2757616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10.161564240000001</v>
      </c>
      <c r="AB132" s="738"/>
      <c r="AC132" s="738"/>
      <c r="AD132" s="738"/>
      <c r="AE132" s="739"/>
      <c r="AF132" s="740">
        <v>9.8469322810000008</v>
      </c>
      <c r="AG132" s="738"/>
      <c r="AH132" s="738"/>
      <c r="AI132" s="738"/>
      <c r="AJ132" s="739"/>
      <c r="AK132" s="740">
        <v>9.6784323850000007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10.5</v>
      </c>
      <c r="AB133" s="747"/>
      <c r="AC133" s="747"/>
      <c r="AD133" s="747"/>
      <c r="AE133" s="748"/>
      <c r="AF133" s="746">
        <v>10.1</v>
      </c>
      <c r="AG133" s="747"/>
      <c r="AH133" s="747"/>
      <c r="AI133" s="747"/>
      <c r="AJ133" s="748"/>
      <c r="AK133" s="746">
        <v>9.8000000000000007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6" t="s">
        <v>468</v>
      </c>
      <c r="L7" s="254"/>
      <c r="M7" s="255" t="s">
        <v>469</v>
      </c>
      <c r="N7" s="256"/>
    </row>
    <row r="8" spans="1:16" x14ac:dyDescent="0.15">
      <c r="A8" s="248"/>
      <c r="B8" s="244"/>
      <c r="C8" s="244"/>
      <c r="D8" s="244"/>
      <c r="E8" s="244"/>
      <c r="F8" s="244"/>
      <c r="G8" s="257"/>
      <c r="H8" s="258"/>
      <c r="I8" s="258"/>
      <c r="J8" s="259"/>
      <c r="K8" s="1117"/>
      <c r="L8" s="260" t="s">
        <v>470</v>
      </c>
      <c r="M8" s="261" t="s">
        <v>471</v>
      </c>
      <c r="N8" s="262" t="s">
        <v>472</v>
      </c>
    </row>
    <row r="9" spans="1:16" x14ac:dyDescent="0.15">
      <c r="A9" s="248"/>
      <c r="B9" s="244"/>
      <c r="C9" s="244"/>
      <c r="D9" s="244"/>
      <c r="E9" s="244"/>
      <c r="F9" s="244"/>
      <c r="G9" s="1130" t="s">
        <v>473</v>
      </c>
      <c r="H9" s="1131"/>
      <c r="I9" s="1131"/>
      <c r="J9" s="1132"/>
      <c r="K9" s="263">
        <v>816223</v>
      </c>
      <c r="L9" s="264">
        <v>90111</v>
      </c>
      <c r="M9" s="265">
        <v>107860</v>
      </c>
      <c r="N9" s="266">
        <v>-16.5</v>
      </c>
    </row>
    <row r="10" spans="1:16" x14ac:dyDescent="0.15">
      <c r="A10" s="248"/>
      <c r="B10" s="244"/>
      <c r="C10" s="244"/>
      <c r="D10" s="244"/>
      <c r="E10" s="244"/>
      <c r="F10" s="244"/>
      <c r="G10" s="1130" t="s">
        <v>474</v>
      </c>
      <c r="H10" s="1131"/>
      <c r="I10" s="1131"/>
      <c r="J10" s="1132"/>
      <c r="K10" s="267">
        <v>95443</v>
      </c>
      <c r="L10" s="268">
        <v>10537</v>
      </c>
      <c r="M10" s="269">
        <v>10528</v>
      </c>
      <c r="N10" s="270">
        <v>0.1</v>
      </c>
    </row>
    <row r="11" spans="1:16" ht="13.5" customHeight="1" x14ac:dyDescent="0.15">
      <c r="A11" s="248"/>
      <c r="B11" s="244"/>
      <c r="C11" s="244"/>
      <c r="D11" s="244"/>
      <c r="E11" s="244"/>
      <c r="F11" s="244"/>
      <c r="G11" s="1130" t="s">
        <v>475</v>
      </c>
      <c r="H11" s="1131"/>
      <c r="I11" s="1131"/>
      <c r="J11" s="1132"/>
      <c r="K11" s="267">
        <v>149854</v>
      </c>
      <c r="L11" s="268">
        <v>16544</v>
      </c>
      <c r="M11" s="269">
        <v>15409</v>
      </c>
      <c r="N11" s="270">
        <v>7.4</v>
      </c>
    </row>
    <row r="12" spans="1:16" ht="13.5" customHeight="1" x14ac:dyDescent="0.15">
      <c r="A12" s="248"/>
      <c r="B12" s="244"/>
      <c r="C12" s="244"/>
      <c r="D12" s="244"/>
      <c r="E12" s="244"/>
      <c r="F12" s="244"/>
      <c r="G12" s="1130" t="s">
        <v>476</v>
      </c>
      <c r="H12" s="1131"/>
      <c r="I12" s="1131"/>
      <c r="J12" s="1132"/>
      <c r="K12" s="267">
        <v>2447</v>
      </c>
      <c r="L12" s="268">
        <v>270</v>
      </c>
      <c r="M12" s="269">
        <v>1372</v>
      </c>
      <c r="N12" s="270">
        <v>-80.3</v>
      </c>
    </row>
    <row r="13" spans="1:16" ht="13.5" customHeight="1" x14ac:dyDescent="0.15">
      <c r="A13" s="248"/>
      <c r="B13" s="244"/>
      <c r="C13" s="244"/>
      <c r="D13" s="244"/>
      <c r="E13" s="244"/>
      <c r="F13" s="244"/>
      <c r="G13" s="1130" t="s">
        <v>477</v>
      </c>
      <c r="H13" s="1131"/>
      <c r="I13" s="1131"/>
      <c r="J13" s="1132"/>
      <c r="K13" s="267" t="s">
        <v>478</v>
      </c>
      <c r="L13" s="268" t="s">
        <v>478</v>
      </c>
      <c r="M13" s="269" t="s">
        <v>478</v>
      </c>
      <c r="N13" s="270" t="s">
        <v>478</v>
      </c>
    </row>
    <row r="14" spans="1:16" ht="13.5" customHeight="1" x14ac:dyDescent="0.15">
      <c r="A14" s="248"/>
      <c r="B14" s="244"/>
      <c r="C14" s="244"/>
      <c r="D14" s="244"/>
      <c r="E14" s="244"/>
      <c r="F14" s="244"/>
      <c r="G14" s="1130" t="s">
        <v>479</v>
      </c>
      <c r="H14" s="1131"/>
      <c r="I14" s="1131"/>
      <c r="J14" s="1132"/>
      <c r="K14" s="267">
        <v>27817</v>
      </c>
      <c r="L14" s="268">
        <v>3071</v>
      </c>
      <c r="M14" s="269">
        <v>4790</v>
      </c>
      <c r="N14" s="270">
        <v>-35.9</v>
      </c>
    </row>
    <row r="15" spans="1:16" ht="13.5" customHeight="1" x14ac:dyDescent="0.15">
      <c r="A15" s="248"/>
      <c r="B15" s="244"/>
      <c r="C15" s="244"/>
      <c r="D15" s="244"/>
      <c r="E15" s="244"/>
      <c r="F15" s="244"/>
      <c r="G15" s="1130" t="s">
        <v>480</v>
      </c>
      <c r="H15" s="1131"/>
      <c r="I15" s="1131"/>
      <c r="J15" s="1132"/>
      <c r="K15" s="267">
        <v>17031</v>
      </c>
      <c r="L15" s="268">
        <v>1880</v>
      </c>
      <c r="M15" s="269">
        <v>2476</v>
      </c>
      <c r="N15" s="270">
        <v>-24.1</v>
      </c>
    </row>
    <row r="16" spans="1:16" x14ac:dyDescent="0.15">
      <c r="A16" s="248"/>
      <c r="B16" s="244"/>
      <c r="C16" s="244"/>
      <c r="D16" s="244"/>
      <c r="E16" s="244"/>
      <c r="F16" s="244"/>
      <c r="G16" s="1133" t="s">
        <v>481</v>
      </c>
      <c r="H16" s="1134"/>
      <c r="I16" s="1134"/>
      <c r="J16" s="1135"/>
      <c r="K16" s="268">
        <v>-73677</v>
      </c>
      <c r="L16" s="268">
        <v>-8134</v>
      </c>
      <c r="M16" s="269">
        <v>-12174</v>
      </c>
      <c r="N16" s="270">
        <v>-33.200000000000003</v>
      </c>
    </row>
    <row r="17" spans="1:16" x14ac:dyDescent="0.15">
      <c r="A17" s="248"/>
      <c r="B17" s="244"/>
      <c r="C17" s="244"/>
      <c r="D17" s="244"/>
      <c r="E17" s="244"/>
      <c r="F17" s="244"/>
      <c r="G17" s="1133" t="s">
        <v>169</v>
      </c>
      <c r="H17" s="1134"/>
      <c r="I17" s="1134"/>
      <c r="J17" s="1135"/>
      <c r="K17" s="268">
        <v>1035138</v>
      </c>
      <c r="L17" s="268">
        <v>114279</v>
      </c>
      <c r="M17" s="269">
        <v>130260</v>
      </c>
      <c r="N17" s="270">
        <v>-12.3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27" t="s">
        <v>486</v>
      </c>
      <c r="H21" s="1128"/>
      <c r="I21" s="1128"/>
      <c r="J21" s="1129"/>
      <c r="K21" s="280">
        <v>12.14</v>
      </c>
      <c r="L21" s="281">
        <v>12.26</v>
      </c>
      <c r="M21" s="282">
        <v>-0.12</v>
      </c>
      <c r="N21" s="249"/>
      <c r="O21" s="283"/>
      <c r="P21" s="279"/>
    </row>
    <row r="22" spans="1:16" s="284" customFormat="1" x14ac:dyDescent="0.15">
      <c r="A22" s="279"/>
      <c r="B22" s="249"/>
      <c r="C22" s="249"/>
      <c r="D22" s="249"/>
      <c r="E22" s="249"/>
      <c r="F22" s="249"/>
      <c r="G22" s="1127" t="s">
        <v>487</v>
      </c>
      <c r="H22" s="1128"/>
      <c r="I22" s="1128"/>
      <c r="J22" s="1129"/>
      <c r="K22" s="285">
        <v>94.2</v>
      </c>
      <c r="L22" s="286">
        <v>94.9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6" t="s">
        <v>468</v>
      </c>
      <c r="L30" s="254"/>
      <c r="M30" s="255" t="s">
        <v>469</v>
      </c>
      <c r="N30" s="256"/>
    </row>
    <row r="31" spans="1:16" x14ac:dyDescent="0.15">
      <c r="A31" s="248"/>
      <c r="B31" s="244"/>
      <c r="C31" s="244"/>
      <c r="D31" s="244"/>
      <c r="E31" s="244"/>
      <c r="F31" s="244"/>
      <c r="G31" s="257"/>
      <c r="H31" s="258"/>
      <c r="I31" s="258"/>
      <c r="J31" s="259"/>
      <c r="K31" s="1117"/>
      <c r="L31" s="260" t="s">
        <v>470</v>
      </c>
      <c r="M31" s="261" t="s">
        <v>471</v>
      </c>
      <c r="N31" s="262" t="s">
        <v>472</v>
      </c>
    </row>
    <row r="32" spans="1:16" ht="27" customHeight="1" x14ac:dyDescent="0.15">
      <c r="A32" s="248"/>
      <c r="B32" s="244"/>
      <c r="C32" s="244"/>
      <c r="D32" s="244"/>
      <c r="E32" s="244"/>
      <c r="F32" s="244"/>
      <c r="G32" s="1118" t="s">
        <v>491</v>
      </c>
      <c r="H32" s="1119"/>
      <c r="I32" s="1119"/>
      <c r="J32" s="1120"/>
      <c r="K32" s="294">
        <v>468359</v>
      </c>
      <c r="L32" s="294">
        <v>51707</v>
      </c>
      <c r="M32" s="295">
        <v>71410</v>
      </c>
      <c r="N32" s="296">
        <v>-27.6</v>
      </c>
    </row>
    <row r="33" spans="1:16" ht="13.5" customHeight="1" x14ac:dyDescent="0.15">
      <c r="A33" s="248"/>
      <c r="B33" s="244"/>
      <c r="C33" s="244"/>
      <c r="D33" s="244"/>
      <c r="E33" s="244"/>
      <c r="F33" s="244"/>
      <c r="G33" s="1118" t="s">
        <v>492</v>
      </c>
      <c r="H33" s="1119"/>
      <c r="I33" s="1119"/>
      <c r="J33" s="1120"/>
      <c r="K33" s="294" t="s">
        <v>478</v>
      </c>
      <c r="L33" s="294" t="s">
        <v>478</v>
      </c>
      <c r="M33" s="295" t="s">
        <v>478</v>
      </c>
      <c r="N33" s="296" t="s">
        <v>478</v>
      </c>
    </row>
    <row r="34" spans="1:16" ht="27" customHeight="1" x14ac:dyDescent="0.15">
      <c r="A34" s="248"/>
      <c r="B34" s="244"/>
      <c r="C34" s="244"/>
      <c r="D34" s="244"/>
      <c r="E34" s="244"/>
      <c r="F34" s="244"/>
      <c r="G34" s="1118" t="s">
        <v>493</v>
      </c>
      <c r="H34" s="1119"/>
      <c r="I34" s="1119"/>
      <c r="J34" s="1120"/>
      <c r="K34" s="294" t="s">
        <v>478</v>
      </c>
      <c r="L34" s="294" t="s">
        <v>478</v>
      </c>
      <c r="M34" s="295" t="s">
        <v>478</v>
      </c>
      <c r="N34" s="296" t="s">
        <v>478</v>
      </c>
    </row>
    <row r="35" spans="1:16" ht="27" customHeight="1" x14ac:dyDescent="0.15">
      <c r="A35" s="248"/>
      <c r="B35" s="244"/>
      <c r="C35" s="244"/>
      <c r="D35" s="244"/>
      <c r="E35" s="244"/>
      <c r="F35" s="244"/>
      <c r="G35" s="1118" t="s">
        <v>494</v>
      </c>
      <c r="H35" s="1119"/>
      <c r="I35" s="1119"/>
      <c r="J35" s="1120"/>
      <c r="K35" s="294">
        <v>158184</v>
      </c>
      <c r="L35" s="294">
        <v>17463</v>
      </c>
      <c r="M35" s="295">
        <v>19838</v>
      </c>
      <c r="N35" s="296">
        <v>-12</v>
      </c>
    </row>
    <row r="36" spans="1:16" ht="27" customHeight="1" x14ac:dyDescent="0.15">
      <c r="A36" s="248"/>
      <c r="B36" s="244"/>
      <c r="C36" s="244"/>
      <c r="D36" s="244"/>
      <c r="E36" s="244"/>
      <c r="F36" s="244"/>
      <c r="G36" s="1118" t="s">
        <v>495</v>
      </c>
      <c r="H36" s="1119"/>
      <c r="I36" s="1119"/>
      <c r="J36" s="1120"/>
      <c r="K36" s="294">
        <v>88553</v>
      </c>
      <c r="L36" s="294">
        <v>9776</v>
      </c>
      <c r="M36" s="295">
        <v>4809</v>
      </c>
      <c r="N36" s="296">
        <v>103.3</v>
      </c>
    </row>
    <row r="37" spans="1:16" ht="13.5" customHeight="1" x14ac:dyDescent="0.15">
      <c r="A37" s="248"/>
      <c r="B37" s="244"/>
      <c r="C37" s="244"/>
      <c r="D37" s="244"/>
      <c r="E37" s="244"/>
      <c r="F37" s="244"/>
      <c r="G37" s="1118" t="s">
        <v>496</v>
      </c>
      <c r="H37" s="1119"/>
      <c r="I37" s="1119"/>
      <c r="J37" s="1120"/>
      <c r="K37" s="294">
        <v>5806</v>
      </c>
      <c r="L37" s="294">
        <v>641</v>
      </c>
      <c r="M37" s="295">
        <v>1747</v>
      </c>
      <c r="N37" s="296">
        <v>-63.3</v>
      </c>
    </row>
    <row r="38" spans="1:16" ht="27" customHeight="1" x14ac:dyDescent="0.15">
      <c r="A38" s="248"/>
      <c r="B38" s="244"/>
      <c r="C38" s="244"/>
      <c r="D38" s="244"/>
      <c r="E38" s="244"/>
      <c r="F38" s="244"/>
      <c r="G38" s="1121" t="s">
        <v>497</v>
      </c>
      <c r="H38" s="1122"/>
      <c r="I38" s="1122"/>
      <c r="J38" s="1123"/>
      <c r="K38" s="297" t="s">
        <v>478</v>
      </c>
      <c r="L38" s="297" t="s">
        <v>478</v>
      </c>
      <c r="M38" s="298">
        <v>16</v>
      </c>
      <c r="N38" s="299" t="s">
        <v>478</v>
      </c>
      <c r="O38" s="293"/>
    </row>
    <row r="39" spans="1:16" x14ac:dyDescent="0.15">
      <c r="A39" s="248"/>
      <c r="B39" s="244"/>
      <c r="C39" s="244"/>
      <c r="D39" s="244"/>
      <c r="E39" s="244"/>
      <c r="F39" s="244"/>
      <c r="G39" s="1121" t="s">
        <v>498</v>
      </c>
      <c r="H39" s="1122"/>
      <c r="I39" s="1122"/>
      <c r="J39" s="1123"/>
      <c r="K39" s="300">
        <v>-3794</v>
      </c>
      <c r="L39" s="300">
        <v>-419</v>
      </c>
      <c r="M39" s="301">
        <v>-2838</v>
      </c>
      <c r="N39" s="302">
        <v>-85.2</v>
      </c>
      <c r="O39" s="293"/>
    </row>
    <row r="40" spans="1:16" ht="27" customHeight="1" x14ac:dyDescent="0.15">
      <c r="A40" s="248"/>
      <c r="B40" s="244"/>
      <c r="C40" s="244"/>
      <c r="D40" s="244"/>
      <c r="E40" s="244"/>
      <c r="F40" s="244"/>
      <c r="G40" s="1118" t="s">
        <v>499</v>
      </c>
      <c r="H40" s="1119"/>
      <c r="I40" s="1119"/>
      <c r="J40" s="1120"/>
      <c r="K40" s="300">
        <v>-450214</v>
      </c>
      <c r="L40" s="300">
        <v>-49703</v>
      </c>
      <c r="M40" s="301">
        <v>-63648</v>
      </c>
      <c r="N40" s="302">
        <v>-21.9</v>
      </c>
      <c r="O40" s="293"/>
    </row>
    <row r="41" spans="1:16" x14ac:dyDescent="0.15">
      <c r="A41" s="248"/>
      <c r="B41" s="244"/>
      <c r="C41" s="244"/>
      <c r="D41" s="244"/>
      <c r="E41" s="244"/>
      <c r="F41" s="244"/>
      <c r="G41" s="1124" t="s">
        <v>279</v>
      </c>
      <c r="H41" s="1125"/>
      <c r="I41" s="1125"/>
      <c r="J41" s="1126"/>
      <c r="K41" s="294">
        <v>266894</v>
      </c>
      <c r="L41" s="300">
        <v>29465</v>
      </c>
      <c r="M41" s="301">
        <v>31334</v>
      </c>
      <c r="N41" s="302">
        <v>-6</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1" t="s">
        <v>468</v>
      </c>
      <c r="J49" s="1113" t="s">
        <v>503</v>
      </c>
      <c r="K49" s="1114"/>
      <c r="L49" s="1114"/>
      <c r="M49" s="1114"/>
      <c r="N49" s="1115"/>
    </row>
    <row r="50" spans="1:14" x14ac:dyDescent="0.15">
      <c r="A50" s="248"/>
      <c r="B50" s="244"/>
      <c r="C50" s="244"/>
      <c r="D50" s="244"/>
      <c r="E50" s="244"/>
      <c r="F50" s="244"/>
      <c r="G50" s="312"/>
      <c r="H50" s="313"/>
      <c r="I50" s="1112"/>
      <c r="J50" s="314" t="s">
        <v>504</v>
      </c>
      <c r="K50" s="315" t="s">
        <v>505</v>
      </c>
      <c r="L50" s="316" t="s">
        <v>506</v>
      </c>
      <c r="M50" s="317" t="s">
        <v>507</v>
      </c>
      <c r="N50" s="318" t="s">
        <v>508</v>
      </c>
    </row>
    <row r="51" spans="1:14" x14ac:dyDescent="0.15">
      <c r="A51" s="248"/>
      <c r="B51" s="244"/>
      <c r="C51" s="244"/>
      <c r="D51" s="244"/>
      <c r="E51" s="244"/>
      <c r="F51" s="244"/>
      <c r="G51" s="310" t="s">
        <v>509</v>
      </c>
      <c r="H51" s="311"/>
      <c r="I51" s="319">
        <v>620662</v>
      </c>
      <c r="J51" s="320">
        <v>64431</v>
      </c>
      <c r="K51" s="321">
        <v>14.2</v>
      </c>
      <c r="L51" s="322">
        <v>70254</v>
      </c>
      <c r="M51" s="323">
        <v>32.700000000000003</v>
      </c>
      <c r="N51" s="324">
        <v>-18.5</v>
      </c>
    </row>
    <row r="52" spans="1:14" x14ac:dyDescent="0.15">
      <c r="A52" s="248"/>
      <c r="B52" s="244"/>
      <c r="C52" s="244"/>
      <c r="D52" s="244"/>
      <c r="E52" s="244"/>
      <c r="F52" s="244"/>
      <c r="G52" s="325"/>
      <c r="H52" s="326" t="s">
        <v>510</v>
      </c>
      <c r="I52" s="327">
        <v>485203</v>
      </c>
      <c r="J52" s="328">
        <v>50369</v>
      </c>
      <c r="K52" s="329">
        <v>13.7</v>
      </c>
      <c r="L52" s="330">
        <v>41764</v>
      </c>
      <c r="M52" s="331">
        <v>46.6</v>
      </c>
      <c r="N52" s="332">
        <v>-32.9</v>
      </c>
    </row>
    <row r="53" spans="1:14" x14ac:dyDescent="0.15">
      <c r="A53" s="248"/>
      <c r="B53" s="244"/>
      <c r="C53" s="244"/>
      <c r="D53" s="244"/>
      <c r="E53" s="244"/>
      <c r="F53" s="244"/>
      <c r="G53" s="310" t="s">
        <v>511</v>
      </c>
      <c r="H53" s="311"/>
      <c r="I53" s="319">
        <v>563285</v>
      </c>
      <c r="J53" s="320">
        <v>59318</v>
      </c>
      <c r="K53" s="321">
        <v>-7.9</v>
      </c>
      <c r="L53" s="322">
        <v>89245</v>
      </c>
      <c r="M53" s="323">
        <v>27</v>
      </c>
      <c r="N53" s="324">
        <v>-34.9</v>
      </c>
    </row>
    <row r="54" spans="1:14" x14ac:dyDescent="0.15">
      <c r="A54" s="248"/>
      <c r="B54" s="244"/>
      <c r="C54" s="244"/>
      <c r="D54" s="244"/>
      <c r="E54" s="244"/>
      <c r="F54" s="244"/>
      <c r="G54" s="325"/>
      <c r="H54" s="326" t="s">
        <v>510</v>
      </c>
      <c r="I54" s="327">
        <v>522704</v>
      </c>
      <c r="J54" s="328">
        <v>55045</v>
      </c>
      <c r="K54" s="329">
        <v>9.3000000000000007</v>
      </c>
      <c r="L54" s="330">
        <v>42966</v>
      </c>
      <c r="M54" s="331">
        <v>2.9</v>
      </c>
      <c r="N54" s="332">
        <v>6.4</v>
      </c>
    </row>
    <row r="55" spans="1:14" x14ac:dyDescent="0.15">
      <c r="A55" s="248"/>
      <c r="B55" s="244"/>
      <c r="C55" s="244"/>
      <c r="D55" s="244"/>
      <c r="E55" s="244"/>
      <c r="F55" s="244"/>
      <c r="G55" s="310" t="s">
        <v>512</v>
      </c>
      <c r="H55" s="311"/>
      <c r="I55" s="319">
        <v>1443893</v>
      </c>
      <c r="J55" s="320">
        <v>154758</v>
      </c>
      <c r="K55" s="321">
        <v>160.9</v>
      </c>
      <c r="L55" s="322">
        <v>92021</v>
      </c>
      <c r="M55" s="323">
        <v>3.1</v>
      </c>
      <c r="N55" s="324">
        <v>157.80000000000001</v>
      </c>
    </row>
    <row r="56" spans="1:14" x14ac:dyDescent="0.15">
      <c r="A56" s="248"/>
      <c r="B56" s="244"/>
      <c r="C56" s="244"/>
      <c r="D56" s="244"/>
      <c r="E56" s="244"/>
      <c r="F56" s="244"/>
      <c r="G56" s="325"/>
      <c r="H56" s="326" t="s">
        <v>510</v>
      </c>
      <c r="I56" s="327">
        <v>1273085</v>
      </c>
      <c r="J56" s="328">
        <v>136451</v>
      </c>
      <c r="K56" s="329">
        <v>147.9</v>
      </c>
      <c r="L56" s="330">
        <v>52579</v>
      </c>
      <c r="M56" s="331">
        <v>22.4</v>
      </c>
      <c r="N56" s="332">
        <v>125.5</v>
      </c>
    </row>
    <row r="57" spans="1:14" x14ac:dyDescent="0.15">
      <c r="A57" s="248"/>
      <c r="B57" s="244"/>
      <c r="C57" s="244"/>
      <c r="D57" s="244"/>
      <c r="E57" s="244"/>
      <c r="F57" s="244"/>
      <c r="G57" s="310" t="s">
        <v>513</v>
      </c>
      <c r="H57" s="311"/>
      <c r="I57" s="319">
        <v>367976</v>
      </c>
      <c r="J57" s="320">
        <v>40264</v>
      </c>
      <c r="K57" s="321">
        <v>-74</v>
      </c>
      <c r="L57" s="322">
        <v>94828</v>
      </c>
      <c r="M57" s="323">
        <v>3.1</v>
      </c>
      <c r="N57" s="324">
        <v>-77.099999999999994</v>
      </c>
    </row>
    <row r="58" spans="1:14" x14ac:dyDescent="0.15">
      <c r="A58" s="248"/>
      <c r="B58" s="244"/>
      <c r="C58" s="244"/>
      <c r="D58" s="244"/>
      <c r="E58" s="244"/>
      <c r="F58" s="244"/>
      <c r="G58" s="325"/>
      <c r="H58" s="326" t="s">
        <v>510</v>
      </c>
      <c r="I58" s="327">
        <v>301275</v>
      </c>
      <c r="J58" s="328">
        <v>32966</v>
      </c>
      <c r="K58" s="329">
        <v>-75.8</v>
      </c>
      <c r="L58" s="330">
        <v>55133</v>
      </c>
      <c r="M58" s="331">
        <v>4.9000000000000004</v>
      </c>
      <c r="N58" s="332">
        <v>-80.7</v>
      </c>
    </row>
    <row r="59" spans="1:14" x14ac:dyDescent="0.15">
      <c r="A59" s="248"/>
      <c r="B59" s="244"/>
      <c r="C59" s="244"/>
      <c r="D59" s="244"/>
      <c r="E59" s="244"/>
      <c r="F59" s="244"/>
      <c r="G59" s="310" t="s">
        <v>514</v>
      </c>
      <c r="H59" s="311"/>
      <c r="I59" s="319">
        <v>811570</v>
      </c>
      <c r="J59" s="320">
        <v>89597</v>
      </c>
      <c r="K59" s="321">
        <v>122.5</v>
      </c>
      <c r="L59" s="322">
        <v>119674</v>
      </c>
      <c r="M59" s="323">
        <v>26.2</v>
      </c>
      <c r="N59" s="324">
        <v>96.3</v>
      </c>
    </row>
    <row r="60" spans="1:14" x14ac:dyDescent="0.15">
      <c r="A60" s="248"/>
      <c r="B60" s="244"/>
      <c r="C60" s="244"/>
      <c r="D60" s="244"/>
      <c r="E60" s="244"/>
      <c r="F60" s="244"/>
      <c r="G60" s="325"/>
      <c r="H60" s="326" t="s">
        <v>510</v>
      </c>
      <c r="I60" s="333">
        <v>692199</v>
      </c>
      <c r="J60" s="328">
        <v>76419</v>
      </c>
      <c r="K60" s="329">
        <v>131.80000000000001</v>
      </c>
      <c r="L60" s="330">
        <v>57803</v>
      </c>
      <c r="M60" s="331">
        <v>4.8</v>
      </c>
      <c r="N60" s="332">
        <v>127</v>
      </c>
    </row>
    <row r="61" spans="1:14" x14ac:dyDescent="0.15">
      <c r="A61" s="248"/>
      <c r="B61" s="244"/>
      <c r="C61" s="244"/>
      <c r="D61" s="244"/>
      <c r="E61" s="244"/>
      <c r="F61" s="244"/>
      <c r="G61" s="310" t="s">
        <v>515</v>
      </c>
      <c r="H61" s="334"/>
      <c r="I61" s="335">
        <v>761477</v>
      </c>
      <c r="J61" s="336">
        <v>81674</v>
      </c>
      <c r="K61" s="337">
        <v>43.1</v>
      </c>
      <c r="L61" s="338">
        <v>93204</v>
      </c>
      <c r="M61" s="339">
        <v>18.399999999999999</v>
      </c>
      <c r="N61" s="324">
        <v>24.7</v>
      </c>
    </row>
    <row r="62" spans="1:14" x14ac:dyDescent="0.15">
      <c r="A62" s="248"/>
      <c r="B62" s="244"/>
      <c r="C62" s="244"/>
      <c r="D62" s="244"/>
      <c r="E62" s="244"/>
      <c r="F62" s="244"/>
      <c r="G62" s="325"/>
      <c r="H62" s="326" t="s">
        <v>510</v>
      </c>
      <c r="I62" s="327">
        <v>654893</v>
      </c>
      <c r="J62" s="328">
        <v>70250</v>
      </c>
      <c r="K62" s="329">
        <v>45.4</v>
      </c>
      <c r="L62" s="330">
        <v>50049</v>
      </c>
      <c r="M62" s="331">
        <v>16.3</v>
      </c>
      <c r="N62" s="332">
        <v>29.1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6" t="s">
        <v>3</v>
      </c>
      <c r="D47" s="1136"/>
      <c r="E47" s="1137"/>
      <c r="F47" s="11">
        <v>24.32</v>
      </c>
      <c r="G47" s="12">
        <v>23.98</v>
      </c>
      <c r="H47" s="12">
        <v>29.24</v>
      </c>
      <c r="I47" s="12">
        <v>34.03</v>
      </c>
      <c r="J47" s="13">
        <v>29.98</v>
      </c>
    </row>
    <row r="48" spans="2:10" ht="57.75" customHeight="1" x14ac:dyDescent="0.15">
      <c r="B48" s="14"/>
      <c r="C48" s="1138" t="s">
        <v>4</v>
      </c>
      <c r="D48" s="1138"/>
      <c r="E48" s="1139"/>
      <c r="F48" s="15">
        <v>7.74</v>
      </c>
      <c r="G48" s="16">
        <v>9.81</v>
      </c>
      <c r="H48" s="16">
        <v>10.76</v>
      </c>
      <c r="I48" s="16">
        <v>8.9600000000000009</v>
      </c>
      <c r="J48" s="17">
        <v>8.24</v>
      </c>
    </row>
    <row r="49" spans="2:10" ht="57.75" customHeight="1" thickBot="1" x14ac:dyDescent="0.2">
      <c r="B49" s="18"/>
      <c r="C49" s="1140" t="s">
        <v>5</v>
      </c>
      <c r="D49" s="1140"/>
      <c r="E49" s="1141"/>
      <c r="F49" s="19">
        <v>8.6999999999999993</v>
      </c>
      <c r="G49" s="20">
        <v>2.96</v>
      </c>
      <c r="H49" s="20">
        <v>5.16</v>
      </c>
      <c r="I49" s="20">
        <v>0.78</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48" t="s">
        <v>523</v>
      </c>
      <c r="D34" s="1148"/>
      <c r="E34" s="1149"/>
      <c r="F34" s="32">
        <v>7.74</v>
      </c>
      <c r="G34" s="33">
        <v>9.81</v>
      </c>
      <c r="H34" s="33">
        <v>10.76</v>
      </c>
      <c r="I34" s="33">
        <v>8.9600000000000009</v>
      </c>
      <c r="J34" s="34">
        <v>8.24</v>
      </c>
      <c r="K34" s="22"/>
      <c r="L34" s="22"/>
      <c r="M34" s="22"/>
      <c r="N34" s="22"/>
      <c r="O34" s="22"/>
      <c r="P34" s="22"/>
    </row>
    <row r="35" spans="1:16" ht="39" customHeight="1" x14ac:dyDescent="0.15">
      <c r="A35" s="22"/>
      <c r="B35" s="35"/>
      <c r="C35" s="1142" t="s">
        <v>524</v>
      </c>
      <c r="D35" s="1143"/>
      <c r="E35" s="1144"/>
      <c r="F35" s="36">
        <v>2.12</v>
      </c>
      <c r="G35" s="37">
        <v>3.08</v>
      </c>
      <c r="H35" s="37">
        <v>3.94</v>
      </c>
      <c r="I35" s="37">
        <v>4.5999999999999996</v>
      </c>
      <c r="J35" s="38">
        <v>5.73</v>
      </c>
      <c r="K35" s="22"/>
      <c r="L35" s="22"/>
      <c r="M35" s="22"/>
      <c r="N35" s="22"/>
      <c r="O35" s="22"/>
      <c r="P35" s="22"/>
    </row>
    <row r="36" spans="1:16" ht="39" customHeight="1" x14ac:dyDescent="0.15">
      <c r="A36" s="22"/>
      <c r="B36" s="35"/>
      <c r="C36" s="1142" t="s">
        <v>525</v>
      </c>
      <c r="D36" s="1143"/>
      <c r="E36" s="1144"/>
      <c r="F36" s="36">
        <v>4.97</v>
      </c>
      <c r="G36" s="37">
        <v>3.35</v>
      </c>
      <c r="H36" s="37">
        <v>2.25</v>
      </c>
      <c r="I36" s="37">
        <v>3.11</v>
      </c>
      <c r="J36" s="38">
        <v>3.53</v>
      </c>
      <c r="K36" s="22"/>
      <c r="L36" s="22"/>
      <c r="M36" s="22"/>
      <c r="N36" s="22"/>
      <c r="O36" s="22"/>
      <c r="P36" s="22"/>
    </row>
    <row r="37" spans="1:16" ht="39" customHeight="1" x14ac:dyDescent="0.15">
      <c r="A37" s="22"/>
      <c r="B37" s="35"/>
      <c r="C37" s="1142" t="s">
        <v>526</v>
      </c>
      <c r="D37" s="1143"/>
      <c r="E37" s="1144"/>
      <c r="F37" s="36">
        <v>0.27</v>
      </c>
      <c r="G37" s="37">
        <v>0.24</v>
      </c>
      <c r="H37" s="37">
        <v>0.1</v>
      </c>
      <c r="I37" s="37">
        <v>0.46</v>
      </c>
      <c r="J37" s="38">
        <v>0.41</v>
      </c>
      <c r="K37" s="22"/>
      <c r="L37" s="22"/>
      <c r="M37" s="22"/>
      <c r="N37" s="22"/>
      <c r="O37" s="22"/>
      <c r="P37" s="22"/>
    </row>
    <row r="38" spans="1:16" ht="39" customHeight="1" x14ac:dyDescent="0.15">
      <c r="A38" s="22"/>
      <c r="B38" s="35"/>
      <c r="C38" s="1142" t="s">
        <v>527</v>
      </c>
      <c r="D38" s="1143"/>
      <c r="E38" s="1144"/>
      <c r="F38" s="36">
        <v>0.01</v>
      </c>
      <c r="G38" s="37">
        <v>0.03</v>
      </c>
      <c r="H38" s="37">
        <v>0.03</v>
      </c>
      <c r="I38" s="37">
        <v>0.03</v>
      </c>
      <c r="J38" s="38">
        <v>0.01</v>
      </c>
      <c r="K38" s="22"/>
      <c r="L38" s="22"/>
      <c r="M38" s="22"/>
      <c r="N38" s="22"/>
      <c r="O38" s="22"/>
      <c r="P38" s="22"/>
    </row>
    <row r="39" spans="1:16" ht="39" customHeight="1" x14ac:dyDescent="0.15">
      <c r="A39" s="22"/>
      <c r="B39" s="35"/>
      <c r="C39" s="1142" t="s">
        <v>528</v>
      </c>
      <c r="D39" s="1143"/>
      <c r="E39" s="1144"/>
      <c r="F39" s="36">
        <v>0</v>
      </c>
      <c r="G39" s="37">
        <v>0</v>
      </c>
      <c r="H39" s="37">
        <v>0</v>
      </c>
      <c r="I39" s="37">
        <v>0</v>
      </c>
      <c r="J39" s="38">
        <v>0</v>
      </c>
      <c r="K39" s="22"/>
      <c r="L39" s="22"/>
      <c r="M39" s="22"/>
      <c r="N39" s="22"/>
      <c r="O39" s="22"/>
      <c r="P39" s="22"/>
    </row>
    <row r="40" spans="1:16" ht="39" customHeight="1" x14ac:dyDescent="0.15">
      <c r="A40" s="22"/>
      <c r="B40" s="35"/>
      <c r="C40" s="1142" t="s">
        <v>529</v>
      </c>
      <c r="D40" s="1143"/>
      <c r="E40" s="1144"/>
      <c r="F40" s="36">
        <v>0</v>
      </c>
      <c r="G40" s="37">
        <v>0</v>
      </c>
      <c r="H40" s="37">
        <v>0</v>
      </c>
      <c r="I40" s="37">
        <v>0.01</v>
      </c>
      <c r="J40" s="38">
        <v>0</v>
      </c>
      <c r="K40" s="22"/>
      <c r="L40" s="22"/>
      <c r="M40" s="22"/>
      <c r="N40" s="22"/>
      <c r="O40" s="22"/>
      <c r="P40" s="22"/>
    </row>
    <row r="41" spans="1:16" ht="39" customHeight="1" x14ac:dyDescent="0.15">
      <c r="A41" s="22"/>
      <c r="B41" s="35"/>
      <c r="C41" s="1142" t="s">
        <v>530</v>
      </c>
      <c r="D41" s="1143"/>
      <c r="E41" s="1144"/>
      <c r="F41" s="36">
        <v>0</v>
      </c>
      <c r="G41" s="37">
        <v>0</v>
      </c>
      <c r="H41" s="37">
        <v>0</v>
      </c>
      <c r="I41" s="37">
        <v>0</v>
      </c>
      <c r="J41" s="38">
        <v>0</v>
      </c>
      <c r="K41" s="22"/>
      <c r="L41" s="22"/>
      <c r="M41" s="22"/>
      <c r="N41" s="22"/>
      <c r="O41" s="22"/>
      <c r="P41" s="22"/>
    </row>
    <row r="42" spans="1:16" ht="39" customHeight="1" x14ac:dyDescent="0.15">
      <c r="A42" s="22"/>
      <c r="B42" s="39"/>
      <c r="C42" s="1142" t="s">
        <v>531</v>
      </c>
      <c r="D42" s="1143"/>
      <c r="E42" s="1144"/>
      <c r="F42" s="36" t="s">
        <v>478</v>
      </c>
      <c r="G42" s="37" t="s">
        <v>478</v>
      </c>
      <c r="H42" s="37" t="s">
        <v>478</v>
      </c>
      <c r="I42" s="37" t="s">
        <v>478</v>
      </c>
      <c r="J42" s="38" t="s">
        <v>478</v>
      </c>
      <c r="K42" s="22"/>
      <c r="L42" s="22"/>
      <c r="M42" s="22"/>
      <c r="N42" s="22"/>
      <c r="O42" s="22"/>
      <c r="P42" s="22"/>
    </row>
    <row r="43" spans="1:16" ht="39" customHeight="1" thickBot="1" x14ac:dyDescent="0.2">
      <c r="A43" s="22"/>
      <c r="B43" s="40"/>
      <c r="C43" s="1145" t="s">
        <v>532</v>
      </c>
      <c r="D43" s="1146"/>
      <c r="E43" s="1147"/>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58" t="s">
        <v>10</v>
      </c>
      <c r="C45" s="1159"/>
      <c r="D45" s="58"/>
      <c r="E45" s="1164" t="s">
        <v>11</v>
      </c>
      <c r="F45" s="1164"/>
      <c r="G45" s="1164"/>
      <c r="H45" s="1164"/>
      <c r="I45" s="1164"/>
      <c r="J45" s="1165"/>
      <c r="K45" s="59">
        <v>546</v>
      </c>
      <c r="L45" s="60">
        <v>552</v>
      </c>
      <c r="M45" s="60">
        <v>530</v>
      </c>
      <c r="N45" s="60">
        <v>501</v>
      </c>
      <c r="O45" s="61">
        <v>468</v>
      </c>
      <c r="P45" s="48"/>
      <c r="Q45" s="48"/>
      <c r="R45" s="48"/>
      <c r="S45" s="48"/>
      <c r="T45" s="48"/>
      <c r="U45" s="48"/>
    </row>
    <row r="46" spans="1:21" ht="30.75" customHeight="1" x14ac:dyDescent="0.15">
      <c r="A46" s="48"/>
      <c r="B46" s="1160"/>
      <c r="C46" s="1161"/>
      <c r="D46" s="62"/>
      <c r="E46" s="1152" t="s">
        <v>12</v>
      </c>
      <c r="F46" s="1152"/>
      <c r="G46" s="1152"/>
      <c r="H46" s="1152"/>
      <c r="I46" s="1152"/>
      <c r="J46" s="1153"/>
      <c r="K46" s="63" t="s">
        <v>478</v>
      </c>
      <c r="L46" s="64" t="s">
        <v>478</v>
      </c>
      <c r="M46" s="64" t="s">
        <v>478</v>
      </c>
      <c r="N46" s="64" t="s">
        <v>478</v>
      </c>
      <c r="O46" s="65" t="s">
        <v>478</v>
      </c>
      <c r="P46" s="48"/>
      <c r="Q46" s="48"/>
      <c r="R46" s="48"/>
      <c r="S46" s="48"/>
      <c r="T46" s="48"/>
      <c r="U46" s="48"/>
    </row>
    <row r="47" spans="1:21" ht="30.75" customHeight="1" x14ac:dyDescent="0.15">
      <c r="A47" s="48"/>
      <c r="B47" s="1160"/>
      <c r="C47" s="1161"/>
      <c r="D47" s="62"/>
      <c r="E47" s="1152" t="s">
        <v>13</v>
      </c>
      <c r="F47" s="1152"/>
      <c r="G47" s="1152"/>
      <c r="H47" s="1152"/>
      <c r="I47" s="1152"/>
      <c r="J47" s="1153"/>
      <c r="K47" s="63" t="s">
        <v>478</v>
      </c>
      <c r="L47" s="64" t="s">
        <v>478</v>
      </c>
      <c r="M47" s="64" t="s">
        <v>478</v>
      </c>
      <c r="N47" s="64" t="s">
        <v>478</v>
      </c>
      <c r="O47" s="65" t="s">
        <v>478</v>
      </c>
      <c r="P47" s="48"/>
      <c r="Q47" s="48"/>
      <c r="R47" s="48"/>
      <c r="S47" s="48"/>
      <c r="T47" s="48"/>
      <c r="U47" s="48"/>
    </row>
    <row r="48" spans="1:21" ht="30.75" customHeight="1" x14ac:dyDescent="0.15">
      <c r="A48" s="48"/>
      <c r="B48" s="1160"/>
      <c r="C48" s="1161"/>
      <c r="D48" s="62"/>
      <c r="E48" s="1152" t="s">
        <v>14</v>
      </c>
      <c r="F48" s="1152"/>
      <c r="G48" s="1152"/>
      <c r="H48" s="1152"/>
      <c r="I48" s="1152"/>
      <c r="J48" s="1153"/>
      <c r="K48" s="63">
        <v>217</v>
      </c>
      <c r="L48" s="64">
        <v>202</v>
      </c>
      <c r="M48" s="64">
        <v>156</v>
      </c>
      <c r="N48" s="64">
        <v>158</v>
      </c>
      <c r="O48" s="65">
        <v>158</v>
      </c>
      <c r="P48" s="48"/>
      <c r="Q48" s="48"/>
      <c r="R48" s="48"/>
      <c r="S48" s="48"/>
      <c r="T48" s="48"/>
      <c r="U48" s="48"/>
    </row>
    <row r="49" spans="1:21" ht="30.75" customHeight="1" x14ac:dyDescent="0.15">
      <c r="A49" s="48"/>
      <c r="B49" s="1160"/>
      <c r="C49" s="1161"/>
      <c r="D49" s="62"/>
      <c r="E49" s="1152" t="s">
        <v>15</v>
      </c>
      <c r="F49" s="1152"/>
      <c r="G49" s="1152"/>
      <c r="H49" s="1152"/>
      <c r="I49" s="1152"/>
      <c r="J49" s="1153"/>
      <c r="K49" s="63">
        <v>52</v>
      </c>
      <c r="L49" s="64">
        <v>47</v>
      </c>
      <c r="M49" s="64">
        <v>48</v>
      </c>
      <c r="N49" s="64">
        <v>56</v>
      </c>
      <c r="O49" s="65">
        <v>89</v>
      </c>
      <c r="P49" s="48"/>
      <c r="Q49" s="48"/>
      <c r="R49" s="48"/>
      <c r="S49" s="48"/>
      <c r="T49" s="48"/>
      <c r="U49" s="48"/>
    </row>
    <row r="50" spans="1:21" ht="30.75" customHeight="1" x14ac:dyDescent="0.15">
      <c r="A50" s="48"/>
      <c r="B50" s="1160"/>
      <c r="C50" s="1161"/>
      <c r="D50" s="62"/>
      <c r="E50" s="1152" t="s">
        <v>16</v>
      </c>
      <c r="F50" s="1152"/>
      <c r="G50" s="1152"/>
      <c r="H50" s="1152"/>
      <c r="I50" s="1152"/>
      <c r="J50" s="1153"/>
      <c r="K50" s="63">
        <v>10</v>
      </c>
      <c r="L50" s="64">
        <v>11</v>
      </c>
      <c r="M50" s="64">
        <v>15</v>
      </c>
      <c r="N50" s="64">
        <v>15</v>
      </c>
      <c r="O50" s="65">
        <v>6</v>
      </c>
      <c r="P50" s="48"/>
      <c r="Q50" s="48"/>
      <c r="R50" s="48"/>
      <c r="S50" s="48"/>
      <c r="T50" s="48"/>
      <c r="U50" s="48"/>
    </row>
    <row r="51" spans="1:21" ht="30.75" customHeight="1" x14ac:dyDescent="0.15">
      <c r="A51" s="48"/>
      <c r="B51" s="1162"/>
      <c r="C51" s="1163"/>
      <c r="D51" s="66"/>
      <c r="E51" s="1152" t="s">
        <v>17</v>
      </c>
      <c r="F51" s="1152"/>
      <c r="G51" s="1152"/>
      <c r="H51" s="1152"/>
      <c r="I51" s="1152"/>
      <c r="J51" s="1153"/>
      <c r="K51" s="63" t="s">
        <v>478</v>
      </c>
      <c r="L51" s="64" t="s">
        <v>478</v>
      </c>
      <c r="M51" s="64" t="s">
        <v>478</v>
      </c>
      <c r="N51" s="64" t="s">
        <v>478</v>
      </c>
      <c r="O51" s="65" t="s">
        <v>478</v>
      </c>
      <c r="P51" s="48"/>
      <c r="Q51" s="48"/>
      <c r="R51" s="48"/>
      <c r="S51" s="48"/>
      <c r="T51" s="48"/>
      <c r="U51" s="48"/>
    </row>
    <row r="52" spans="1:21" ht="30.75" customHeight="1" x14ac:dyDescent="0.15">
      <c r="A52" s="48"/>
      <c r="B52" s="1150" t="s">
        <v>18</v>
      </c>
      <c r="C52" s="1151"/>
      <c r="D52" s="66"/>
      <c r="E52" s="1152" t="s">
        <v>19</v>
      </c>
      <c r="F52" s="1152"/>
      <c r="G52" s="1152"/>
      <c r="H52" s="1152"/>
      <c r="I52" s="1152"/>
      <c r="J52" s="1153"/>
      <c r="K52" s="63">
        <v>520</v>
      </c>
      <c r="L52" s="64">
        <v>502</v>
      </c>
      <c r="M52" s="64">
        <v>459</v>
      </c>
      <c r="N52" s="64">
        <v>467</v>
      </c>
      <c r="O52" s="65">
        <v>454</v>
      </c>
      <c r="P52" s="48"/>
      <c r="Q52" s="48"/>
      <c r="R52" s="48"/>
      <c r="S52" s="48"/>
      <c r="T52" s="48"/>
      <c r="U52" s="48"/>
    </row>
    <row r="53" spans="1:21" ht="30.75" customHeight="1" thickBot="1" x14ac:dyDescent="0.2">
      <c r="A53" s="48"/>
      <c r="B53" s="1154" t="s">
        <v>20</v>
      </c>
      <c r="C53" s="1155"/>
      <c r="D53" s="67"/>
      <c r="E53" s="1156" t="s">
        <v>21</v>
      </c>
      <c r="F53" s="1156"/>
      <c r="G53" s="1156"/>
      <c r="H53" s="1156"/>
      <c r="I53" s="1156"/>
      <c r="J53" s="1157"/>
      <c r="K53" s="68">
        <v>305</v>
      </c>
      <c r="L53" s="69">
        <v>310</v>
      </c>
      <c r="M53" s="69">
        <v>290</v>
      </c>
      <c r="N53" s="69">
        <v>263</v>
      </c>
      <c r="O53" s="70">
        <v>267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2015-04-08T04:34:09Z</cp:lastPrinted>
  <dcterms:created xsi:type="dcterms:W3CDTF">2015-02-17T06:59:11Z</dcterms:created>
  <dcterms:modified xsi:type="dcterms:W3CDTF">2015-05-08T03:32:10Z</dcterms:modified>
  <cp:category/>
</cp:coreProperties>
</file>