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 r="AM35" i="9" s="1"/>
  <c r="AM36" i="9" s="1"/>
  <c r="U34" i="9"/>
  <c r="U35" i="9" s="1"/>
  <c r="U36" i="9" s="1"/>
</calcChain>
</file>

<file path=xl/sharedStrings.xml><?xml version="1.0" encoding="utf-8"?>
<sst xmlns="http://schemas.openxmlformats.org/spreadsheetml/2006/main" count="973" uniqueCount="546">
  <si>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</si>
  <si>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</si>
  <si>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</si>
  <si>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</si>
  <si>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</si>
  <si>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</si>
  <si>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</si>
  <si>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</si>
  <si>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</si>
  <si>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</si>
  <si>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</si>
  <si>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</si>
  <si>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</si>
  <si>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</si>
  <si>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</si>
  <si>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</si>
  <si>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</si>
  <si>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</si>
  <si>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</si>
  <si>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</si>
  <si>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</si>
  <si>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</si>
  <si>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</si>
  <si>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</si>
  <si>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</si>
  <si>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</si>
  <si>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</si>
  <si>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</si>
  <si>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</si>
  <si>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</si>
  <si>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</si>
  <si>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</si>
  <si>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</si>
  <si>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</si>
  <si>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</si>
  <si>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</si>
  <si>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</si>
  <si>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</si>
  <si>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</si>
  <si>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</si>
  <si>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</si>
  <si>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</si>
  <si>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</si>
  <si>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</si>
  <si>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</si>
  <si>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</si>
  <si>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</si>
  <si>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</si>
  <si>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</si>
  <si>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</si>
  <si>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</si>
  <si>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</si>
  <si>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</si>
  <si>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</si>
  <si>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</si>
  <si>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</si>
  <si>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</si>
  <si>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</si>
  <si>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</si>
  <si>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</si>
  <si>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</si>
  <si>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</si>
  <si>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</si>
  <si>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</si>
  <si>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</si>
  <si>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</si>
  <si>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</si>
  <si>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</si>
  <si>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</si>
  <si>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</si>
  <si>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</si>
  <si>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</si>
  <si>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</si>
  <si>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</si>
  <si>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</si>
  <si>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</si>
  <si>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</si>
  <si>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</si>
  <si>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</si>
  <si>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沼津市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</si>
  <si>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</si>
  <si>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</si>
  <si>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</si>
  <si>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</si>
  <si>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</si>
  <si>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</si>
  <si>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</si>
  <si>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</si>
  <si>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</si>
  <si>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</si>
  <si>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</si>
  <si>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</si>
  <si>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</si>
  <si>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</si>
  <si>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</si>
  <si>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</si>
  <si>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</si>
  <si>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</si>
  <si>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</si>
  <si>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</si>
  <si>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</si>
  <si>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</si>
  <si>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</si>
  <si>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</si>
  <si>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</si>
  <si>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</si>
  <si>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</si>
  <si>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</si>
  <si>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</si>
  <si>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</si>
  <si>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</si>
  <si>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</si>
  <si>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</si>
  <si>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</si>
  <si>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</si>
  <si>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</si>
  <si>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</si>
  <si>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</si>
  <si>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</si>
  <si>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</si>
  <si>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</si>
  <si>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</si>
  <si>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</si>
  <si>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</si>
  <si>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</si>
  <si>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</si>
  <si>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</si>
  <si>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</si>
  <si>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</si>
  <si>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</si>
  <si>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</si>
  <si>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</si>
  <si>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</si>
  <si>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</si>
  <si>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</si>
  <si>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</si>
  <si>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</si>
  <si>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</si>
  <si>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</si>
  <si>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</si>
  <si>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</si>
  <si>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</si>
  <si>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</si>
  <si>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</si>
  <si>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</si>
  <si>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</si>
  <si>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</si>
  <si>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</si>
  <si>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</si>
  <si>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</si>
  <si>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</si>
  <si>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</si>
  <si>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</si>
  <si>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</si>
  <si>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</si>
  <si>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</si>
  <si>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</si>
  <si>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</si>
  <si>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</si>
  <si>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</si>
  <si>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</si>
  <si>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</si>
  <si>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</si>
  <si>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</si>
  <si>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</si>
  <si>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</si>
  <si>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</si>
  <si>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</si>
  <si>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</si>
  <si>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</si>
  <si>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</si>
  <si>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</si>
  <si>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</si>
  <si>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</si>
  <si>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</si>
  <si>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</si>
  <si>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</si>
  <si>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</si>
  <si>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</si>
  <si>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</si>
  <si>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</si>
  <si>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</si>
  <si>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</si>
  <si>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</si>
  <si>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</si>
  <si>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</si>
  <si>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</si>
  <si>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</si>
  <si>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</si>
  <si>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</si>
  <si>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</si>
  <si>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</si>
  <si>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</si>
  <si>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静岡県沼津市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</si>
  <si>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</si>
  <si>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</si>
  <si>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</si>
  <si>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</si>
  <si>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</si>
  <si>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</si>
  <si>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</si>
  <si>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</si>
  <si>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</si>
  <si>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</si>
  <si>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</si>
  <si>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</si>
  <si>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</si>
  <si>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</si>
  <si>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</si>
  <si>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</si>
  <si>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</si>
  <si>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</si>
  <si>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</si>
  <si>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</si>
  <si>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</si>
  <si>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</si>
  <si>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</si>
  <si>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</si>
  <si>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</si>
  <si>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</si>
  <si>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</si>
  <si>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</si>
  <si>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</si>
  <si>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</si>
  <si>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</si>
  <si>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</si>
  <si>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</si>
  <si>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</si>
  <si>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</si>
  <si>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</si>
  <si>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</si>
  <si>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</si>
  <si>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</si>
  <si>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</si>
  <si>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</si>
  <si>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</si>
  <si>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</si>
  <si>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</si>
  <si>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</si>
  <si>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</si>
  <si>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</si>
  <si>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</si>
  <si>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</si>
  <si>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</si>
  <si>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</si>
  <si>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</si>
  <si>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</si>
  <si>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</si>
  <si>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</si>
  <si>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</si>
  <si>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</si>
  <si>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</si>
  <si>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</si>
  <si>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</si>
  <si>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</si>
  <si>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</si>
  <si>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</si>
  <si>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</si>
  <si>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</si>
  <si>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</si>
  <si>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</si>
  <si>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</si>
  <si>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</si>
  <si>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</si>
  <si>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</si>
  <si>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</si>
  <si>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</si>
  <si>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</si>
  <si>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</si>
  <si>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</si>
  <si>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</si>
  <si>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</si>
  <si>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</si>
  <si>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</si>
  <si>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</si>
  <si>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</si>
  <si>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</si>
  <si>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</si>
  <si>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</si>
  <si>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</si>
  <si>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</si>
  <si>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</si>
  <si>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</si>
  <si>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</si>
  <si>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</si>
  <si>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</si>
  <si>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</si>
  <si>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</si>
  <si>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</si>
  <si>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</si>
  <si>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</si>
  <si>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</si>
  <si>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</si>
  <si>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</si>
  <si>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</si>
  <si>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</si>
  <si>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</si>
  <si>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</si>
  <si>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</si>
  <si>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</si>
  <si>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</si>
  <si>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</si>
  <si>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</si>
  <si>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</si>
  <si>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</si>
  <si>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</si>
  <si>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</si>
  <si>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</si>
  <si>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</si>
  <si>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</si>
  <si>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</si>
  <si>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</si>
  <si>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</si>
  <si>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</si>
  <si>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</si>
  <si>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</si>
  <si>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</si>
  <si>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</si>
  <si>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</si>
  <si>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</si>
  <si>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</si>
  <si>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</si>
  <si>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</si>
  <si>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</si>
  <si>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</si>
  <si>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</si>
  <si>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</si>
  <si>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</si>
  <si>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</si>
  <si>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</si>
  <si>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</si>
  <si>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</si>
  <si>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</si>
  <si>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</si>
  <si>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</si>
  <si>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</si>
  <si>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</si>
  <si>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</si>
  <si>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</si>
  <si>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</si>
  <si>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</si>
  <si>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静岡県沼津市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</si>
  <si>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</si>
  <si>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</si>
  <si>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</si>
  <si>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</si>
  <si>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</si>
  <si>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</si>
  <si>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</si>
  <si>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</si>
  <si>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</si>
  <si>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</si>
  <si>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</si>
  <si>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</si>
  <si>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</si>
  <si>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</si>
  <si>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</si>
  <si>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</si>
  <si>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</si>
  <si>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</si>
  <si>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</si>
  <si>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</si>
  <si>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</si>
  <si>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</si>
  <si>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</si>
  <si>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</si>
  <si>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</si>
  <si>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</si>
  <si>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</si>
  <si>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</si>
  <si>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</si>
  <si>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</si>
  <si>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</si>
  <si>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</si>
  <si>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</si>
  <si>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</si>
  <si>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</si>
  <si>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</si>
  <si>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</si>
  <si>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</si>
  <si>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</si>
  <si>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</si>
  <si>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</si>
  <si>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</si>
  <si>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</si>
  <si>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</si>
  <si>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</si>
  <si>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</si>
  <si>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</si>
  <si>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</si>
  <si>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</si>
  <si>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</si>
  <si>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</si>
  <si>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</si>
  <si>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</si>
  <si>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</si>
  <si>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</si>
  <si>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</si>
  <si>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</si>
  <si>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</si>
  <si>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</si>
  <si>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</si>
  <si>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</si>
  <si>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</si>
  <si>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</si>
  <si>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</si>
  <si>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</si>
  <si>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</si>
  <si>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</si>
  <si>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</si>
  <si>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</si>
  <si>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</si>
  <si>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</si>
  <si>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</si>
  <si>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</si>
  <si>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</si>
  <si>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</si>
  <si>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</si>
  <si>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</si>
  <si>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</si>
  <si>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</si>
  <si>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</si>
  <si>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</si>
  <si>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</si>
  <si>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</si>
  <si>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</si>
  <si>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</si>
  <si>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</si>
  <si>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</si>
  <si>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</si>
  <si>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</si>
  <si>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</si>
  <si>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</si>
  <si>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</si>
  <si>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</si>
  <si>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</si>
  <si>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</si>
  <si>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</si>
  <si>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</si>
  <si>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</si>
  <si>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</si>
  <si>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</si>
  <si>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</si>
  <si>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</si>
  <si>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</si>
  <si>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</si>
  <si>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</si>
  <si>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</si>
  <si>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</si>
  <si>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</si>
  <si>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</si>
  <si>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</si>
  <si>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</si>
  <si>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</si>
  <si>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</si>
  <si>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</si>
  <si>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</si>
  <si>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</si>
  <si>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</si>
  <si>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</si>
  <si>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</si>
  <si>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</si>
  <si>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</si>
  <si>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</si>
  <si>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</si>
  <si>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</si>
  <si>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</si>
  <si>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</si>
  <si>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</si>
  <si>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</si>
  <si>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</si>
  <si>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</si>
  <si>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</si>
  <si>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</si>
  <si>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</si>
  <si>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</si>
  <si>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</si>
  <si>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</si>
  <si>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</si>
  <si>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</si>
  <si>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</si>
  <si>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</si>
  <si>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</si>
  <si>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</si>
  <si>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</si>
  <si>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</si>
  <si>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</si>
  <si>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</si>
  <si>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</si>
  <si>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</si>
  <si>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</si>
  <si>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</si>
  <si>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</si>
  <si>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</si>
  <si>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</si>
  <si>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</si>
  <si>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</si>
  <si>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</si>
  <si>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</si>
  <si>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</si>
  <si>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</si>
  <si>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</si>
  <si>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</si>
  <si>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</si>
  <si>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</si>
  <si>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</si>
  <si>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</si>
  <si>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</si>
  <si>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</si>
  <si>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</si>
  <si>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</si>
  <si>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</si>
  <si>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</si>
  <si>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</si>
  <si>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</si>
  <si>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</si>
  <si>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</si>
  <si>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</si>
  <si>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</si>
  <si>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1.36</t>
  </si>
  <si>
    <t>▲ 1.64</t>
  </si>
  <si>
    <t>病院事業会計</t>
  </si>
  <si>
    <t>▲ 0.89</t>
  </si>
  <si>
    <t>▲ 1.43</t>
  </si>
  <si>
    <t>▲ 0.94</t>
  </si>
  <si>
    <t>▲ 0.15</t>
  </si>
  <si>
    <t>一般会計</t>
  </si>
  <si>
    <t>水道事業会計</t>
  </si>
  <si>
    <t>国民健康保険事業特別会計</t>
  </si>
  <si>
    <t>介護保険事業特別会計</t>
  </si>
  <si>
    <t>下水道事業会計</t>
  </si>
  <si>
    <t>後期高齢者医療事業特別会計</t>
  </si>
  <si>
    <t>簡易水道事業特別会計</t>
  </si>
  <si>
    <t>その他会計（赤字）</t>
  </si>
  <si>
    <t>その他会計（黒字）</t>
  </si>
  <si>
    <t>伊豆市沼津市衛生施設組合</t>
    <rPh sb="0" eb="2">
      <t>イズ</t>
    </rPh>
    <rPh sb="2" eb="3">
      <t>シ</t>
    </rPh>
    <rPh sb="3" eb="6">
      <t>ヌマヅシ</t>
    </rPh>
    <rPh sb="6" eb="8">
      <t>エイセイ</t>
    </rPh>
    <rPh sb="8" eb="10">
      <t>シセツ</t>
    </rPh>
    <rPh sb="10" eb="12">
      <t>クミアイ</t>
    </rPh>
    <phoneticPr fontId="2"/>
  </si>
  <si>
    <t>駿豆学園管理組合</t>
    <rPh sb="0" eb="2">
      <t>スンズ</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</si>
  <si>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</si>
  <si>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</si>
  <si>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</si>
  <si>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t>
    <phoneticPr fontId="2"/>
  </si>
  <si>
    <t>沼津市振興公社</t>
    <rPh sb="0" eb="3">
      <t>ヌマヅシ</t>
    </rPh>
    <rPh sb="3" eb="5">
      <t>シンコウ</t>
    </rPh>
    <rPh sb="5" eb="7">
      <t>コウシャ</t>
    </rPh>
    <phoneticPr fontId="2"/>
  </si>
  <si>
    <t>沼津市土地開発公社</t>
    <rPh sb="0" eb="3">
      <t>ヌマヅシ</t>
    </rPh>
    <rPh sb="3" eb="5">
      <t>トチ</t>
    </rPh>
    <rPh sb="5" eb="7">
      <t>カイハツ</t>
    </rPh>
    <rPh sb="7" eb="9">
      <t>コウシャ</t>
    </rPh>
    <phoneticPr fontId="2"/>
  </si>
  <si>
    <t>沼津まちづくり公社</t>
    <rPh sb="0" eb="2">
      <t>ヌマヅ</t>
    </rPh>
    <rPh sb="7" eb="9">
      <t>コウシャ</t>
    </rPh>
    <phoneticPr fontId="2"/>
  </si>
  <si>
    <t>静岡県学校給食会</t>
    <rPh sb="0" eb="3">
      <t>シズオカケン</t>
    </rPh>
    <rPh sb="3" eb="5">
      <t>ガッコウ</t>
    </rPh>
    <rPh sb="5" eb="7">
      <t>キュウショク</t>
    </rPh>
    <rPh sb="7" eb="8">
      <t>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</si>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</sst>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74147</c:v>
                </c:pt>
                <c:pt idx="1">
                  <c:v>58974</c:v>
                </c:pt>
                <c:pt idx="2">
                  <c:v>69159</c:v>
                </c:pt>
                <c:pt idx="3">
                  <c:v>52931</c:v>
                </c:pt>
                <c:pt idx="4">
                  <c:v>50518</c:v>
                </c:pt>
              </c:numCache>
            </c:numRef>
          </c:val>
          <c:smooth val="0"/>
        </c:ser>
        <c:dLbls>
          <c:showLegendKey val="0"/>
          <c:showVal val="0"/>
          <c:showCatName val="0"/>
          <c:showSerName val="0"/>
          <c:showPercent val="0"/>
          <c:showBubbleSize val="0"/>
        </c:dLbls>
        <c:marker val="1"/>
        <c:smooth val="0"/>
        <c:axId val="130912256"/>
        <c:axId val="130914176"/>
      </c:lineChart>
      <c:catAx>
        <c:axId val="130912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14176"/>
        <c:crosses val="autoZero"/>
        <c:auto val="1"/>
        <c:lblAlgn val="ctr"/>
        <c:lblOffset val="100"/>
        <c:tickLblSkip val="1"/>
        <c:tickMarkSkip val="1"/>
        <c:noMultiLvlLbl val="0"/>
      </c:catAx>
      <c:valAx>
        <c:axId val="13091417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91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1.44</c:v>
                </c:pt>
                <c:pt idx="1">
                  <c:v>2.91</c:v>
                </c:pt>
                <c:pt idx="2">
                  <c:v>4.03</c:v>
                </c:pt>
                <c:pt idx="3">
                  <c:v>5.3</c:v>
                </c:pt>
                <c:pt idx="4">
                  <c:v>5.99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5.6</c:v>
                </c:pt>
                <c:pt idx="1">
                  <c:v>2.54</c:v>
                </c:pt>
                <c:pt idx="2">
                  <c:v>2.62</c:v>
                </c:pt>
                <c:pt idx="3">
                  <c:v>4.7300000000000004</c:v>
                </c:pt>
                <c:pt idx="4">
                  <c:v>6.87</c:v>
                </c:pt>
              </c:numCache>
            </c:numRef>
          </c:val>
        </c:ser>
        <c:dLbls>
          <c:showLegendKey val="0"/>
          <c:showVal val="0"/>
          <c:showCatName val="0"/>
          <c:showSerName val="0"/>
          <c:showPercent val="0"/>
          <c:showBubbleSize val="0"/>
        </c:dLbls>
        <c:gapWidth val="250"/>
        <c:overlap val="100"/>
        <c:axId val="136626944"/>
        <c:axId val="13662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-1.36</c:v>
                </c:pt>
                <c:pt idx="1">
                  <c:v>-1.64</c:v>
                </c:pt>
                <c:pt idx="2">
                  <c:v>1.23</c:v>
                </c:pt>
                <c:pt idx="3">
                  <c:v>3.46</c:v>
                </c:pt>
                <c:pt idx="4">
                  <c:v>2.83</c:v>
                </c:pt>
              </c:numCache>
            </c:numRef>
          </c:val>
          <c:smooth val="0"/>
        </c:ser>
        <c:dLbls>
          <c:showLegendKey val="0"/>
          <c:showVal val="0"/>
          <c:showCatName val="0"/>
          <c:showSerName val="0"/>
          <c:showPercent val="0"/>
          <c:showBubbleSize val="0"/>
        </c:dLbls>
        <c:marker val="1"/>
        <c:smooth val="0"/>
        <c:axId val="136626944"/>
        <c:axId val="136628864"/>
      </c:lineChart>
      <c:catAx>
        <c:axId val="13662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628864"/>
        <c:crosses val="autoZero"/>
        <c:auto val="1"/>
        <c:lblAlgn val="ctr"/>
        <c:lblOffset val="100"/>
        <c:tickLblSkip val="1"/>
        <c:tickMarkSkip val="1"/>
        <c:noMultiLvlLbl val="0"/>
      </c:catAx>
      <c:valAx>
        <c:axId val="13662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2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c:v>
                </c:pt>
                <c:pt idx="2">
                  <c:v>#N/A</c:v>
                </c:pt>
                <c:pt idx="3">
                  <c:v>0.96</c:v>
                </c:pt>
                <c:pt idx="4">
                  <c:v>#N/A</c:v>
                </c:pt>
                <c:pt idx="5">
                  <c:v>0.56999999999999995</c:v>
                </c:pt>
                <c:pt idx="6">
                  <c:v>#N/A</c:v>
                </c:pt>
                <c:pt idx="7">
                  <c:v>0.48</c:v>
                </c:pt>
                <c:pt idx="8">
                  <c:v>#N/A</c:v>
                </c:pt>
                <c:pt idx="9">
                  <c:v>0.53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0.08</c:v>
                </c:pt>
                <c:pt idx="4">
                  <c:v>#N/A</c:v>
                </c:pt>
                <c:pt idx="5">
                  <c:v>0.52</c:v>
                </c:pt>
                <c:pt idx="6">
                  <c:v>#N/A</c:v>
                </c:pt>
                <c:pt idx="7">
                  <c:v>0.73</c:v>
                </c:pt>
                <c:pt idx="8">
                  <c:v>#N/A</c:v>
                </c:pt>
                <c:pt idx="9">
                  <c:v>0.95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1.94</c:v>
                </c:pt>
                <c:pt idx="2">
                  <c:v>#N/A</c:v>
                </c:pt>
                <c:pt idx="3">
                  <c:v>2.95</c:v>
                </c:pt>
                <c:pt idx="4">
                  <c:v>#N/A</c:v>
                </c:pt>
                <c:pt idx="5">
                  <c:v>3.59</c:v>
                </c:pt>
                <c:pt idx="6">
                  <c:v>#N/A</c:v>
                </c:pt>
                <c:pt idx="7">
                  <c:v>2.3199999999999998</c:v>
                </c:pt>
                <c:pt idx="8">
                  <c:v>#N/A</c:v>
                </c:pt>
                <c:pt idx="9">
                  <c:v>2.95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1.69</c:v>
                </c:pt>
                <c:pt idx="2">
                  <c:v>#N/A</c:v>
                </c:pt>
                <c:pt idx="3">
                  <c:v>2.4</c:v>
                </c:pt>
                <c:pt idx="4">
                  <c:v>#N/A</c:v>
                </c:pt>
                <c:pt idx="5">
                  <c:v>3.17</c:v>
                </c:pt>
                <c:pt idx="6">
                  <c:v>#N/A</c:v>
                </c:pt>
                <c:pt idx="7">
                  <c:v>4.26</c:v>
                </c:pt>
                <c:pt idx="8">
                  <c:v>#N/A</c:v>
                </c:pt>
                <c:pt idx="9">
                  <c:v>4.57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1.44</c:v>
                </c:pt>
                <c:pt idx="2">
                  <c:v>#N/A</c:v>
                </c:pt>
                <c:pt idx="3">
                  <c:v>2.91</c:v>
                </c:pt>
                <c:pt idx="4">
                  <c:v>#N/A</c:v>
                </c:pt>
                <c:pt idx="5">
                  <c:v>4.03</c:v>
                </c:pt>
                <c:pt idx="6">
                  <c:v>#N/A</c:v>
                </c:pt>
                <c:pt idx="7">
                  <c:v>5.29</c:v>
                </c:pt>
                <c:pt idx="8">
                  <c:v>#N/A</c:v>
                </c:pt>
                <c:pt idx="9">
                  <c:v>5.99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0.89</c:v>
                </c:pt>
                <c:pt idx="1">
                  <c:v>#N/A</c:v>
                </c:pt>
                <c:pt idx="2">
                  <c:v>1.43</c:v>
                </c:pt>
                <c:pt idx="3">
                  <c:v>#N/A</c:v>
                </c:pt>
                <c:pt idx="4">
                  <c:v>0.94</c:v>
                </c:pt>
                <c:pt idx="5">
                  <c:v>#N/A</c:v>
                </c:pt>
                <c:pt idx="6">
                  <c:v>#N/A</c:v>
                </c:pt>
                <c:pt idx="7">
                  <c:v>0.21</c:v>
                </c:pt>
                <c:pt idx="8">
                  <c:v>0.15</c:v>
                </c:pt>
                <c:pt idx="9">
                  <c:v>#N/A</c:v>
                </c:pt>
              </c:numCache>
            </c:numRef>
          </c:val>
        </c:ser>
        <c:dLbls>
          <c:showLegendKey val="0"/>
          <c:showVal val="0"/>
          <c:showCatName val="0"/>
          <c:showSerName val="0"/>
          <c:showPercent val="0"/>
          <c:showBubbleSize val="0"/>
        </c:dLbls>
        <c:gapWidth val="150"/>
        <c:overlap val="100"/>
        <c:axId val="145352960"/>
        <c:axId val="103288832"/>
      </c:barChart>
      <c:catAx>
        <c:axId val="1453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88832"/>
        <c:crosses val="autoZero"/>
        <c:auto val="1"/>
        <c:lblAlgn val="ctr"/>
        <c:lblOffset val="100"/>
        <c:tickLblSkip val="1"/>
        <c:tickMarkSkip val="1"/>
        <c:noMultiLvlLbl val="0"/>
      </c:catAx>
      <c:valAx>
        <c:axId val="10328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52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8146</c:v>
                </c:pt>
                <c:pt idx="5">
                  <c:v>8165</c:v>
                </c:pt>
                <c:pt idx="8">
                  <c:v>8165</c:v>
                </c:pt>
                <c:pt idx="11">
                  <c:v>8321</c:v>
                </c:pt>
                <c:pt idx="14">
                  <c:v>8581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386</c:v>
                </c:pt>
                <c:pt idx="3">
                  <c:v>378</c:v>
                </c:pt>
                <c:pt idx="6">
                  <c:v>388</c:v>
                </c:pt>
                <c:pt idx="9">
                  <c:v>358</c:v>
                </c:pt>
                <c:pt idx="12">
                  <c:v>326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c:v>
                </c:pt>
                <c:pt idx="3">
                  <c:v>30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2653</c:v>
                </c:pt>
                <c:pt idx="3">
                  <c:v>2591</c:v>
                </c:pt>
                <c:pt idx="6">
                  <c:v>2500</c:v>
                </c:pt>
                <c:pt idx="9">
                  <c:v>2425</c:v>
                </c:pt>
                <c:pt idx="12">
                  <c:v>2286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8151</c:v>
                </c:pt>
                <c:pt idx="3">
                  <c:v>7863</c:v>
                </c:pt>
                <c:pt idx="6">
                  <c:v>7757</c:v>
                </c:pt>
                <c:pt idx="9">
                  <c:v>7662</c:v>
                </c:pt>
                <c:pt idx="12">
                  <c:v>7546</c:v>
                </c:pt>
              </c:numCache>
            </c:numRef>
          </c:val>
        </c:ser>
        <c:dLbls>
          <c:showLegendKey val="0"/>
          <c:showVal val="0"/>
          <c:showCatName val="0"/>
          <c:showSerName val="0"/>
          <c:showPercent val="0"/>
          <c:showBubbleSize val="0"/>
        </c:dLbls>
        <c:gapWidth val="100"/>
        <c:overlap val="100"/>
        <c:axId val="103774080"/>
        <c:axId val="10377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3081</c:v>
                </c:pt>
                <c:pt idx="2">
                  <c:v>#N/A</c:v>
                </c:pt>
                <c:pt idx="3">
                  <c:v>#N/A</c:v>
                </c:pt>
                <c:pt idx="4">
                  <c:v>2697</c:v>
                </c:pt>
                <c:pt idx="5">
                  <c:v>#N/A</c:v>
                </c:pt>
                <c:pt idx="6">
                  <c:v>#N/A</c:v>
                </c:pt>
                <c:pt idx="7">
                  <c:v>2480</c:v>
                </c:pt>
                <c:pt idx="8">
                  <c:v>#N/A</c:v>
                </c:pt>
                <c:pt idx="9">
                  <c:v>#N/A</c:v>
                </c:pt>
                <c:pt idx="10">
                  <c:v>2124</c:v>
                </c:pt>
                <c:pt idx="11">
                  <c:v>#N/A</c:v>
                </c:pt>
                <c:pt idx="12">
                  <c:v>#N/A</c:v>
                </c:pt>
                <c:pt idx="13">
                  <c:v>1577</c:v>
                </c:pt>
                <c:pt idx="14">
                  <c:v>#N/A</c:v>
                </c:pt>
              </c:numCache>
            </c:numRef>
          </c:val>
          <c:smooth val="0"/>
        </c:ser>
        <c:dLbls>
          <c:showLegendKey val="0"/>
          <c:showVal val="0"/>
          <c:showCatName val="0"/>
          <c:showSerName val="0"/>
          <c:showPercent val="0"/>
          <c:showBubbleSize val="0"/>
        </c:dLbls>
        <c:marker val="1"/>
        <c:smooth val="0"/>
        <c:axId val="103774080"/>
        <c:axId val="103776256"/>
      </c:lineChart>
      <c:catAx>
        <c:axId val="10377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776256"/>
        <c:crosses val="autoZero"/>
        <c:auto val="1"/>
        <c:lblAlgn val="ctr"/>
        <c:lblOffset val="100"/>
        <c:tickLblSkip val="1"/>
        <c:tickMarkSkip val="1"/>
        <c:noMultiLvlLbl val="0"/>
      </c:catAx>
      <c:valAx>
        <c:axId val="10377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7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60756</c:v>
                </c:pt>
                <c:pt idx="5">
                  <c:v>60621</c:v>
                </c:pt>
                <c:pt idx="8">
                  <c:v>60665</c:v>
                </c:pt>
                <c:pt idx="11">
                  <c:v>60853</c:v>
                </c:pt>
                <c:pt idx="14">
                  <c:v>60829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31810</c:v>
                </c:pt>
                <c:pt idx="5">
                  <c:v>31347</c:v>
                </c:pt>
                <c:pt idx="8">
                  <c:v>33004</c:v>
                </c:pt>
                <c:pt idx="11">
                  <c:v>34603</c:v>
                </c:pt>
                <c:pt idx="14">
                  <c:v>35212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6584</c:v>
                </c:pt>
                <c:pt idx="5">
                  <c:v>3904</c:v>
                </c:pt>
                <c:pt idx="8">
                  <c:v>2904</c:v>
                </c:pt>
                <c:pt idx="11">
                  <c:v>3208</c:v>
                </c:pt>
                <c:pt idx="14">
                  <c:v>4160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12761</c:v>
                </c:pt>
                <c:pt idx="3">
                  <c:v>11449</c:v>
                </c:pt>
                <c:pt idx="6">
                  <c:v>10655</c:v>
                </c:pt>
                <c:pt idx="9">
                  <c:v>10683</c:v>
                </c:pt>
                <c:pt idx="12">
                  <c:v>9870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c:v>
                </c:pt>
                <c:pt idx="3">
                  <c:v>6</c:v>
                </c:pt>
                <c:pt idx="6">
                  <c:v>5</c:v>
                </c:pt>
                <c:pt idx="9">
                  <c:v>5</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34509</c:v>
                </c:pt>
                <c:pt idx="3">
                  <c:v>31101</c:v>
                </c:pt>
                <c:pt idx="6">
                  <c:v>32574</c:v>
                </c:pt>
                <c:pt idx="9">
                  <c:v>30064</c:v>
                </c:pt>
                <c:pt idx="12">
                  <c:v>27769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11997</c:v>
                </c:pt>
                <c:pt idx="3">
                  <c:v>9891</c:v>
                </c:pt>
                <c:pt idx="6">
                  <c:v>8357</c:v>
                </c:pt>
                <c:pt idx="9">
                  <c:v>7724</c:v>
                </c:pt>
                <c:pt idx="12">
                  <c:v>6575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72321</c:v>
                </c:pt>
                <c:pt idx="3">
                  <c:v>72122</c:v>
                </c:pt>
                <c:pt idx="6">
                  <c:v>73279</c:v>
                </c:pt>
                <c:pt idx="9">
                  <c:v>73231</c:v>
                </c:pt>
                <c:pt idx="12">
                  <c:v>73006</c:v>
                </c:pt>
              </c:numCache>
            </c:numRef>
          </c:val>
        </c:ser>
        <c:dLbls>
          <c:showLegendKey val="0"/>
          <c:showVal val="0"/>
          <c:showCatName val="0"/>
          <c:showSerName val="0"/>
          <c:showPercent val="0"/>
          <c:showBubbleSize val="0"/>
        </c:dLbls>
        <c:gapWidth val="100"/>
        <c:overlap val="100"/>
        <c:axId val="103817216"/>
        <c:axId val="103819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32477</c:v>
                </c:pt>
                <c:pt idx="2">
                  <c:v>#N/A</c:v>
                </c:pt>
                <c:pt idx="3">
                  <c:v>#N/A</c:v>
                </c:pt>
                <c:pt idx="4">
                  <c:v>28698</c:v>
                </c:pt>
                <c:pt idx="5">
                  <c:v>#N/A</c:v>
                </c:pt>
                <c:pt idx="6">
                  <c:v>#N/A</c:v>
                </c:pt>
                <c:pt idx="7">
                  <c:v>28298</c:v>
                </c:pt>
                <c:pt idx="8">
                  <c:v>#N/A</c:v>
                </c:pt>
                <c:pt idx="9">
                  <c:v>#N/A</c:v>
                </c:pt>
                <c:pt idx="10">
                  <c:v>23043</c:v>
                </c:pt>
                <c:pt idx="11">
                  <c:v>#N/A</c:v>
                </c:pt>
                <c:pt idx="12">
                  <c:v>#N/A</c:v>
                </c:pt>
                <c:pt idx="13">
                  <c:v>17021</c:v>
                </c:pt>
                <c:pt idx="14">
                  <c:v>#N/A</c:v>
                </c:pt>
              </c:numCache>
            </c:numRef>
          </c:val>
          <c:smooth val="0"/>
        </c:ser>
        <c:dLbls>
          <c:showLegendKey val="0"/>
          <c:showVal val="0"/>
          <c:showCatName val="0"/>
          <c:showSerName val="0"/>
          <c:showPercent val="0"/>
          <c:showBubbleSize val="0"/>
        </c:dLbls>
        <c:marker val="1"/>
        <c:smooth val="0"/>
        <c:axId val="103817216"/>
        <c:axId val="103819136"/>
      </c:lineChart>
      <c:catAx>
        <c:axId val="10381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819136"/>
        <c:crosses val="autoZero"/>
        <c:auto val="1"/>
        <c:lblAlgn val="ctr"/>
        <c:lblOffset val="100"/>
        <c:tickLblSkip val="1"/>
        <c:tickMarkSkip val="1"/>
        <c:noMultiLvlLbl val="0"/>
      </c:catAx>
      <c:valAx>
        <c:axId val="103819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81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202,612
199,152
186.96
71,737,018
68,979,851
2,458,598
41,016,929
73,005,798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平成２６年度は類似団体平均を上回ったものの、平成２３年度以前の水準に戻っていないため、財源の適切な確保を図るとともに、歳出の削減に取り組んでいく。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7" name="直線コネクタ 66"/>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38</xdr:row>
      <xdr:rowOff>148167</xdr:rowOff>
    </xdr:to>
    <xdr:cxnSp macro="">
      <xdr:nvCxnSpPr>
        <xdr:cNvPr id="70" name="直線コネクタ 69"/>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148167</xdr:rowOff>
    </xdr:to>
    <xdr:cxnSp macro="">
      <xdr:nvCxnSpPr>
        <xdr:cNvPr id="73" name="直線コネクタ 72"/>
        <xdr:cNvCxnSpPr/>
      </xdr:nvCxnSpPr>
      <xdr:spPr>
        <a:xfrm>
          <a:off x="2336800" y="66029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138642</xdr:rowOff>
    </xdr:from>
    <xdr:to>
      <xdr:col>3</xdr:col>
      <xdr:colOff>279400</xdr:colOff>
      <xdr:row>38</xdr:row>
      <xdr:rowOff>87842</xdr:rowOff>
    </xdr:to>
    <xdr:cxnSp macro="">
      <xdr:nvCxnSpPr>
        <xdr:cNvPr id="76" name="直線コネクタ 75"/>
        <xdr:cNvCxnSpPr/>
      </xdr:nvCxnSpPr>
      <xdr:spPr>
        <a:xfrm>
          <a:off x="1447800" y="648229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6" name="円/楕円 85"/>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7"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8" name="円/楕円 87"/>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89" name="テキスト ボックス 88"/>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0" name="円/楕円 89"/>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1" name="テキスト ボックス 90"/>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2" name="円/楕円 91"/>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3" name="テキスト ボックス 92"/>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87842</xdr:rowOff>
    </xdr:from>
    <xdr:to>
      <xdr:col>2</xdr:col>
      <xdr:colOff>127000</xdr:colOff>
      <xdr:row>38</xdr:row>
      <xdr:rowOff>17991</xdr:rowOff>
    </xdr:to>
    <xdr:sp macro="" textlink="">
      <xdr:nvSpPr>
        <xdr:cNvPr id="94" name="円/楕円 93"/>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28169</xdr:rowOff>
    </xdr:from>
    <xdr:ext cx="762000" cy="259045"/>
    <xdr:sp macro="" textlink="">
      <xdr:nvSpPr>
        <xdr:cNvPr id="95" name="テキスト ボックス 94"/>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扶助費の増加により前年度より１．２ポイントの増加となったが、類似団体平均は下回っている。生活保護世帯の増加や障害者支援サービス利用者の増加など、さらなる扶助費の増加が見込まれる中で、行財政改革への取り組み等を通じて、経費の削減に努めるとともに自主財源の確保に一層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3810</xdr:rowOff>
    </xdr:from>
    <xdr:to>
      <xdr:col>7</xdr:col>
      <xdr:colOff>152400</xdr:colOff>
      <xdr:row>59</xdr:row>
      <xdr:rowOff>100330</xdr:rowOff>
    </xdr:to>
    <xdr:cxnSp macro="">
      <xdr:nvCxnSpPr>
        <xdr:cNvPr id="130" name="直線コネクタ 129"/>
        <xdr:cNvCxnSpPr/>
      </xdr:nvCxnSpPr>
      <xdr:spPr>
        <a:xfrm>
          <a:off x="4114800" y="101193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3810</xdr:rowOff>
    </xdr:from>
    <xdr:to>
      <xdr:col>6</xdr:col>
      <xdr:colOff>0</xdr:colOff>
      <xdr:row>60</xdr:row>
      <xdr:rowOff>1270</xdr:rowOff>
    </xdr:to>
    <xdr:cxnSp macro="">
      <xdr:nvCxnSpPr>
        <xdr:cNvPr id="133" name="直線コネクタ 132"/>
        <xdr:cNvCxnSpPr/>
      </xdr:nvCxnSpPr>
      <xdr:spPr>
        <a:xfrm flipV="1">
          <a:off x="3225800" y="101193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60</xdr:row>
      <xdr:rowOff>1270</xdr:rowOff>
    </xdr:to>
    <xdr:cxnSp macro="">
      <xdr:nvCxnSpPr>
        <xdr:cNvPr id="136" name="直線コネクタ 135"/>
        <xdr:cNvCxnSpPr/>
      </xdr:nvCxnSpPr>
      <xdr:spPr>
        <a:xfrm>
          <a:off x="2336800" y="1021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59</xdr:row>
      <xdr:rowOff>100330</xdr:rowOff>
    </xdr:to>
    <xdr:cxnSp macro="">
      <xdr:nvCxnSpPr>
        <xdr:cNvPr id="139" name="直線コネクタ 138"/>
        <xdr:cNvCxnSpPr/>
      </xdr:nvCxnSpPr>
      <xdr:spPr>
        <a:xfrm>
          <a:off x="1447800" y="101515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49530</xdr:rowOff>
    </xdr:from>
    <xdr:to>
      <xdr:col>7</xdr:col>
      <xdr:colOff>203200</xdr:colOff>
      <xdr:row>59</xdr:row>
      <xdr:rowOff>151130</xdr:rowOff>
    </xdr:to>
    <xdr:sp macro="" textlink="">
      <xdr:nvSpPr>
        <xdr:cNvPr id="149" name="円/楕円 148"/>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66057</xdr:rowOff>
    </xdr:from>
    <xdr:ext cx="762000" cy="259045"/>
    <xdr:sp macro="" textlink="">
      <xdr:nvSpPr>
        <xdr:cNvPr id="150"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124460</xdr:rowOff>
    </xdr:from>
    <xdr:to>
      <xdr:col>6</xdr:col>
      <xdr:colOff>50800</xdr:colOff>
      <xdr:row>59</xdr:row>
      <xdr:rowOff>54610</xdr:rowOff>
    </xdr:to>
    <xdr:sp macro="" textlink="">
      <xdr:nvSpPr>
        <xdr:cNvPr id="151" name="円/楕円 150"/>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64787</xdr:rowOff>
    </xdr:from>
    <xdr:ext cx="736600" cy="259045"/>
    <xdr:sp macro="" textlink="">
      <xdr:nvSpPr>
        <xdr:cNvPr id="152" name="テキスト ボックス 151"/>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3" name="円/楕円 152"/>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4" name="テキスト ボックス 153"/>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5" name="円/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57" name="円/楕円 156"/>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58" name="テキスト ボックス 157"/>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のは、ごみ収集業務や保育所運営等を直営で行っていることにより、人件費の占める割合が高いことが主な要因であると考えられる。一方で類似団体との値の乖離は縮小してきているため、引き続き公共施設については指定管理者制度の適切な推進によりコスト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107079</xdr:rowOff>
    </xdr:from>
    <xdr:to>
      <xdr:col>7</xdr:col>
      <xdr:colOff>152400</xdr:colOff>
      <xdr:row>83</xdr:row>
      <xdr:rowOff>160179</xdr:rowOff>
    </xdr:to>
    <xdr:cxnSp macro="">
      <xdr:nvCxnSpPr>
        <xdr:cNvPr id="197" name="直線コネクタ 196"/>
        <xdr:cNvCxnSpPr/>
      </xdr:nvCxnSpPr>
      <xdr:spPr>
        <a:xfrm>
          <a:off x="4114800" y="14337429"/>
          <a:ext cx="8382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82608</xdr:rowOff>
    </xdr:from>
    <xdr:ext cx="762000" cy="259045"/>
    <xdr:sp macro="" textlink="">
      <xdr:nvSpPr>
        <xdr:cNvPr id="198" name="人件費・物件費等の状況平均値テキスト"/>
        <xdr:cNvSpPr txBox="1"/>
      </xdr:nvSpPr>
      <xdr:spPr>
        <a:xfrm>
          <a:off x="5041900" y="14141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107079</xdr:rowOff>
    </xdr:from>
    <xdr:to>
      <xdr:col>6</xdr:col>
      <xdr:colOff>0</xdr:colOff>
      <xdr:row>83</xdr:row>
      <xdr:rowOff>153031</xdr:rowOff>
    </xdr:to>
    <xdr:cxnSp macro="">
      <xdr:nvCxnSpPr>
        <xdr:cNvPr id="200" name="直線コネクタ 199"/>
        <xdr:cNvCxnSpPr/>
      </xdr:nvCxnSpPr>
      <xdr:spPr>
        <a:xfrm flipV="1">
          <a:off x="3225800" y="14337429"/>
          <a:ext cx="889000" cy="4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99164</xdr:rowOff>
    </xdr:from>
    <xdr:ext cx="736600" cy="259045"/>
    <xdr:sp macro="" textlink="">
      <xdr:nvSpPr>
        <xdr:cNvPr id="202" name="テキスト ボックス 201"/>
        <xdr:cNvSpPr txBox="1"/>
      </xdr:nvSpPr>
      <xdr:spPr>
        <a:xfrm>
          <a:off x="3733800" y="13986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153031</xdr:rowOff>
    </xdr:from>
    <xdr:to>
      <xdr:col>4</xdr:col>
      <xdr:colOff>482600</xdr:colOff>
      <xdr:row>84</xdr:row>
      <xdr:rowOff>31455</xdr:rowOff>
    </xdr:to>
    <xdr:cxnSp macro="">
      <xdr:nvCxnSpPr>
        <xdr:cNvPr id="203" name="直線コネクタ 202"/>
        <xdr:cNvCxnSpPr/>
      </xdr:nvCxnSpPr>
      <xdr:spPr>
        <a:xfrm flipV="1">
          <a:off x="2336800" y="14383381"/>
          <a:ext cx="889000" cy="4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122209</xdr:rowOff>
    </xdr:from>
    <xdr:ext cx="762000" cy="259045"/>
    <xdr:sp macro="" textlink="">
      <xdr:nvSpPr>
        <xdr:cNvPr id="205" name="テキスト ボックス 204"/>
        <xdr:cNvSpPr txBox="1"/>
      </xdr:nvSpPr>
      <xdr:spPr>
        <a:xfrm>
          <a:off x="2844800" y="140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31455</xdr:rowOff>
    </xdr:from>
    <xdr:to>
      <xdr:col>3</xdr:col>
      <xdr:colOff>279400</xdr:colOff>
      <xdr:row>84</xdr:row>
      <xdr:rowOff>42042</xdr:rowOff>
    </xdr:to>
    <xdr:cxnSp macro="">
      <xdr:nvCxnSpPr>
        <xdr:cNvPr id="206" name="直線コネクタ 205"/>
        <xdr:cNvCxnSpPr/>
      </xdr:nvCxnSpPr>
      <xdr:spPr>
        <a:xfrm flipV="1">
          <a:off x="1447800" y="14433255"/>
          <a:ext cx="889000" cy="1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165868</xdr:rowOff>
    </xdr:from>
    <xdr:ext cx="762000" cy="259045"/>
    <xdr:sp macro="" textlink="">
      <xdr:nvSpPr>
        <xdr:cNvPr id="208" name="テキスト ボックス 207"/>
        <xdr:cNvSpPr txBox="1"/>
      </xdr:nvSpPr>
      <xdr:spPr>
        <a:xfrm>
          <a:off x="1955800" y="1405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134847</xdr:rowOff>
    </xdr:from>
    <xdr:ext cx="762000" cy="259045"/>
    <xdr:sp macro="" textlink="">
      <xdr:nvSpPr>
        <xdr:cNvPr id="210" name="テキスト ボックス 209"/>
        <xdr:cNvSpPr txBox="1"/>
      </xdr:nvSpPr>
      <xdr:spPr>
        <a:xfrm>
          <a:off x="1066800" y="140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109379</xdr:rowOff>
    </xdr:from>
    <xdr:to>
      <xdr:col>7</xdr:col>
      <xdr:colOff>203200</xdr:colOff>
      <xdr:row>84</xdr:row>
      <xdr:rowOff>39529</xdr:rowOff>
    </xdr:to>
    <xdr:sp macro="" textlink="">
      <xdr:nvSpPr>
        <xdr:cNvPr id="216" name="円/楕円 215"/>
        <xdr:cNvSpPr/>
      </xdr:nvSpPr>
      <xdr:spPr>
        <a:xfrm>
          <a:off x="4902200" y="143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81456</xdr:rowOff>
    </xdr:from>
    <xdr:ext cx="762000" cy="259045"/>
    <xdr:sp macro="" textlink="">
      <xdr:nvSpPr>
        <xdr:cNvPr id="217" name="人件費・物件費等の状況該当値テキスト"/>
        <xdr:cNvSpPr txBox="1"/>
      </xdr:nvSpPr>
      <xdr:spPr>
        <a:xfrm>
          <a:off x="5041900" y="1431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105,779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56279</xdr:rowOff>
    </xdr:from>
    <xdr:to>
      <xdr:col>6</xdr:col>
      <xdr:colOff>50800</xdr:colOff>
      <xdr:row>83</xdr:row>
      <xdr:rowOff>157879</xdr:rowOff>
    </xdr:to>
    <xdr:sp macro="" textlink="">
      <xdr:nvSpPr>
        <xdr:cNvPr id="218" name="円/楕円 217"/>
        <xdr:cNvSpPr/>
      </xdr:nvSpPr>
      <xdr:spPr>
        <a:xfrm>
          <a:off x="4064000" y="142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142656</xdr:rowOff>
    </xdr:from>
    <xdr:ext cx="736600" cy="259045"/>
    <xdr:sp macro="" textlink="">
      <xdr:nvSpPr>
        <xdr:cNvPr id="219" name="テキスト ボックス 218"/>
        <xdr:cNvSpPr txBox="1"/>
      </xdr:nvSpPr>
      <xdr:spPr>
        <a:xfrm>
          <a:off x="3733800" y="14373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102,258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102231</xdr:rowOff>
    </xdr:from>
    <xdr:to>
      <xdr:col>4</xdr:col>
      <xdr:colOff>533400</xdr:colOff>
      <xdr:row>84</xdr:row>
      <xdr:rowOff>32381</xdr:rowOff>
    </xdr:to>
    <xdr:sp macro="" textlink="">
      <xdr:nvSpPr>
        <xdr:cNvPr id="220" name="円/楕円 219"/>
        <xdr:cNvSpPr/>
      </xdr:nvSpPr>
      <xdr:spPr>
        <a:xfrm>
          <a:off x="3175000" y="143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17158</xdr:rowOff>
    </xdr:from>
    <xdr:ext cx="762000" cy="259045"/>
    <xdr:sp macro="" textlink="">
      <xdr:nvSpPr>
        <xdr:cNvPr id="221" name="テキスト ボックス 220"/>
        <xdr:cNvSpPr txBox="1"/>
      </xdr:nvSpPr>
      <xdr:spPr>
        <a:xfrm>
          <a:off x="2844800" y="1441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152105</xdr:rowOff>
    </xdr:from>
    <xdr:to>
      <xdr:col>3</xdr:col>
      <xdr:colOff>330200</xdr:colOff>
      <xdr:row>84</xdr:row>
      <xdr:rowOff>82255</xdr:rowOff>
    </xdr:to>
    <xdr:sp macro="" textlink="">
      <xdr:nvSpPr>
        <xdr:cNvPr id="222" name="円/楕円 221"/>
        <xdr:cNvSpPr/>
      </xdr:nvSpPr>
      <xdr:spPr>
        <a:xfrm>
          <a:off x="2286000" y="143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67032</xdr:rowOff>
    </xdr:from>
    <xdr:ext cx="762000" cy="259045"/>
    <xdr:sp macro="" textlink="">
      <xdr:nvSpPr>
        <xdr:cNvPr id="223" name="テキスト ボックス 222"/>
        <xdr:cNvSpPr txBox="1"/>
      </xdr:nvSpPr>
      <xdr:spPr>
        <a:xfrm>
          <a:off x="1955800" y="1446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108,612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162692</xdr:rowOff>
    </xdr:from>
    <xdr:to>
      <xdr:col>2</xdr:col>
      <xdr:colOff>127000</xdr:colOff>
      <xdr:row>84</xdr:row>
      <xdr:rowOff>92842</xdr:rowOff>
    </xdr:to>
    <xdr:sp macro="" textlink="">
      <xdr:nvSpPr>
        <xdr:cNvPr id="224" name="円/楕円 223"/>
        <xdr:cNvSpPr/>
      </xdr:nvSpPr>
      <xdr:spPr>
        <a:xfrm>
          <a:off x="1397000" y="1439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77619</xdr:rowOff>
    </xdr:from>
    <xdr:ext cx="762000" cy="259045"/>
    <xdr:sp macro="" textlink="">
      <xdr:nvSpPr>
        <xdr:cNvPr id="225" name="テキスト ボックス 224"/>
        <xdr:cNvSpPr txBox="1"/>
      </xdr:nvSpPr>
      <xdr:spPr>
        <a:xfrm>
          <a:off x="1066800" y="1447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類似団体を１．３ポイント上回っており、また全国平均と比べても高い水準にあるため、引き続き適正な給与水準となるよう努めていく。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30843</xdr:rowOff>
    </xdr:to>
    <xdr:cxnSp macro="">
      <xdr:nvCxnSpPr>
        <xdr:cNvPr id="261" name="直線コネクタ 260"/>
        <xdr:cNvCxnSpPr/>
      </xdr:nvCxnSpPr>
      <xdr:spPr>
        <a:xfrm flipV="1">
          <a:off x="16179800" y="143751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90</xdr:row>
      <xdr:rowOff>1814</xdr:rowOff>
    </xdr:to>
    <xdr:cxnSp macro="">
      <xdr:nvCxnSpPr>
        <xdr:cNvPr id="264" name="直線コネクタ 263"/>
        <xdr:cNvCxnSpPr/>
      </xdr:nvCxnSpPr>
      <xdr:spPr>
        <a:xfrm flipV="1">
          <a:off x="15290800" y="14432643"/>
          <a:ext cx="8890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161773</xdr:rowOff>
    </xdr:from>
    <xdr:to>
      <xdr:col>22</xdr:col>
      <xdr:colOff>203200</xdr:colOff>
      <xdr:row>90</xdr:row>
      <xdr:rowOff>1814</xdr:rowOff>
    </xdr:to>
    <xdr:cxnSp macro="">
      <xdr:nvCxnSpPr>
        <xdr:cNvPr id="267" name="直線コネクタ 266"/>
        <xdr:cNvCxnSpPr/>
      </xdr:nvCxnSpPr>
      <xdr:spPr>
        <a:xfrm>
          <a:off x="14401800" y="154208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161773</xdr:rowOff>
    </xdr:to>
    <xdr:cxnSp macro="">
      <xdr:nvCxnSpPr>
        <xdr:cNvPr id="270" name="直線コネクタ 269"/>
        <xdr:cNvCxnSpPr/>
      </xdr:nvCxnSpPr>
      <xdr:spPr>
        <a:xfrm>
          <a:off x="13512800" y="14478605"/>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80" name="円/楕円 279"/>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81"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82" name="円/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3" name="テキスト ボックス 282"/>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122464</xdr:rowOff>
    </xdr:from>
    <xdr:to>
      <xdr:col>22</xdr:col>
      <xdr:colOff>254000</xdr:colOff>
      <xdr:row>90</xdr:row>
      <xdr:rowOff>52614</xdr:rowOff>
    </xdr:to>
    <xdr:sp macro="" textlink="">
      <xdr:nvSpPr>
        <xdr:cNvPr id="284" name="円/楕円 283"/>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37391</xdr:rowOff>
    </xdr:from>
    <xdr:ext cx="762000" cy="259045"/>
    <xdr:sp macro="" textlink="">
      <xdr:nvSpPr>
        <xdr:cNvPr id="285" name="テキスト ボックス 284"/>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110973</xdr:rowOff>
    </xdr:from>
    <xdr:to>
      <xdr:col>21</xdr:col>
      <xdr:colOff>50800</xdr:colOff>
      <xdr:row>90</xdr:row>
      <xdr:rowOff>41123</xdr:rowOff>
    </xdr:to>
    <xdr:sp macro="" textlink="">
      <xdr:nvSpPr>
        <xdr:cNvPr id="286" name="円/楕円 285"/>
        <xdr:cNvSpPr/>
      </xdr:nvSpPr>
      <xdr:spPr>
        <a:xfrm>
          <a:off x="14351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87" name="テキスト ボックス 286"/>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26005</xdr:rowOff>
    </xdr:from>
    <xdr:to>
      <xdr:col>19</xdr:col>
      <xdr:colOff>533400</xdr:colOff>
      <xdr:row>84</xdr:row>
      <xdr:rowOff>127605</xdr:rowOff>
    </xdr:to>
    <xdr:sp macro="" textlink="">
      <xdr:nvSpPr>
        <xdr:cNvPr id="288" name="円/楕円 287"/>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112382</xdr:rowOff>
    </xdr:from>
    <xdr:ext cx="762000" cy="259045"/>
    <xdr:sp macro="" textlink="">
      <xdr:nvSpPr>
        <xdr:cNvPr id="289" name="テキスト ボックス 288"/>
        <xdr:cNvSpPr txBox="1"/>
      </xdr:nvSpPr>
      <xdr:spPr>
        <a:xfrm>
          <a:off x="13131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類似団体の平均を上回っているのは、ごみの収集や処理にかかる業務を直営で行っていることが主な要因であると考えられる。</a:t>
          </a:r>
          <a:r>
            <a:rPr kumimoji="1" lang="ja-JP" altLang="en-US" sz="1300">
              <a:latin typeface="ＭＳ Ｐゴシック"/>
            </a:rPr>
            <a:t>今後も市民サービスの多様化による業務量の増加が見込まれるが、適切な定数管理に努める。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10885</xdr:rowOff>
    </xdr:from>
    <xdr:to>
      <xdr:col>24</xdr:col>
      <xdr:colOff>558800</xdr:colOff>
      <xdr:row>63</xdr:row>
      <xdr:rowOff>10885</xdr:rowOff>
    </xdr:to>
    <xdr:cxnSp macro="">
      <xdr:nvCxnSpPr>
        <xdr:cNvPr id="326" name="直線コネクタ 325"/>
        <xdr:cNvCxnSpPr/>
      </xdr:nvCxnSpPr>
      <xdr:spPr>
        <a:xfrm>
          <a:off x="16179800" y="1081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7"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10885</xdr:rowOff>
    </xdr:from>
    <xdr:to>
      <xdr:col>23</xdr:col>
      <xdr:colOff>406400</xdr:colOff>
      <xdr:row>63</xdr:row>
      <xdr:rowOff>10885</xdr:rowOff>
    </xdr:to>
    <xdr:cxnSp macro="">
      <xdr:nvCxnSpPr>
        <xdr:cNvPr id="329" name="直線コネクタ 328"/>
        <xdr:cNvCxnSpPr/>
      </xdr:nvCxnSpPr>
      <xdr:spPr>
        <a:xfrm>
          <a:off x="15290800" y="1081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31" name="テキスト ボックス 330"/>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10885</xdr:rowOff>
    </xdr:from>
    <xdr:to>
      <xdr:col>22</xdr:col>
      <xdr:colOff>203200</xdr:colOff>
      <xdr:row>63</xdr:row>
      <xdr:rowOff>41910</xdr:rowOff>
    </xdr:to>
    <xdr:cxnSp macro="">
      <xdr:nvCxnSpPr>
        <xdr:cNvPr id="332" name="直線コネクタ 331"/>
        <xdr:cNvCxnSpPr/>
      </xdr:nvCxnSpPr>
      <xdr:spPr>
        <a:xfrm flipV="1">
          <a:off x="14401800" y="108122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4" name="テキスト ボックス 333"/>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41910</xdr:rowOff>
    </xdr:from>
    <xdr:to>
      <xdr:col>21</xdr:col>
      <xdr:colOff>0</xdr:colOff>
      <xdr:row>63</xdr:row>
      <xdr:rowOff>48804</xdr:rowOff>
    </xdr:to>
    <xdr:cxnSp macro="">
      <xdr:nvCxnSpPr>
        <xdr:cNvPr id="335" name="直線コネクタ 334"/>
        <xdr:cNvCxnSpPr/>
      </xdr:nvCxnSpPr>
      <xdr:spPr>
        <a:xfrm flipV="1">
          <a:off x="13512800" y="1084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7" name="テキスト ボックス 336"/>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9" name="テキスト ボックス 338"/>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131535</xdr:rowOff>
    </xdr:from>
    <xdr:to>
      <xdr:col>24</xdr:col>
      <xdr:colOff>609600</xdr:colOff>
      <xdr:row>63</xdr:row>
      <xdr:rowOff>61685</xdr:rowOff>
    </xdr:to>
    <xdr:sp macro="" textlink="">
      <xdr:nvSpPr>
        <xdr:cNvPr id="345" name="円/楕円 344"/>
        <xdr:cNvSpPr/>
      </xdr:nvSpPr>
      <xdr:spPr>
        <a:xfrm>
          <a:off x="16967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103612</xdr:rowOff>
    </xdr:from>
    <xdr:ext cx="762000" cy="259045"/>
    <xdr:sp macro="" textlink="">
      <xdr:nvSpPr>
        <xdr:cNvPr id="346" name="定員管理の状況該当値テキスト"/>
        <xdr:cNvSpPr txBox="1"/>
      </xdr:nvSpPr>
      <xdr:spPr>
        <a:xfrm>
          <a:off x="17106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131535</xdr:rowOff>
    </xdr:from>
    <xdr:to>
      <xdr:col>23</xdr:col>
      <xdr:colOff>457200</xdr:colOff>
      <xdr:row>63</xdr:row>
      <xdr:rowOff>61685</xdr:rowOff>
    </xdr:to>
    <xdr:sp macro="" textlink="">
      <xdr:nvSpPr>
        <xdr:cNvPr id="347" name="円/楕円 346"/>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46462</xdr:rowOff>
    </xdr:from>
    <xdr:ext cx="736600" cy="259045"/>
    <xdr:sp macro="" textlink="">
      <xdr:nvSpPr>
        <xdr:cNvPr id="348" name="テキスト ボックス 347"/>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131535</xdr:rowOff>
    </xdr:from>
    <xdr:to>
      <xdr:col>22</xdr:col>
      <xdr:colOff>254000</xdr:colOff>
      <xdr:row>63</xdr:row>
      <xdr:rowOff>61685</xdr:rowOff>
    </xdr:to>
    <xdr:sp macro="" textlink="">
      <xdr:nvSpPr>
        <xdr:cNvPr id="349" name="円/楕円 348"/>
        <xdr:cNvSpPr/>
      </xdr:nvSpPr>
      <xdr:spPr>
        <a:xfrm>
          <a:off x="15240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46462</xdr:rowOff>
    </xdr:from>
    <xdr:ext cx="762000" cy="259045"/>
    <xdr:sp macro="" textlink="">
      <xdr:nvSpPr>
        <xdr:cNvPr id="350" name="テキスト ボックス 349"/>
        <xdr:cNvSpPr txBox="1"/>
      </xdr:nvSpPr>
      <xdr:spPr>
        <a:xfrm>
          <a:off x="14909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162560</xdr:rowOff>
    </xdr:from>
    <xdr:to>
      <xdr:col>21</xdr:col>
      <xdr:colOff>50800</xdr:colOff>
      <xdr:row>63</xdr:row>
      <xdr:rowOff>92710</xdr:rowOff>
    </xdr:to>
    <xdr:sp macro="" textlink="">
      <xdr:nvSpPr>
        <xdr:cNvPr id="351" name="円/楕円 350"/>
        <xdr:cNvSpPr/>
      </xdr:nvSpPr>
      <xdr:spPr>
        <a:xfrm>
          <a:off x="14351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77487</xdr:rowOff>
    </xdr:from>
    <xdr:ext cx="762000" cy="259045"/>
    <xdr:sp macro="" textlink="">
      <xdr:nvSpPr>
        <xdr:cNvPr id="352" name="テキスト ボックス 351"/>
        <xdr:cNvSpPr txBox="1"/>
      </xdr:nvSpPr>
      <xdr:spPr>
        <a:xfrm>
          <a:off x="14020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169454</xdr:rowOff>
    </xdr:from>
    <xdr:to>
      <xdr:col>19</xdr:col>
      <xdr:colOff>533400</xdr:colOff>
      <xdr:row>63</xdr:row>
      <xdr:rowOff>99604</xdr:rowOff>
    </xdr:to>
    <xdr:sp macro="" textlink="">
      <xdr:nvSpPr>
        <xdr:cNvPr id="353" name="円/楕円 352"/>
        <xdr:cNvSpPr/>
      </xdr:nvSpPr>
      <xdr:spPr>
        <a:xfrm>
          <a:off x="13462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84381</xdr:rowOff>
    </xdr:from>
    <xdr:ext cx="762000" cy="259045"/>
    <xdr:sp macro="" textlink="">
      <xdr:nvSpPr>
        <xdr:cNvPr id="354" name="テキスト ボックス 353"/>
        <xdr:cNvSpPr txBox="1"/>
      </xdr:nvSpPr>
      <xdr:spPr>
        <a:xfrm>
          <a:off x="13131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平成２６年度に高利率の建設事業の償還が終了したこと等により元利償還金が減少したため、前年度と比べ１．１ポイントの減少となった。今後も適切な借入に努める。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2903</xdr:rowOff>
    </xdr:from>
    <xdr:to>
      <xdr:col>24</xdr:col>
      <xdr:colOff>558800</xdr:colOff>
      <xdr:row>40</xdr:row>
      <xdr:rowOff>78740</xdr:rowOff>
    </xdr:to>
    <xdr:cxnSp macro="">
      <xdr:nvCxnSpPr>
        <xdr:cNvPr id="389" name="直線コネクタ 388"/>
        <xdr:cNvCxnSpPr/>
      </xdr:nvCxnSpPr>
      <xdr:spPr>
        <a:xfrm flipV="1">
          <a:off x="16179800" y="686090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90"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140788</xdr:rowOff>
    </xdr:to>
    <xdr:cxnSp macro="">
      <xdr:nvCxnSpPr>
        <xdr:cNvPr id="392" name="直線コネクタ 391"/>
        <xdr:cNvCxnSpPr/>
      </xdr:nvCxnSpPr>
      <xdr:spPr>
        <a:xfrm flipV="1">
          <a:off x="15290800" y="69367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4" name="テキスト ボックス 39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140788</xdr:rowOff>
    </xdr:from>
    <xdr:to>
      <xdr:col>22</xdr:col>
      <xdr:colOff>203200</xdr:colOff>
      <xdr:row>41</xdr:row>
      <xdr:rowOff>3810</xdr:rowOff>
    </xdr:to>
    <xdr:cxnSp macro="">
      <xdr:nvCxnSpPr>
        <xdr:cNvPr id="395" name="直線コネクタ 394"/>
        <xdr:cNvCxnSpPr/>
      </xdr:nvCxnSpPr>
      <xdr:spPr>
        <a:xfrm flipV="1">
          <a:off x="14401800" y="69987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7" name="テキスト ボックス 396"/>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10704</xdr:rowOff>
    </xdr:to>
    <xdr:cxnSp macro="">
      <xdr:nvCxnSpPr>
        <xdr:cNvPr id="398" name="直線コネクタ 397"/>
        <xdr:cNvCxnSpPr/>
      </xdr:nvCxnSpPr>
      <xdr:spPr>
        <a:xfrm flipV="1">
          <a:off x="13512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400" name="テキスト ボックス 399"/>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2" name="テキスト ボックス 401"/>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123553</xdr:rowOff>
    </xdr:from>
    <xdr:to>
      <xdr:col>24</xdr:col>
      <xdr:colOff>609600</xdr:colOff>
      <xdr:row>40</xdr:row>
      <xdr:rowOff>53703</xdr:rowOff>
    </xdr:to>
    <xdr:sp macro="" textlink="">
      <xdr:nvSpPr>
        <xdr:cNvPr id="408" name="円/楕円 407"/>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140080</xdr:rowOff>
    </xdr:from>
    <xdr:ext cx="762000" cy="259045"/>
    <xdr:sp macro="" textlink="">
      <xdr:nvSpPr>
        <xdr:cNvPr id="409"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410" name="円/楕円 409"/>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411" name="テキスト ボックス 410"/>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89988</xdr:rowOff>
    </xdr:from>
    <xdr:to>
      <xdr:col>22</xdr:col>
      <xdr:colOff>254000</xdr:colOff>
      <xdr:row>41</xdr:row>
      <xdr:rowOff>20138</xdr:rowOff>
    </xdr:to>
    <xdr:sp macro="" textlink="">
      <xdr:nvSpPr>
        <xdr:cNvPr id="412" name="円/楕円 411"/>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30315</xdr:rowOff>
    </xdr:from>
    <xdr:ext cx="762000" cy="259045"/>
    <xdr:sp macro="" textlink="">
      <xdr:nvSpPr>
        <xdr:cNvPr id="413" name="テキスト ボックス 412"/>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14" name="円/楕円 413"/>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15" name="テキスト ボックス 41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131354</xdr:rowOff>
    </xdr:from>
    <xdr:to>
      <xdr:col>19</xdr:col>
      <xdr:colOff>533400</xdr:colOff>
      <xdr:row>41</xdr:row>
      <xdr:rowOff>61504</xdr:rowOff>
    </xdr:to>
    <xdr:sp macro="" textlink="">
      <xdr:nvSpPr>
        <xdr:cNvPr id="416" name="円/楕円 415"/>
        <xdr:cNvSpPr/>
      </xdr:nvSpPr>
      <xdr:spPr>
        <a:xfrm>
          <a:off x="13462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71681</xdr:rowOff>
    </xdr:from>
    <xdr:ext cx="762000" cy="259045"/>
    <xdr:sp macro="" textlink="">
      <xdr:nvSpPr>
        <xdr:cNvPr id="417" name="テキスト ボックス 416"/>
        <xdr:cNvSpPr txBox="1"/>
      </xdr:nvSpPr>
      <xdr:spPr>
        <a:xfrm>
          <a:off x="13131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企業債残高の減や下水道事業会計への繰出金の減などにより公営企業債の繰入見込額が減少したため、１６．４ポイントの減少となった。今後も事業実施の適正化を図り財政の健全化に努める。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118110</xdr:rowOff>
    </xdr:from>
    <xdr:to>
      <xdr:col>24</xdr:col>
      <xdr:colOff>558800</xdr:colOff>
      <xdr:row>17</xdr:row>
      <xdr:rowOff>135104</xdr:rowOff>
    </xdr:to>
    <xdr:cxnSp macro="">
      <xdr:nvCxnSpPr>
        <xdr:cNvPr id="453" name="直線コネクタ 452"/>
        <xdr:cNvCxnSpPr/>
      </xdr:nvCxnSpPr>
      <xdr:spPr>
        <a:xfrm flipV="1">
          <a:off x="16179800" y="2861310"/>
          <a:ext cx="8382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4"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135104</xdr:rowOff>
    </xdr:from>
    <xdr:to>
      <xdr:col>23</xdr:col>
      <xdr:colOff>406400</xdr:colOff>
      <xdr:row>18</xdr:row>
      <xdr:rowOff>141756</xdr:rowOff>
    </xdr:to>
    <xdr:cxnSp macro="">
      <xdr:nvCxnSpPr>
        <xdr:cNvPr id="456" name="直線コネクタ 455"/>
        <xdr:cNvCxnSpPr/>
      </xdr:nvCxnSpPr>
      <xdr:spPr>
        <a:xfrm flipV="1">
          <a:off x="15290800" y="3049754"/>
          <a:ext cx="889000" cy="17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8" name="テキスト ボックス 457"/>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141756</xdr:rowOff>
    </xdr:from>
    <xdr:to>
      <xdr:col>22</xdr:col>
      <xdr:colOff>203200</xdr:colOff>
      <xdr:row>18</xdr:row>
      <xdr:rowOff>157843</xdr:rowOff>
    </xdr:to>
    <xdr:cxnSp macro="">
      <xdr:nvCxnSpPr>
        <xdr:cNvPr id="459" name="直線コネクタ 458"/>
        <xdr:cNvCxnSpPr/>
      </xdr:nvCxnSpPr>
      <xdr:spPr>
        <a:xfrm flipV="1">
          <a:off x="14401800" y="322785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61" name="テキスト ボックス 460"/>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157843</xdr:rowOff>
    </xdr:from>
    <xdr:to>
      <xdr:col>21</xdr:col>
      <xdr:colOff>0</xdr:colOff>
      <xdr:row>19</xdr:row>
      <xdr:rowOff>100149</xdr:rowOff>
    </xdr:to>
    <xdr:cxnSp macro="">
      <xdr:nvCxnSpPr>
        <xdr:cNvPr id="462" name="直線コネクタ 461"/>
        <xdr:cNvCxnSpPr/>
      </xdr:nvCxnSpPr>
      <xdr:spPr>
        <a:xfrm flipV="1">
          <a:off x="13512800" y="3243943"/>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3" name="フローチャート : 判断 462"/>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4" name="テキスト ボックス 463"/>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5" name="フローチャート : 判断 464"/>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6" name="テキスト ボックス 465"/>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72" name="円/楕円 471"/>
        <xdr:cNvSpPr/>
      </xdr:nvSpPr>
      <xdr:spPr>
        <a:xfrm>
          <a:off x="16967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39387</xdr:rowOff>
    </xdr:from>
    <xdr:ext cx="762000" cy="259045"/>
    <xdr:sp macro="" textlink="">
      <xdr:nvSpPr>
        <xdr:cNvPr id="473" name="将来負担の状況該当値テキスト"/>
        <xdr:cNvSpPr txBox="1"/>
      </xdr:nvSpPr>
      <xdr:spPr>
        <a:xfrm>
          <a:off x="17106900" y="278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84304</xdr:rowOff>
    </xdr:from>
    <xdr:to>
      <xdr:col>23</xdr:col>
      <xdr:colOff>457200</xdr:colOff>
      <xdr:row>18</xdr:row>
      <xdr:rowOff>14454</xdr:rowOff>
    </xdr:to>
    <xdr:sp macro="" textlink="">
      <xdr:nvSpPr>
        <xdr:cNvPr id="474" name="円/楕円 473"/>
        <xdr:cNvSpPr/>
      </xdr:nvSpPr>
      <xdr:spPr>
        <a:xfrm>
          <a:off x="16129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170681</xdr:rowOff>
    </xdr:from>
    <xdr:ext cx="736600" cy="259045"/>
    <xdr:sp macro="" textlink="">
      <xdr:nvSpPr>
        <xdr:cNvPr id="475" name="テキスト ボックス 474"/>
        <xdr:cNvSpPr txBox="1"/>
      </xdr:nvSpPr>
      <xdr:spPr>
        <a:xfrm>
          <a:off x="15798800" y="308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90956</xdr:rowOff>
    </xdr:from>
    <xdr:to>
      <xdr:col>22</xdr:col>
      <xdr:colOff>254000</xdr:colOff>
      <xdr:row>19</xdr:row>
      <xdr:rowOff>21106</xdr:rowOff>
    </xdr:to>
    <xdr:sp macro="" textlink="">
      <xdr:nvSpPr>
        <xdr:cNvPr id="476" name="円/楕円 475"/>
        <xdr:cNvSpPr/>
      </xdr:nvSpPr>
      <xdr:spPr>
        <a:xfrm>
          <a:off x="15240000" y="31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5883</xdr:rowOff>
    </xdr:from>
    <xdr:ext cx="762000" cy="259045"/>
    <xdr:sp macro="" textlink="">
      <xdr:nvSpPr>
        <xdr:cNvPr id="477" name="テキスト ボックス 476"/>
        <xdr:cNvSpPr txBox="1"/>
      </xdr:nvSpPr>
      <xdr:spPr>
        <a:xfrm>
          <a:off x="14909800" y="326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107043</xdr:rowOff>
    </xdr:from>
    <xdr:to>
      <xdr:col>21</xdr:col>
      <xdr:colOff>50800</xdr:colOff>
      <xdr:row>19</xdr:row>
      <xdr:rowOff>37193</xdr:rowOff>
    </xdr:to>
    <xdr:sp macro="" textlink="">
      <xdr:nvSpPr>
        <xdr:cNvPr id="478" name="円/楕円 477"/>
        <xdr:cNvSpPr/>
      </xdr:nvSpPr>
      <xdr:spPr>
        <a:xfrm>
          <a:off x="143510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21970</xdr:rowOff>
    </xdr:from>
    <xdr:ext cx="762000" cy="259045"/>
    <xdr:sp macro="" textlink="">
      <xdr:nvSpPr>
        <xdr:cNvPr id="479" name="テキスト ボックス 478"/>
        <xdr:cNvSpPr txBox="1"/>
      </xdr:nvSpPr>
      <xdr:spPr>
        <a:xfrm>
          <a:off x="14020800" y="327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49349</xdr:rowOff>
    </xdr:from>
    <xdr:to>
      <xdr:col>19</xdr:col>
      <xdr:colOff>533400</xdr:colOff>
      <xdr:row>19</xdr:row>
      <xdr:rowOff>150949</xdr:rowOff>
    </xdr:to>
    <xdr:sp macro="" textlink="">
      <xdr:nvSpPr>
        <xdr:cNvPr id="480" name="円/楕円 479"/>
        <xdr:cNvSpPr/>
      </xdr:nvSpPr>
      <xdr:spPr>
        <a:xfrm>
          <a:off x="13462000" y="330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135726</xdr:rowOff>
    </xdr:from>
    <xdr:ext cx="762000" cy="259045"/>
    <xdr:sp macro="" textlink="">
      <xdr:nvSpPr>
        <xdr:cNvPr id="481" name="テキスト ボックス 480"/>
        <xdr:cNvSpPr txBox="1"/>
      </xdr:nvSpPr>
      <xdr:spPr>
        <a:xfrm>
          <a:off x="13131800" y="339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静岡県沼津市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202,612
199,152
186.96
71,737,018
68,979,851
2,458,598
41,016,929
73,005,798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前年度に比べ０．７ポイント増加し類似団体平均、全国平均と比べ高い水準となっている。より一層の給与体系等の適正化に努める。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37</xdr:row>
      <xdr:rowOff>15422</xdr:rowOff>
    </xdr:to>
    <xdr:cxnSp macro="">
      <xdr:nvCxnSpPr>
        <xdr:cNvPr id="66" name="直線コネクタ 65"/>
        <xdr:cNvCxnSpPr/>
      </xdr:nvCxnSpPr>
      <xdr:spPr>
        <a:xfrm>
          <a:off x="3987800" y="6282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37</xdr:row>
      <xdr:rowOff>146050</xdr:rowOff>
    </xdr:to>
    <xdr:cxnSp macro="">
      <xdr:nvCxnSpPr>
        <xdr:cNvPr id="69" name="直線コネクタ 68"/>
        <xdr:cNvCxnSpPr/>
      </xdr:nvCxnSpPr>
      <xdr:spPr>
        <a:xfrm flipV="1">
          <a:off x="3098800" y="6282872"/>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168020</xdr:rowOff>
    </xdr:from>
    <xdr:ext cx="736600" cy="259045"/>
    <xdr:sp macro="" textlink="">
      <xdr:nvSpPr>
        <xdr:cNvPr id="71" name="テキスト ボックス 70"/>
        <xdr:cNvSpPr txBox="1"/>
      </xdr:nvSpPr>
      <xdr:spPr>
        <a:xfrm>
          <a:off x="3606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72572</xdr:rowOff>
    </xdr:to>
    <xdr:cxnSp macro="">
      <xdr:nvCxnSpPr>
        <xdr:cNvPr id="72" name="直線コネクタ 71"/>
        <xdr:cNvCxnSpPr/>
      </xdr:nvCxnSpPr>
      <xdr:spPr>
        <a:xfrm flipV="1">
          <a:off x="2209800" y="648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39</xdr:row>
      <xdr:rowOff>53522</xdr:rowOff>
    </xdr:to>
    <xdr:cxnSp macro="">
      <xdr:nvCxnSpPr>
        <xdr:cNvPr id="75" name="直線コネクタ 74"/>
        <xdr:cNvCxnSpPr/>
      </xdr:nvCxnSpPr>
      <xdr:spPr>
        <a:xfrm flipV="1">
          <a:off x="1320800" y="65876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85" name="円/楕円 84"/>
        <xdr:cNvSpPr/>
      </xdr:nvSpPr>
      <xdr:spPr>
        <a:xfrm>
          <a:off x="47752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108149</xdr:rowOff>
    </xdr:from>
    <xdr:ext cx="762000" cy="259045"/>
    <xdr:sp macro="" textlink="">
      <xdr:nvSpPr>
        <xdr:cNvPr id="86" name="人件費該当値テキスト"/>
        <xdr:cNvSpPr txBox="1"/>
      </xdr:nvSpPr>
      <xdr:spPr>
        <a:xfrm>
          <a:off x="4914900" y="62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59872</xdr:rowOff>
    </xdr:from>
    <xdr:to>
      <xdr:col>5</xdr:col>
      <xdr:colOff>600075</xdr:colOff>
      <xdr:row>36</xdr:row>
      <xdr:rowOff>161472</xdr:rowOff>
    </xdr:to>
    <xdr:sp macro="" textlink="">
      <xdr:nvSpPr>
        <xdr:cNvPr id="87" name="円/楕円 86"/>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199</xdr:rowOff>
    </xdr:from>
    <xdr:ext cx="736600" cy="259045"/>
    <xdr:sp macro="" textlink="">
      <xdr:nvSpPr>
        <xdr:cNvPr id="88" name="テキスト ボックス 87"/>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21772</xdr:rowOff>
    </xdr:from>
    <xdr:to>
      <xdr:col>3</xdr:col>
      <xdr:colOff>193675</xdr:colOff>
      <xdr:row>38</xdr:row>
      <xdr:rowOff>123372</xdr:rowOff>
    </xdr:to>
    <xdr:sp macro="" textlink="">
      <xdr:nvSpPr>
        <xdr:cNvPr id="91" name="円/楕円 90"/>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108149</xdr:rowOff>
    </xdr:from>
    <xdr:ext cx="762000" cy="259045"/>
    <xdr:sp macro="" textlink="">
      <xdr:nvSpPr>
        <xdr:cNvPr id="92" name="テキスト ボックス 91"/>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物件費に係る経常収支比率が増加傾向にあるのは、予防接種事業や生活保護者支援事業の委託料の増加が主な要因である。比率は類似団体平均を上回っているため、より一層の経費削減を図っていく。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127000</xdr:rowOff>
    </xdr:to>
    <xdr:cxnSp macro="">
      <xdr:nvCxnSpPr>
        <xdr:cNvPr id="127" name="直線コネクタ 126"/>
        <xdr:cNvCxnSpPr/>
      </xdr:nvCxnSpPr>
      <xdr:spPr>
        <a:xfrm>
          <a:off x="15671800" y="317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88900</xdr:rowOff>
    </xdr:from>
    <xdr:to>
      <xdr:col>22</xdr:col>
      <xdr:colOff>565150</xdr:colOff>
      <xdr:row>18</xdr:row>
      <xdr:rowOff>139700</xdr:rowOff>
    </xdr:to>
    <xdr:cxnSp macro="">
      <xdr:nvCxnSpPr>
        <xdr:cNvPr id="130" name="直線コネクタ 129"/>
        <xdr:cNvCxnSpPr/>
      </xdr:nvCxnSpPr>
      <xdr:spPr>
        <a:xfrm flipV="1">
          <a:off x="14782800" y="317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168927</xdr:rowOff>
    </xdr:from>
    <xdr:ext cx="736600" cy="259045"/>
    <xdr:sp macro="" textlink="">
      <xdr:nvSpPr>
        <xdr:cNvPr id="132" name="テキスト ボックス 131"/>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101600</xdr:rowOff>
    </xdr:from>
    <xdr:to>
      <xdr:col>21</xdr:col>
      <xdr:colOff>361950</xdr:colOff>
      <xdr:row>18</xdr:row>
      <xdr:rowOff>139700</xdr:rowOff>
    </xdr:to>
    <xdr:cxnSp macro="">
      <xdr:nvCxnSpPr>
        <xdr:cNvPr id="133" name="直線コネクタ 132"/>
        <xdr:cNvCxnSpPr/>
      </xdr:nvCxnSpPr>
      <xdr:spPr>
        <a:xfrm>
          <a:off x="13893800" y="318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5" name="テキスト ボックス 134"/>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0</xdr:rowOff>
    </xdr:from>
    <xdr:to>
      <xdr:col>20</xdr:col>
      <xdr:colOff>158750</xdr:colOff>
      <xdr:row>18</xdr:row>
      <xdr:rowOff>101600</xdr:rowOff>
    </xdr:to>
    <xdr:cxnSp macro="">
      <xdr:nvCxnSpPr>
        <xdr:cNvPr id="136" name="直線コネクタ 135"/>
        <xdr:cNvCxnSpPr/>
      </xdr:nvCxnSpPr>
      <xdr:spPr>
        <a:xfrm>
          <a:off x="13004800" y="3086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38" name="テキスト ボックス 137"/>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6" name="円/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8" name="円/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88900</xdr:rowOff>
    </xdr:from>
    <xdr:to>
      <xdr:col>21</xdr:col>
      <xdr:colOff>412750</xdr:colOff>
      <xdr:row>19</xdr:row>
      <xdr:rowOff>19050</xdr:rowOff>
    </xdr:to>
    <xdr:sp macro="" textlink="">
      <xdr:nvSpPr>
        <xdr:cNvPr id="150" name="円/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50800</xdr:rowOff>
    </xdr:from>
    <xdr:to>
      <xdr:col>20</xdr:col>
      <xdr:colOff>209550</xdr:colOff>
      <xdr:row>18</xdr:row>
      <xdr:rowOff>152400</xdr:rowOff>
    </xdr:to>
    <xdr:sp macro="" textlink="">
      <xdr:nvSpPr>
        <xdr:cNvPr id="152" name="円/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137177</xdr:rowOff>
    </xdr:from>
    <xdr:ext cx="762000" cy="259045"/>
    <xdr:sp macro="" textlink="">
      <xdr:nvSpPr>
        <xdr:cNvPr id="153" name="テキスト ボックス 152"/>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120650</xdr:rowOff>
    </xdr:from>
    <xdr:to>
      <xdr:col>19</xdr:col>
      <xdr:colOff>6350</xdr:colOff>
      <xdr:row>18</xdr:row>
      <xdr:rowOff>50800</xdr:rowOff>
    </xdr:to>
    <xdr:sp macro="" textlink="">
      <xdr:nvSpPr>
        <xdr:cNvPr id="154" name="円/楕円 153"/>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35577</xdr:rowOff>
    </xdr:from>
    <xdr:ext cx="762000" cy="259045"/>
    <xdr:sp macro="" textlink="">
      <xdr:nvSpPr>
        <xdr:cNvPr id="155" name="テキスト ボックス 154"/>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類似団体と比べ平均値を下回るものの増加傾向にある。主な要因としては臨時福祉給付金の支給、生活保護世帯の増加に伴う生活保護費の増加、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障害者支援サービス利用者の増加に伴う自立支援介護・訓練等給付費の増加が考えられる。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r>
            <a:rPr kumimoji="1" lang="ja-JP" altLang="en-US" sz="1300">
              <a:latin typeface="ＭＳ Ｐゴシック"/>
            </a:rPr>
            <a:t>今後も経常収支比率への影響に引き続き注視していく。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12700</xdr:rowOff>
    </xdr:to>
    <xdr:cxnSp macro="">
      <xdr:nvCxnSpPr>
        <xdr:cNvPr id="188" name="直線コネクタ 187"/>
        <xdr:cNvCxnSpPr/>
      </xdr:nvCxnSpPr>
      <xdr:spPr>
        <a:xfrm>
          <a:off x="3987800" y="956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133350</xdr:rowOff>
    </xdr:to>
    <xdr:cxnSp macro="">
      <xdr:nvCxnSpPr>
        <xdr:cNvPr id="191" name="直線コネクタ 190"/>
        <xdr:cNvCxnSpPr/>
      </xdr:nvCxnSpPr>
      <xdr:spPr>
        <a:xfrm>
          <a:off x="3098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120650</xdr:rowOff>
    </xdr:to>
    <xdr:cxnSp macro="">
      <xdr:nvCxnSpPr>
        <xdr:cNvPr id="194" name="直線コネクタ 193"/>
        <xdr:cNvCxnSpPr/>
      </xdr:nvCxnSpPr>
      <xdr:spPr>
        <a:xfrm>
          <a:off x="2209800" y="9448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19050</xdr:rowOff>
    </xdr:to>
    <xdr:cxnSp macro="">
      <xdr:nvCxnSpPr>
        <xdr:cNvPr id="197" name="直線コネクタ 196"/>
        <xdr:cNvCxnSpPr/>
      </xdr:nvCxnSpPr>
      <xdr:spPr>
        <a:xfrm>
          <a:off x="1320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209" name="円/楕円 208"/>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210" name="テキスト ボックス 209"/>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13" name="円/楕円 212"/>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14" name="テキスト ボックス 213"/>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5" name="円/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繰出金の増加により前年度と比べ０．１ポイント増加した。平成２２年度より増加傾向にあるため、引き続き注視していく。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120650</xdr:rowOff>
    </xdr:to>
    <xdr:cxnSp macro="">
      <xdr:nvCxnSpPr>
        <xdr:cNvPr id="249" name="直線コネクタ 248"/>
        <xdr:cNvCxnSpPr/>
      </xdr:nvCxnSpPr>
      <xdr:spPr>
        <a:xfrm>
          <a:off x="15671800" y="919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10177</xdr:rowOff>
    </xdr:from>
    <xdr:ext cx="762000" cy="259045"/>
    <xdr:sp macro="" textlink="">
      <xdr:nvSpPr>
        <xdr:cNvPr id="250" name="その他平均値テキスト"/>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44450</xdr:rowOff>
    </xdr:from>
    <xdr:to>
      <xdr:col>22</xdr:col>
      <xdr:colOff>565150</xdr:colOff>
      <xdr:row>53</xdr:row>
      <xdr:rowOff>107950</xdr:rowOff>
    </xdr:to>
    <xdr:cxnSp macro="">
      <xdr:nvCxnSpPr>
        <xdr:cNvPr id="252" name="直線コネクタ 251"/>
        <xdr:cNvCxnSpPr/>
      </xdr:nvCxnSpPr>
      <xdr:spPr>
        <a:xfrm>
          <a:off x="14782800" y="913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114300</xdr:rowOff>
    </xdr:from>
    <xdr:to>
      <xdr:col>21</xdr:col>
      <xdr:colOff>361950</xdr:colOff>
      <xdr:row>53</xdr:row>
      <xdr:rowOff>44450</xdr:rowOff>
    </xdr:to>
    <xdr:cxnSp macro="">
      <xdr:nvCxnSpPr>
        <xdr:cNvPr id="255" name="直線コネクタ 254"/>
        <xdr:cNvCxnSpPr/>
      </xdr:nvCxnSpPr>
      <xdr:spPr>
        <a:xfrm>
          <a:off x="13893800" y="902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50800</xdr:rowOff>
    </xdr:from>
    <xdr:to>
      <xdr:col>20</xdr:col>
      <xdr:colOff>158750</xdr:colOff>
      <xdr:row>52</xdr:row>
      <xdr:rowOff>114300</xdr:rowOff>
    </xdr:to>
    <xdr:cxnSp macro="">
      <xdr:nvCxnSpPr>
        <xdr:cNvPr id="258" name="直線コネクタ 257"/>
        <xdr:cNvCxnSpPr/>
      </xdr:nvCxnSpPr>
      <xdr:spPr>
        <a:xfrm>
          <a:off x="13004800" y="896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62" name="テキスト ボックス 261"/>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69850</xdr:rowOff>
    </xdr:from>
    <xdr:to>
      <xdr:col>24</xdr:col>
      <xdr:colOff>82550</xdr:colOff>
      <xdr:row>54</xdr:row>
      <xdr:rowOff>0</xdr:rowOff>
    </xdr:to>
    <xdr:sp macro="" textlink="">
      <xdr:nvSpPr>
        <xdr:cNvPr id="268" name="円/楕円 267"/>
        <xdr:cNvSpPr/>
      </xdr:nvSpPr>
      <xdr:spPr>
        <a:xfrm>
          <a:off x="16459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86377</xdr:rowOff>
    </xdr:from>
    <xdr:ext cx="762000" cy="259045"/>
    <xdr:sp macro="" textlink="">
      <xdr:nvSpPr>
        <xdr:cNvPr id="269" name="その他該当値テキスト"/>
        <xdr:cNvSpPr txBox="1"/>
      </xdr:nvSpPr>
      <xdr:spPr>
        <a:xfrm>
          <a:off x="16598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0" name="円/楕円 269"/>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1" name="テキスト ボックス 270"/>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165100</xdr:rowOff>
    </xdr:from>
    <xdr:to>
      <xdr:col>21</xdr:col>
      <xdr:colOff>412750</xdr:colOff>
      <xdr:row>53</xdr:row>
      <xdr:rowOff>95250</xdr:rowOff>
    </xdr:to>
    <xdr:sp macro="" textlink="">
      <xdr:nvSpPr>
        <xdr:cNvPr id="272" name="円/楕円 271"/>
        <xdr:cNvSpPr/>
      </xdr:nvSpPr>
      <xdr:spPr>
        <a:xfrm>
          <a:off x="14732000" y="90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105427</xdr:rowOff>
    </xdr:from>
    <xdr:ext cx="762000" cy="259045"/>
    <xdr:sp macro="" textlink="">
      <xdr:nvSpPr>
        <xdr:cNvPr id="273" name="テキスト ボックス 272"/>
        <xdr:cNvSpPr txBox="1"/>
      </xdr:nvSpPr>
      <xdr:spPr>
        <a:xfrm>
          <a:off x="144018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63500</xdr:rowOff>
    </xdr:from>
    <xdr:to>
      <xdr:col>20</xdr:col>
      <xdr:colOff>209550</xdr:colOff>
      <xdr:row>52</xdr:row>
      <xdr:rowOff>165100</xdr:rowOff>
    </xdr:to>
    <xdr:sp macro="" textlink="">
      <xdr:nvSpPr>
        <xdr:cNvPr id="274" name="円/楕円 273"/>
        <xdr:cNvSpPr/>
      </xdr:nvSpPr>
      <xdr:spPr>
        <a:xfrm>
          <a:off x="13843000" y="89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3827</xdr:rowOff>
    </xdr:from>
    <xdr:ext cx="762000" cy="259045"/>
    <xdr:sp macro="" textlink="">
      <xdr:nvSpPr>
        <xdr:cNvPr id="275" name="テキスト ボックス 274"/>
        <xdr:cNvSpPr txBox="1"/>
      </xdr:nvSpPr>
      <xdr:spPr>
        <a:xfrm>
          <a:off x="135128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0</xdr:rowOff>
    </xdr:from>
    <xdr:to>
      <xdr:col>19</xdr:col>
      <xdr:colOff>6350</xdr:colOff>
      <xdr:row>52</xdr:row>
      <xdr:rowOff>101600</xdr:rowOff>
    </xdr:to>
    <xdr:sp macro="" textlink="">
      <xdr:nvSpPr>
        <xdr:cNvPr id="276" name="円/楕円 275"/>
        <xdr:cNvSpPr/>
      </xdr:nvSpPr>
      <xdr:spPr>
        <a:xfrm>
          <a:off x="12954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111777</xdr:rowOff>
    </xdr:from>
    <xdr:ext cx="762000" cy="259045"/>
    <xdr:sp macro="" textlink="">
      <xdr:nvSpPr>
        <xdr:cNvPr id="277" name="テキスト ボックス 276"/>
        <xdr:cNvSpPr txBox="1"/>
      </xdr:nvSpPr>
      <xdr:spPr>
        <a:xfrm>
          <a:off x="12623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前年度と比べ０．１ポイント増加したが、類似団体平均を大きく下回っている。今後も補助金等の交付に適正な事業であるか適切に対処し取り組んでいく。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111760</xdr:rowOff>
    </xdr:to>
    <xdr:cxnSp macro="">
      <xdr:nvCxnSpPr>
        <xdr:cNvPr id="309" name="直線コネクタ 308"/>
        <xdr:cNvCxnSpPr/>
      </xdr:nvCxnSpPr>
      <xdr:spPr>
        <a:xfrm>
          <a:off x="15671800" y="5933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111760</xdr:rowOff>
    </xdr:to>
    <xdr:cxnSp macro="">
      <xdr:nvCxnSpPr>
        <xdr:cNvPr id="312" name="直線コネクタ 311"/>
        <xdr:cNvCxnSpPr/>
      </xdr:nvCxnSpPr>
      <xdr:spPr>
        <a:xfrm flipV="1">
          <a:off x="14782800" y="593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111760</xdr:rowOff>
    </xdr:from>
    <xdr:to>
      <xdr:col>21</xdr:col>
      <xdr:colOff>361950</xdr:colOff>
      <xdr:row>34</xdr:row>
      <xdr:rowOff>119380</xdr:rowOff>
    </xdr:to>
    <xdr:cxnSp macro="">
      <xdr:nvCxnSpPr>
        <xdr:cNvPr id="315" name="直線コネクタ 314"/>
        <xdr:cNvCxnSpPr/>
      </xdr:nvCxnSpPr>
      <xdr:spPr>
        <a:xfrm flipV="1">
          <a:off x="13893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111760</xdr:rowOff>
    </xdr:from>
    <xdr:to>
      <xdr:col>20</xdr:col>
      <xdr:colOff>158750</xdr:colOff>
      <xdr:row>34</xdr:row>
      <xdr:rowOff>119380</xdr:rowOff>
    </xdr:to>
    <xdr:cxnSp macro="">
      <xdr:nvCxnSpPr>
        <xdr:cNvPr id="318" name="直線コネクタ 317"/>
        <xdr:cNvCxnSpPr/>
      </xdr:nvCxnSpPr>
      <xdr:spPr>
        <a:xfrm>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28" name="円/楕円 327"/>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140987</xdr:rowOff>
    </xdr:from>
    <xdr:ext cx="762000" cy="259045"/>
    <xdr:sp macro="" textlink="">
      <xdr:nvSpPr>
        <xdr:cNvPr id="329" name="補助費等該当値テキスト"/>
        <xdr:cNvSpPr txBox="1"/>
      </xdr:nvSpPr>
      <xdr:spPr>
        <a:xfrm>
          <a:off x="16598900" y="579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30" name="円/楕円 329"/>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31" name="テキスト ボックス 330"/>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60960</xdr:rowOff>
    </xdr:from>
    <xdr:to>
      <xdr:col>21</xdr:col>
      <xdr:colOff>412750</xdr:colOff>
      <xdr:row>34</xdr:row>
      <xdr:rowOff>162560</xdr:rowOff>
    </xdr:to>
    <xdr:sp macro="" textlink="">
      <xdr:nvSpPr>
        <xdr:cNvPr id="332" name="円/楕円 331"/>
        <xdr:cNvSpPr/>
      </xdr:nvSpPr>
      <xdr:spPr>
        <a:xfrm>
          <a:off x="14732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1287</xdr:rowOff>
    </xdr:from>
    <xdr:ext cx="762000" cy="259045"/>
    <xdr:sp macro="" textlink="">
      <xdr:nvSpPr>
        <xdr:cNvPr id="333" name="テキスト ボックス 332"/>
        <xdr:cNvSpPr txBox="1"/>
      </xdr:nvSpPr>
      <xdr:spPr>
        <a:xfrm>
          <a:off x="14401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68580</xdr:rowOff>
    </xdr:from>
    <xdr:to>
      <xdr:col>20</xdr:col>
      <xdr:colOff>209550</xdr:colOff>
      <xdr:row>34</xdr:row>
      <xdr:rowOff>170180</xdr:rowOff>
    </xdr:to>
    <xdr:sp macro="" textlink="">
      <xdr:nvSpPr>
        <xdr:cNvPr id="334" name="円/楕円 333"/>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8907</xdr:rowOff>
    </xdr:from>
    <xdr:ext cx="762000" cy="259045"/>
    <xdr:sp macro="" textlink="">
      <xdr:nvSpPr>
        <xdr:cNvPr id="335" name="テキスト ボックス 334"/>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60960</xdr:rowOff>
    </xdr:from>
    <xdr:to>
      <xdr:col>19</xdr:col>
      <xdr:colOff>6350</xdr:colOff>
      <xdr:row>34</xdr:row>
      <xdr:rowOff>162560</xdr:rowOff>
    </xdr:to>
    <xdr:sp macro="" textlink="">
      <xdr:nvSpPr>
        <xdr:cNvPr id="336" name="円/楕円 335"/>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1287</xdr:rowOff>
    </xdr:from>
    <xdr:ext cx="762000" cy="259045"/>
    <xdr:sp macro="" textlink="">
      <xdr:nvSpPr>
        <xdr:cNvPr id="337" name="テキスト ボックス 336"/>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前年度と比べ０．４ポイント減少したが、類似団体平均を上回る値となっている。</a:t>
          </a:r>
          <a:endParaRPr kumimoji="1" lang="en-US" altLang="ja-JP" sz="1300">
            <a:latin typeface="ＭＳ Ｐゴシック"/>
          </a:endParaRPr>
        </a:p>
        <a:p>
          <a:r>
            <a:rPr kumimoji="1" lang="ja-JP" altLang="en-US" sz="1300">
              <a:latin typeface="ＭＳ Ｐゴシック"/>
            </a:rPr>
            <a:t>また、類似団体との乖離は縮小傾向にあるため、今後も事業の緊急度、重要度などを総合的に判断し、公債費の急増につながらないよう留意していく。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60706</xdr:rowOff>
    </xdr:to>
    <xdr:cxnSp macro="">
      <xdr:nvCxnSpPr>
        <xdr:cNvPr id="368" name="直線コネクタ 367"/>
        <xdr:cNvCxnSpPr/>
      </xdr:nvCxnSpPr>
      <xdr:spPr>
        <a:xfrm flipV="1">
          <a:off x="3987800" y="13225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88137</xdr:rowOff>
    </xdr:to>
    <xdr:cxnSp macro="">
      <xdr:nvCxnSpPr>
        <xdr:cNvPr id="371" name="直線コネクタ 370"/>
        <xdr:cNvCxnSpPr/>
      </xdr:nvCxnSpPr>
      <xdr:spPr>
        <a:xfrm flipV="1">
          <a:off x="3098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88137</xdr:rowOff>
    </xdr:to>
    <xdr:cxnSp macro="">
      <xdr:nvCxnSpPr>
        <xdr:cNvPr id="374" name="直線コネクタ 373"/>
        <xdr:cNvCxnSpPr/>
      </xdr:nvCxnSpPr>
      <xdr:spPr>
        <a:xfrm>
          <a:off x="2209800" y="13289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88137</xdr:rowOff>
    </xdr:to>
    <xdr:cxnSp macro="">
      <xdr:nvCxnSpPr>
        <xdr:cNvPr id="377" name="直線コネクタ 376"/>
        <xdr:cNvCxnSpPr/>
      </xdr:nvCxnSpPr>
      <xdr:spPr>
        <a:xfrm>
          <a:off x="1320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7" name="円/楕円 386"/>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116857</xdr:rowOff>
    </xdr:from>
    <xdr:ext cx="762000" cy="259045"/>
    <xdr:sp macro="" textlink="">
      <xdr:nvSpPr>
        <xdr:cNvPr id="388" name="公債費該当値テキスト"/>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9" name="円/楕円 388"/>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96283</xdr:rowOff>
    </xdr:from>
    <xdr:ext cx="736600" cy="259045"/>
    <xdr:sp macro="" textlink="">
      <xdr:nvSpPr>
        <xdr:cNvPr id="390" name="テキスト ボックス 389"/>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1" name="円/楕円 390"/>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92" name="テキスト ボックス 39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37337</xdr:rowOff>
    </xdr:from>
    <xdr:to>
      <xdr:col>3</xdr:col>
      <xdr:colOff>193675</xdr:colOff>
      <xdr:row>77</xdr:row>
      <xdr:rowOff>138937</xdr:rowOff>
    </xdr:to>
    <xdr:sp macro="" textlink="">
      <xdr:nvSpPr>
        <xdr:cNvPr id="393" name="円/楕円 392"/>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94" name="テキスト ボックス 393"/>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95" name="円/楕円 394"/>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96283</xdr:rowOff>
    </xdr:from>
    <xdr:ext cx="762000" cy="259045"/>
    <xdr:sp macro="" textlink="">
      <xdr:nvSpPr>
        <xdr:cNvPr id="396" name="テキスト ボックス 395"/>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類似団体と比べ低水準であるが扶助費の増加等により前年度と比べ１．６ポイント増加した。今後も経費削減に努め比率の上昇抑制を図っていく。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90424</xdr:rowOff>
    </xdr:from>
    <xdr:to>
      <xdr:col>24</xdr:col>
      <xdr:colOff>31750</xdr:colOff>
      <xdr:row>74</xdr:row>
      <xdr:rowOff>163576</xdr:rowOff>
    </xdr:to>
    <xdr:cxnSp macro="">
      <xdr:nvCxnSpPr>
        <xdr:cNvPr id="427" name="直線コネクタ 426"/>
        <xdr:cNvCxnSpPr/>
      </xdr:nvCxnSpPr>
      <xdr:spPr>
        <a:xfrm>
          <a:off x="15671800" y="127777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90424</xdr:rowOff>
    </xdr:from>
    <xdr:to>
      <xdr:col>22</xdr:col>
      <xdr:colOff>565150</xdr:colOff>
      <xdr:row>75</xdr:row>
      <xdr:rowOff>1270</xdr:rowOff>
    </xdr:to>
    <xdr:cxnSp macro="">
      <xdr:nvCxnSpPr>
        <xdr:cNvPr id="430" name="直線コネクタ 429"/>
        <xdr:cNvCxnSpPr/>
      </xdr:nvCxnSpPr>
      <xdr:spPr>
        <a:xfrm flipV="1">
          <a:off x="14782800" y="127777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131572</xdr:rowOff>
    </xdr:from>
    <xdr:to>
      <xdr:col>21</xdr:col>
      <xdr:colOff>361950</xdr:colOff>
      <xdr:row>75</xdr:row>
      <xdr:rowOff>1270</xdr:rowOff>
    </xdr:to>
    <xdr:cxnSp macro="">
      <xdr:nvCxnSpPr>
        <xdr:cNvPr id="433" name="直線コネクタ 432"/>
        <xdr:cNvCxnSpPr/>
      </xdr:nvCxnSpPr>
      <xdr:spPr>
        <a:xfrm>
          <a:off x="13893800" y="12818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74</xdr:row>
      <xdr:rowOff>131572</xdr:rowOff>
    </xdr:to>
    <xdr:cxnSp macro="">
      <xdr:nvCxnSpPr>
        <xdr:cNvPr id="436" name="直線コネクタ 435"/>
        <xdr:cNvCxnSpPr/>
      </xdr:nvCxnSpPr>
      <xdr:spPr>
        <a:xfrm>
          <a:off x="13004800" y="12796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112776</xdr:rowOff>
    </xdr:from>
    <xdr:to>
      <xdr:col>24</xdr:col>
      <xdr:colOff>82550</xdr:colOff>
      <xdr:row>75</xdr:row>
      <xdr:rowOff>42926</xdr:rowOff>
    </xdr:to>
    <xdr:sp macro="" textlink="">
      <xdr:nvSpPr>
        <xdr:cNvPr id="446" name="円/楕円 445"/>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21353</xdr:rowOff>
    </xdr:from>
    <xdr:ext cx="762000" cy="259045"/>
    <xdr:sp macro="" textlink="">
      <xdr:nvSpPr>
        <xdr:cNvPr id="447" name="公債費以外該当値テキスト"/>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39624</xdr:rowOff>
    </xdr:from>
    <xdr:to>
      <xdr:col>22</xdr:col>
      <xdr:colOff>615950</xdr:colOff>
      <xdr:row>74</xdr:row>
      <xdr:rowOff>141224</xdr:rowOff>
    </xdr:to>
    <xdr:sp macro="" textlink="">
      <xdr:nvSpPr>
        <xdr:cNvPr id="448" name="円/楕円 447"/>
        <xdr:cNvSpPr/>
      </xdr:nvSpPr>
      <xdr:spPr>
        <a:xfrm>
          <a:off x="15621000" y="1272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151401</xdr:rowOff>
    </xdr:from>
    <xdr:ext cx="736600" cy="259045"/>
    <xdr:sp macro="" textlink="">
      <xdr:nvSpPr>
        <xdr:cNvPr id="449" name="テキスト ボックス 448"/>
        <xdr:cNvSpPr txBox="1"/>
      </xdr:nvSpPr>
      <xdr:spPr>
        <a:xfrm>
          <a:off x="15290800" y="1249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50" name="円/楕円 449"/>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51" name="テキスト ボックス 450"/>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80772</xdr:rowOff>
    </xdr:from>
    <xdr:to>
      <xdr:col>20</xdr:col>
      <xdr:colOff>209550</xdr:colOff>
      <xdr:row>75</xdr:row>
      <xdr:rowOff>10922</xdr:rowOff>
    </xdr:to>
    <xdr:sp macro="" textlink="">
      <xdr:nvSpPr>
        <xdr:cNvPr id="452" name="円/楕円 451"/>
        <xdr:cNvSpPr/>
      </xdr:nvSpPr>
      <xdr:spPr>
        <a:xfrm>
          <a:off x="13843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21099</xdr:rowOff>
    </xdr:from>
    <xdr:ext cx="762000" cy="259045"/>
    <xdr:sp macro="" textlink="">
      <xdr:nvSpPr>
        <xdr:cNvPr id="453" name="テキスト ボックス 452"/>
        <xdr:cNvSpPr txBox="1"/>
      </xdr:nvSpPr>
      <xdr:spPr>
        <a:xfrm>
          <a:off x="13512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57912</xdr:rowOff>
    </xdr:from>
    <xdr:to>
      <xdr:col>19</xdr:col>
      <xdr:colOff>6350</xdr:colOff>
      <xdr:row>74</xdr:row>
      <xdr:rowOff>159512</xdr:rowOff>
    </xdr:to>
    <xdr:sp macro="" textlink="">
      <xdr:nvSpPr>
        <xdr:cNvPr id="454" name="円/楕円 453"/>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169689</xdr:rowOff>
    </xdr:from>
    <xdr:ext cx="762000" cy="259045"/>
    <xdr:sp macro="" textlink="">
      <xdr:nvSpPr>
        <xdr:cNvPr id="455" name="テキスト ボックス 454"/>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静岡県沼津市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162085</xdr:rowOff>
    </xdr:from>
    <xdr:to>
      <xdr:col>4</xdr:col>
      <xdr:colOff>1117600</xdr:colOff>
      <xdr:row>17</xdr:row>
      <xdr:rowOff>54120</xdr:rowOff>
    </xdr:to>
    <xdr:cxnSp macro="">
      <xdr:nvCxnSpPr>
        <xdr:cNvPr id="52" name="直線コネクタ 51"/>
        <xdr:cNvCxnSpPr/>
      </xdr:nvCxnSpPr>
      <xdr:spPr bwMode="auto">
        <a:xfrm flipV="1">
          <a:off x="5003800" y="2952910"/>
          <a:ext cx="647700" cy="6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162542</xdr:rowOff>
    </xdr:from>
    <xdr:to>
      <xdr:col>4</xdr:col>
      <xdr:colOff>469900</xdr:colOff>
      <xdr:row>17</xdr:row>
      <xdr:rowOff>54120</xdr:rowOff>
    </xdr:to>
    <xdr:cxnSp macro="">
      <xdr:nvCxnSpPr>
        <xdr:cNvPr id="55" name="直線コネクタ 54"/>
        <xdr:cNvCxnSpPr/>
      </xdr:nvCxnSpPr>
      <xdr:spPr bwMode="auto">
        <a:xfrm>
          <a:off x="4305300" y="2953367"/>
          <a:ext cx="6985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85504</xdr:rowOff>
    </xdr:from>
    <xdr:to>
      <xdr:col>3</xdr:col>
      <xdr:colOff>904875</xdr:colOff>
      <xdr:row>16</xdr:row>
      <xdr:rowOff>162542</xdr:rowOff>
    </xdr:to>
    <xdr:cxnSp macro="">
      <xdr:nvCxnSpPr>
        <xdr:cNvPr id="58" name="直線コネクタ 57"/>
        <xdr:cNvCxnSpPr/>
      </xdr:nvCxnSpPr>
      <xdr:spPr bwMode="auto">
        <a:xfrm>
          <a:off x="3606800" y="2876329"/>
          <a:ext cx="698500" cy="7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58562</xdr:rowOff>
    </xdr:from>
    <xdr:to>
      <xdr:col>3</xdr:col>
      <xdr:colOff>206375</xdr:colOff>
      <xdr:row>16</xdr:row>
      <xdr:rowOff>85504</xdr:rowOff>
    </xdr:to>
    <xdr:cxnSp macro="">
      <xdr:nvCxnSpPr>
        <xdr:cNvPr id="61" name="直線コネクタ 60"/>
        <xdr:cNvCxnSpPr/>
      </xdr:nvCxnSpPr>
      <xdr:spPr bwMode="auto">
        <a:xfrm>
          <a:off x="2908300" y="2849387"/>
          <a:ext cx="6985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111285</xdr:rowOff>
    </xdr:from>
    <xdr:to>
      <xdr:col>5</xdr:col>
      <xdr:colOff>34925</xdr:colOff>
      <xdr:row>17</xdr:row>
      <xdr:rowOff>41435</xdr:rowOff>
    </xdr:to>
    <xdr:sp macro="" textlink="">
      <xdr:nvSpPr>
        <xdr:cNvPr id="71" name="円/楕円 70"/>
        <xdr:cNvSpPr/>
      </xdr:nvSpPr>
      <xdr:spPr bwMode="auto">
        <a:xfrm>
          <a:off x="5600700" y="29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83362</xdr:rowOff>
    </xdr:from>
    <xdr:ext cx="762000" cy="259045"/>
    <xdr:sp macro="" textlink="">
      <xdr:nvSpPr>
        <xdr:cNvPr id="72" name="人口1人当たり決算額の推移該当値テキスト130"/>
        <xdr:cNvSpPr txBox="1"/>
      </xdr:nvSpPr>
      <xdr:spPr>
        <a:xfrm>
          <a:off x="5740400" y="287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60,134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3320</xdr:rowOff>
    </xdr:from>
    <xdr:to>
      <xdr:col>4</xdr:col>
      <xdr:colOff>520700</xdr:colOff>
      <xdr:row>17</xdr:row>
      <xdr:rowOff>104920</xdr:rowOff>
    </xdr:to>
    <xdr:sp macro="" textlink="">
      <xdr:nvSpPr>
        <xdr:cNvPr id="73" name="円/楕円 72"/>
        <xdr:cNvSpPr/>
      </xdr:nvSpPr>
      <xdr:spPr bwMode="auto">
        <a:xfrm>
          <a:off x="4953000" y="2965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89697</xdr:rowOff>
    </xdr:from>
    <xdr:ext cx="736600" cy="259045"/>
    <xdr:sp macro="" textlink="">
      <xdr:nvSpPr>
        <xdr:cNvPr id="74" name="テキスト ボックス 73"/>
        <xdr:cNvSpPr txBox="1"/>
      </xdr:nvSpPr>
      <xdr:spPr>
        <a:xfrm>
          <a:off x="4622800" y="305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111742</xdr:rowOff>
    </xdr:from>
    <xdr:to>
      <xdr:col>3</xdr:col>
      <xdr:colOff>955675</xdr:colOff>
      <xdr:row>17</xdr:row>
      <xdr:rowOff>41892</xdr:rowOff>
    </xdr:to>
    <xdr:sp macro="" textlink="">
      <xdr:nvSpPr>
        <xdr:cNvPr id="75" name="円/楕円 74"/>
        <xdr:cNvSpPr/>
      </xdr:nvSpPr>
      <xdr:spPr bwMode="auto">
        <a:xfrm>
          <a:off x="4254500" y="290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26669</xdr:rowOff>
    </xdr:from>
    <xdr:ext cx="762000" cy="259045"/>
    <xdr:sp macro="" textlink="">
      <xdr:nvSpPr>
        <xdr:cNvPr id="76" name="テキスト ボックス 75"/>
        <xdr:cNvSpPr txBox="1"/>
      </xdr:nvSpPr>
      <xdr:spPr>
        <a:xfrm>
          <a:off x="3924300" y="298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34704</xdr:rowOff>
    </xdr:from>
    <xdr:to>
      <xdr:col>3</xdr:col>
      <xdr:colOff>257175</xdr:colOff>
      <xdr:row>16</xdr:row>
      <xdr:rowOff>136304</xdr:rowOff>
    </xdr:to>
    <xdr:sp macro="" textlink="">
      <xdr:nvSpPr>
        <xdr:cNvPr id="77" name="円/楕円 76"/>
        <xdr:cNvSpPr/>
      </xdr:nvSpPr>
      <xdr:spPr bwMode="auto">
        <a:xfrm>
          <a:off x="3556000" y="282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121081</xdr:rowOff>
    </xdr:from>
    <xdr:ext cx="762000" cy="259045"/>
    <xdr:sp macro="" textlink="">
      <xdr:nvSpPr>
        <xdr:cNvPr id="78" name="テキスト ボックス 77"/>
        <xdr:cNvSpPr txBox="1"/>
      </xdr:nvSpPr>
      <xdr:spPr>
        <a:xfrm>
          <a:off x="3225800" y="291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7762</xdr:rowOff>
    </xdr:from>
    <xdr:to>
      <xdr:col>2</xdr:col>
      <xdr:colOff>692150</xdr:colOff>
      <xdr:row>16</xdr:row>
      <xdr:rowOff>109362</xdr:rowOff>
    </xdr:to>
    <xdr:sp macro="" textlink="">
      <xdr:nvSpPr>
        <xdr:cNvPr id="79" name="円/楕円 78"/>
        <xdr:cNvSpPr/>
      </xdr:nvSpPr>
      <xdr:spPr bwMode="auto">
        <a:xfrm>
          <a:off x="2857500" y="2798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94139</xdr:rowOff>
    </xdr:from>
    <xdr:ext cx="762000" cy="259045"/>
    <xdr:sp macro="" textlink="">
      <xdr:nvSpPr>
        <xdr:cNvPr id="80" name="テキスト ボックス 79"/>
        <xdr:cNvSpPr txBox="1"/>
      </xdr:nvSpPr>
      <xdr:spPr>
        <a:xfrm>
          <a:off x="2527300" y="288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335059</xdr:rowOff>
    </xdr:from>
    <xdr:to>
      <xdr:col>4</xdr:col>
      <xdr:colOff>1117600</xdr:colOff>
      <xdr:row>36</xdr:row>
      <xdr:rowOff>77002</xdr:rowOff>
    </xdr:to>
    <xdr:cxnSp macro="">
      <xdr:nvCxnSpPr>
        <xdr:cNvPr id="115" name="直線コネクタ 114"/>
        <xdr:cNvCxnSpPr/>
      </xdr:nvCxnSpPr>
      <xdr:spPr bwMode="auto">
        <a:xfrm>
          <a:off x="5003800" y="6945409"/>
          <a:ext cx="647700" cy="8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280619</xdr:rowOff>
    </xdr:from>
    <xdr:to>
      <xdr:col>4</xdr:col>
      <xdr:colOff>469900</xdr:colOff>
      <xdr:row>35</xdr:row>
      <xdr:rowOff>335059</xdr:rowOff>
    </xdr:to>
    <xdr:cxnSp macro="">
      <xdr:nvCxnSpPr>
        <xdr:cNvPr id="118" name="直線コネクタ 117"/>
        <xdr:cNvCxnSpPr/>
      </xdr:nvCxnSpPr>
      <xdr:spPr bwMode="auto">
        <a:xfrm>
          <a:off x="4305300" y="6890969"/>
          <a:ext cx="698500" cy="54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243618</xdr:rowOff>
    </xdr:from>
    <xdr:to>
      <xdr:col>3</xdr:col>
      <xdr:colOff>904875</xdr:colOff>
      <xdr:row>35</xdr:row>
      <xdr:rowOff>280619</xdr:rowOff>
    </xdr:to>
    <xdr:cxnSp macro="">
      <xdr:nvCxnSpPr>
        <xdr:cNvPr id="121" name="直線コネクタ 120"/>
        <xdr:cNvCxnSpPr/>
      </xdr:nvCxnSpPr>
      <xdr:spPr bwMode="auto">
        <a:xfrm>
          <a:off x="3606800" y="6853968"/>
          <a:ext cx="698500" cy="37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186926</xdr:rowOff>
    </xdr:from>
    <xdr:to>
      <xdr:col>3</xdr:col>
      <xdr:colOff>206375</xdr:colOff>
      <xdr:row>35</xdr:row>
      <xdr:rowOff>243618</xdr:rowOff>
    </xdr:to>
    <xdr:cxnSp macro="">
      <xdr:nvCxnSpPr>
        <xdr:cNvPr id="124" name="直線コネクタ 123"/>
        <xdr:cNvCxnSpPr/>
      </xdr:nvCxnSpPr>
      <xdr:spPr bwMode="auto">
        <a:xfrm>
          <a:off x="2908300" y="6797276"/>
          <a:ext cx="698500" cy="5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26202</xdr:rowOff>
    </xdr:from>
    <xdr:to>
      <xdr:col>5</xdr:col>
      <xdr:colOff>34925</xdr:colOff>
      <xdr:row>36</xdr:row>
      <xdr:rowOff>127802</xdr:rowOff>
    </xdr:to>
    <xdr:sp macro="" textlink="">
      <xdr:nvSpPr>
        <xdr:cNvPr id="134" name="円/楕円 133"/>
        <xdr:cNvSpPr/>
      </xdr:nvSpPr>
      <xdr:spPr bwMode="auto">
        <a:xfrm>
          <a:off x="5600700" y="697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341179</xdr:rowOff>
    </xdr:from>
    <xdr:ext cx="762000" cy="259045"/>
    <xdr:sp macro="" textlink="">
      <xdr:nvSpPr>
        <xdr:cNvPr id="135" name="人口1人当たり決算額の推移該当値テキスト445"/>
        <xdr:cNvSpPr txBox="1"/>
      </xdr:nvSpPr>
      <xdr:spPr>
        <a:xfrm>
          <a:off x="5740400" y="695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284259</xdr:rowOff>
    </xdr:from>
    <xdr:to>
      <xdr:col>4</xdr:col>
      <xdr:colOff>520700</xdr:colOff>
      <xdr:row>36</xdr:row>
      <xdr:rowOff>42959</xdr:rowOff>
    </xdr:to>
    <xdr:sp macro="" textlink="">
      <xdr:nvSpPr>
        <xdr:cNvPr id="136" name="円/楕円 135"/>
        <xdr:cNvSpPr/>
      </xdr:nvSpPr>
      <xdr:spPr bwMode="auto">
        <a:xfrm>
          <a:off x="4953000" y="689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27736</xdr:rowOff>
    </xdr:from>
    <xdr:ext cx="736600" cy="259045"/>
    <xdr:sp macro="" textlink="">
      <xdr:nvSpPr>
        <xdr:cNvPr id="137" name="テキスト ボックス 136"/>
        <xdr:cNvSpPr txBox="1"/>
      </xdr:nvSpPr>
      <xdr:spPr>
        <a:xfrm>
          <a:off x="4622800" y="6980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229819</xdr:rowOff>
    </xdr:from>
    <xdr:to>
      <xdr:col>3</xdr:col>
      <xdr:colOff>955675</xdr:colOff>
      <xdr:row>35</xdr:row>
      <xdr:rowOff>331419</xdr:rowOff>
    </xdr:to>
    <xdr:sp macro="" textlink="">
      <xdr:nvSpPr>
        <xdr:cNvPr id="138" name="円/楕円 137"/>
        <xdr:cNvSpPr/>
      </xdr:nvSpPr>
      <xdr:spPr bwMode="auto">
        <a:xfrm>
          <a:off x="4254500" y="6840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316196</xdr:rowOff>
    </xdr:from>
    <xdr:ext cx="762000" cy="259045"/>
    <xdr:sp macro="" textlink="">
      <xdr:nvSpPr>
        <xdr:cNvPr id="139" name="テキスト ボックス 138"/>
        <xdr:cNvSpPr txBox="1"/>
      </xdr:nvSpPr>
      <xdr:spPr>
        <a:xfrm>
          <a:off x="3924300" y="692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192818</xdr:rowOff>
    </xdr:from>
    <xdr:to>
      <xdr:col>3</xdr:col>
      <xdr:colOff>257175</xdr:colOff>
      <xdr:row>35</xdr:row>
      <xdr:rowOff>294418</xdr:rowOff>
    </xdr:to>
    <xdr:sp macro="" textlink="">
      <xdr:nvSpPr>
        <xdr:cNvPr id="140" name="円/楕円 139"/>
        <xdr:cNvSpPr/>
      </xdr:nvSpPr>
      <xdr:spPr bwMode="auto">
        <a:xfrm>
          <a:off x="3556000" y="6803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279195</xdr:rowOff>
    </xdr:from>
    <xdr:ext cx="762000" cy="259045"/>
    <xdr:sp macro="" textlink="">
      <xdr:nvSpPr>
        <xdr:cNvPr id="141" name="テキスト ボックス 140"/>
        <xdr:cNvSpPr txBox="1"/>
      </xdr:nvSpPr>
      <xdr:spPr>
        <a:xfrm>
          <a:off x="3225800" y="688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136126</xdr:rowOff>
    </xdr:from>
    <xdr:to>
      <xdr:col>2</xdr:col>
      <xdr:colOff>692150</xdr:colOff>
      <xdr:row>35</xdr:row>
      <xdr:rowOff>237726</xdr:rowOff>
    </xdr:to>
    <xdr:sp macro="" textlink="">
      <xdr:nvSpPr>
        <xdr:cNvPr id="142" name="円/楕円 141"/>
        <xdr:cNvSpPr/>
      </xdr:nvSpPr>
      <xdr:spPr bwMode="auto">
        <a:xfrm>
          <a:off x="2857500" y="6746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222503</xdr:rowOff>
    </xdr:from>
    <xdr:ext cx="762000" cy="259045"/>
    <xdr:sp macro="" textlink="">
      <xdr:nvSpPr>
        <xdr:cNvPr id="143" name="テキスト ボックス 142"/>
        <xdr:cNvSpPr txBox="1"/>
      </xdr:nvSpPr>
      <xdr:spPr>
        <a:xfrm>
          <a:off x="2527300" y="683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平成２６年度は前年度に比べ翌年度繰越額が増加しているが、歳入総額が増加したことから実質収支比率は０．６９ポイント増加した。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また、財政調整基金への積立も進め残高は増加傾向にある。引き続き実質収支額や財政調整基金の確保に努める。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については平成２５年度に黒字に転じたもの平成２６年度は赤字となった。一般会計からの各会計への繰出しは依然として減少せず一般会計の大きな負担となっている。今後も引き続き一般会計からの繰出しを受けている会計の収入確保を強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平成２６年度は元利償還金が減少し、算入公債費等が増加したため実質公債比率の分子が減少した。今後も緊急度等を総合的に判断した上で、適切な借入に努めていく。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債務負担行為に基づく支出予定額や公営企業債等繰入見込額の減少などから将来負担額は減少となったが、充当可能財源等が増加したため、将来負担比率の分子は減少となった。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今後も市の財政状況を総合的に勘案しつつ、将来負担額の上昇を招かないよう努める。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71737018</v>
      </c>
      <c r="BO4" s="379"/>
      <c r="BP4" s="379"/>
      <c r="BQ4" s="379"/>
      <c r="BR4" s="379"/>
      <c r="BS4" s="379"/>
      <c r="BT4" s="379"/>
      <c r="BU4" s="380"/>
      <c r="BV4" s="378">
        <v>70784280</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6</v>
      </c>
      <c r="CU4" s="556"/>
      <c r="CV4" s="556"/>
      <c r="CW4" s="556"/>
      <c r="CX4" s="556"/>
      <c r="CY4" s="556"/>
      <c r="CZ4" s="556"/>
      <c r="DA4" s="557"/>
      <c r="DB4" s="555">
        <v>5.3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68979851</v>
      </c>
      <c r="BO5" s="384"/>
      <c r="BP5" s="384"/>
      <c r="BQ5" s="384"/>
      <c r="BR5" s="384"/>
      <c r="BS5" s="384"/>
      <c r="BT5" s="384"/>
      <c r="BU5" s="385"/>
      <c r="BV5" s="383">
        <v>68512078</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82.8</v>
      </c>
      <c r="CU5" s="354"/>
      <c r="CV5" s="354"/>
      <c r="CW5" s="354"/>
      <c r="CX5" s="354"/>
      <c r="CY5" s="354"/>
      <c r="CZ5" s="354"/>
      <c r="DA5" s="355"/>
      <c r="DB5" s="353">
        <v>81.599999999999994</v>
      </c>
      <c r="DC5" s="354"/>
      <c r="DD5" s="354"/>
      <c r="DE5" s="354"/>
      <c r="DF5" s="354"/>
      <c r="DG5" s="354"/>
      <c r="DH5" s="354"/>
      <c r="DI5" s="355"/>
      <c r="DJ5" s="137"/>
      <c r="DK5" s="137"/>
      <c r="DL5" s="137"/>
      <c r="DM5" s="137"/>
      <c r="DN5" s="137"/>
      <c r="DO5" s="137"/>
    </row>
    <row r="6" spans="1:119" ht="18.75" customHeight="1" x14ac:dyDescent="0.15">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2757167</v>
      </c>
      <c r="BO6" s="384"/>
      <c r="BP6" s="384"/>
      <c r="BQ6" s="384"/>
      <c r="BR6" s="384"/>
      <c r="BS6" s="384"/>
      <c r="BT6" s="384"/>
      <c r="BU6" s="385"/>
      <c r="BV6" s="383">
        <v>2272202</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87.4</v>
      </c>
      <c r="CU6" s="530"/>
      <c r="CV6" s="530"/>
      <c r="CW6" s="530"/>
      <c r="CX6" s="530"/>
      <c r="CY6" s="530"/>
      <c r="CZ6" s="530"/>
      <c r="DA6" s="531"/>
      <c r="DB6" s="529">
        <v>86.5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298569</v>
      </c>
      <c r="BO7" s="384"/>
      <c r="BP7" s="384"/>
      <c r="BQ7" s="384"/>
      <c r="BR7" s="384"/>
      <c r="BS7" s="384"/>
      <c r="BT7" s="384"/>
      <c r="BU7" s="385"/>
      <c r="BV7" s="383">
        <v>98752</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41016929</v>
      </c>
      <c r="CU7" s="384"/>
      <c r="CV7" s="384"/>
      <c r="CW7" s="384"/>
      <c r="CX7" s="384"/>
      <c r="CY7" s="384"/>
      <c r="CZ7" s="384"/>
      <c r="DA7" s="385"/>
      <c r="DB7" s="383">
        <v>41045468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2458598</v>
      </c>
      <c r="BO8" s="384"/>
      <c r="BP8" s="384"/>
      <c r="BQ8" s="384"/>
      <c r="BR8" s="384"/>
      <c r="BS8" s="384"/>
      <c r="BT8" s="384"/>
      <c r="BU8" s="385"/>
      <c r="BV8" s="383">
        <v>2173450</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0.96</v>
      </c>
      <c r="CU8" s="493"/>
      <c r="CV8" s="493"/>
      <c r="CW8" s="493"/>
      <c r="CX8" s="493"/>
      <c r="CY8" s="493"/>
      <c r="CZ8" s="493"/>
      <c r="DA8" s="494"/>
      <c r="DB8" s="492">
        <v>0.96</v>
      </c>
      <c r="DC8" s="493"/>
      <c r="DD8" s="493"/>
      <c r="DE8" s="493"/>
      <c r="DF8" s="493"/>
      <c r="DG8" s="493"/>
      <c r="DH8" s="493"/>
      <c r="DI8" s="494"/>
      <c r="DJ8" s="137"/>
      <c r="DK8" s="137"/>
      <c r="DL8" s="137"/>
      <c r="DM8" s="137"/>
      <c r="DN8" s="137"/>
      <c r="DO8" s="137"/>
    </row>
    <row r="9" spans="1:119" ht="18.75" customHeight="1" thickBot="1" x14ac:dyDescent="0.2">
      <c r="A9" s="138"/>
      <c r="B9" s="518" t="s">
        <v>93</v>
      </c>
      <c r="C9" s="519"/>
      <c r="D9" s="519"/>
      <c r="E9" s="519"/>
      <c r="F9" s="519"/>
      <c r="G9" s="519"/>
      <c r="H9" s="519"/>
      <c r="I9" s="519"/>
      <c r="J9" s="519"/>
      <c r="K9" s="446"/>
      <c r="L9" s="520" t="s">
        <v>94</v>
      </c>
      <c r="M9" s="521"/>
      <c r="N9" s="521"/>
      <c r="O9" s="521"/>
      <c r="P9" s="521"/>
      <c r="Q9" s="522"/>
      <c r="R9" s="523">
        <v>202304</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285148</v>
      </c>
      <c r="BO9" s="384"/>
      <c r="BP9" s="384"/>
      <c r="BQ9" s="384"/>
      <c r="BR9" s="384"/>
      <c r="BS9" s="384"/>
      <c r="BT9" s="384"/>
      <c r="BU9" s="385"/>
      <c r="BV9" s="383">
        <v>540658</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14.6</v>
      </c>
      <c r="CU9" s="354"/>
      <c r="CV9" s="354"/>
      <c r="CW9" s="354"/>
      <c r="CX9" s="354"/>
      <c r="CY9" s="354"/>
      <c r="CZ9" s="354"/>
      <c r="DA9" s="355"/>
      <c r="DB9" s="353">
        <v>15.1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208005</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1524101</v>
      </c>
      <c r="BO10" s="384"/>
      <c r="BP10" s="384"/>
      <c r="BQ10" s="384"/>
      <c r="BR10" s="384"/>
      <c r="BS10" s="384"/>
      <c r="BT10" s="384"/>
      <c r="BU10" s="385"/>
      <c r="BV10" s="383">
        <v>1367737</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75</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202612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v>649899</v>
      </c>
      <c r="BO12" s="384"/>
      <c r="BP12" s="384"/>
      <c r="BQ12" s="384"/>
      <c r="BR12" s="384"/>
      <c r="BS12" s="384"/>
      <c r="BT12" s="384"/>
      <c r="BU12" s="385"/>
      <c r="BV12" s="383">
        <v>486250</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199152</v>
      </c>
      <c r="S13" s="485"/>
      <c r="T13" s="485"/>
      <c r="U13" s="485"/>
      <c r="V13" s="486"/>
      <c r="W13" s="472" t="s">
        <v>121</v>
      </c>
      <c r="X13" s="396"/>
      <c r="Y13" s="396"/>
      <c r="Z13" s="396"/>
      <c r="AA13" s="396"/>
      <c r="AB13" s="397"/>
      <c r="AC13" s="359">
        <v>2818</v>
      </c>
      <c r="AD13" s="360"/>
      <c r="AE13" s="360"/>
      <c r="AF13" s="360"/>
      <c r="AG13" s="361"/>
      <c r="AH13" s="359">
        <v>3270</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1159350</v>
      </c>
      <c r="BO13" s="384"/>
      <c r="BP13" s="384"/>
      <c r="BQ13" s="384"/>
      <c r="BR13" s="384"/>
      <c r="BS13" s="384"/>
      <c r="BT13" s="384"/>
      <c r="BU13" s="385"/>
      <c r="BV13" s="383">
        <v>1422145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6.8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204703</v>
      </c>
      <c r="S14" s="485"/>
      <c r="T14" s="485"/>
      <c r="U14" s="485"/>
      <c r="V14" s="486"/>
      <c r="W14" s="487"/>
      <c r="X14" s="399"/>
      <c r="Y14" s="399"/>
      <c r="Z14" s="399"/>
      <c r="AA14" s="399"/>
      <c r="AB14" s="400"/>
      <c r="AC14" s="477">
        <v>2.9</v>
      </c>
      <c r="AD14" s="478"/>
      <c r="AE14" s="478"/>
      <c r="AF14" s="478"/>
      <c r="AG14" s="479"/>
      <c r="AH14" s="477">
        <v>3.1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47.7</v>
      </c>
      <c r="CU14" s="456"/>
      <c r="CV14" s="456"/>
      <c r="CW14" s="456"/>
      <c r="CX14" s="456"/>
      <c r="CY14" s="456"/>
      <c r="CZ14" s="456"/>
      <c r="DA14" s="457"/>
      <c r="DB14" s="488">
        <v>64.099999999999994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201253</v>
      </c>
      <c r="S15" s="485"/>
      <c r="T15" s="485"/>
      <c r="U15" s="485"/>
      <c r="V15" s="486"/>
      <c r="W15" s="472" t="s">
        <v>128</v>
      </c>
      <c r="X15" s="396"/>
      <c r="Y15" s="396"/>
      <c r="Z15" s="396"/>
      <c r="AA15" s="396"/>
      <c r="AB15" s="397"/>
      <c r="AC15" s="359">
        <v>30943</v>
      </c>
      <c r="AD15" s="360"/>
      <c r="AE15" s="360"/>
      <c r="AF15" s="360"/>
      <c r="AG15" s="361"/>
      <c r="AH15" s="359">
        <v>33557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28492300</v>
      </c>
      <c r="BO15" s="379"/>
      <c r="BP15" s="379"/>
      <c r="BQ15" s="379"/>
      <c r="BR15" s="379"/>
      <c r="BS15" s="379"/>
      <c r="BT15" s="379"/>
      <c r="BU15" s="380"/>
      <c r="BV15" s="378">
        <v>28202237</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31.5</v>
      </c>
      <c r="AD16" s="478"/>
      <c r="AE16" s="478"/>
      <c r="AF16" s="478"/>
      <c r="AG16" s="479"/>
      <c r="AH16" s="477">
        <v>31.5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29565179</v>
      </c>
      <c r="BO16" s="384"/>
      <c r="BP16" s="384"/>
      <c r="BQ16" s="384"/>
      <c r="BR16" s="384"/>
      <c r="BS16" s="384"/>
      <c r="BT16" s="384"/>
      <c r="BU16" s="385"/>
      <c r="BV16" s="383">
        <v>29429074</v>
      </c>
      <c r="BW16" s="384"/>
      <c r="BX16" s="384"/>
      <c r="BY16" s="384"/>
      <c r="BZ16" s="384"/>
      <c r="CA16" s="384"/>
      <c r="CB16" s="384"/>
      <c r="CC16" s="385"/>
      <c r="CD16" s="152"/>
      <c r="CE16" s="381" t="s">
        <v>134</v>
      </c>
      <c r="CF16" s="381"/>
      <c r="CG16" s="381"/>
      <c r="CH16" s="381"/>
      <c r="CI16" s="381"/>
      <c r="CJ16" s="381"/>
      <c r="CK16" s="381"/>
      <c r="CL16" s="381"/>
      <c r="CM16" s="381"/>
      <c r="CN16" s="381"/>
      <c r="CO16" s="381"/>
      <c r="CP16" s="381"/>
      <c r="CQ16" s="381"/>
      <c r="CR16" s="381"/>
      <c r="CS16" s="382"/>
      <c r="CT16" s="353">
        <v>0.6</v>
      </c>
      <c r="CU16" s="354"/>
      <c r="CV16" s="354"/>
      <c r="CW16" s="354"/>
      <c r="CX16" s="354"/>
      <c r="CY16" s="354"/>
      <c r="CZ16" s="354"/>
      <c r="DA16" s="355"/>
      <c r="DB16" s="353" t="s">
        <v>119</v>
      </c>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132</v>
      </c>
      <c r="S17" s="470"/>
      <c r="T17" s="470"/>
      <c r="U17" s="470"/>
      <c r="V17" s="471"/>
      <c r="W17" s="472" t="s">
        <v>136</v>
      </c>
      <c r="X17" s="396"/>
      <c r="Y17" s="396"/>
      <c r="Z17" s="396"/>
      <c r="AA17" s="396"/>
      <c r="AB17" s="397"/>
      <c r="AC17" s="359">
        <v>64589</v>
      </c>
      <c r="AD17" s="360"/>
      <c r="AE17" s="360"/>
      <c r="AF17" s="360"/>
      <c r="AG17" s="361"/>
      <c r="AH17" s="359">
        <v>69273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37021294</v>
      </c>
      <c r="BO17" s="384"/>
      <c r="BP17" s="384"/>
      <c r="BQ17" s="384"/>
      <c r="BR17" s="384"/>
      <c r="BS17" s="384"/>
      <c r="BT17" s="384"/>
      <c r="BU17" s="385"/>
      <c r="BV17" s="383">
        <v>36748768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186.96</v>
      </c>
      <c r="M18" s="448"/>
      <c r="N18" s="448"/>
      <c r="O18" s="448"/>
      <c r="P18" s="448"/>
      <c r="Q18" s="448"/>
      <c r="R18" s="449"/>
      <c r="S18" s="449"/>
      <c r="T18" s="449"/>
      <c r="U18" s="449"/>
      <c r="V18" s="450"/>
      <c r="W18" s="464"/>
      <c r="X18" s="465"/>
      <c r="Y18" s="465"/>
      <c r="Z18" s="465"/>
      <c r="AA18" s="465"/>
      <c r="AB18" s="473"/>
      <c r="AC18" s="347">
        <v>65.7</v>
      </c>
      <c r="AD18" s="348"/>
      <c r="AE18" s="348"/>
      <c r="AF18" s="348"/>
      <c r="AG18" s="451"/>
      <c r="AH18" s="347">
        <v>65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34222065</v>
      </c>
      <c r="BO18" s="384"/>
      <c r="BP18" s="384"/>
      <c r="BQ18" s="384"/>
      <c r="BR18" s="384"/>
      <c r="BS18" s="384"/>
      <c r="BT18" s="384"/>
      <c r="BU18" s="385"/>
      <c r="BV18" s="383">
        <v>33408521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1082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48191942</v>
      </c>
      <c r="BO19" s="384"/>
      <c r="BP19" s="384"/>
      <c r="BQ19" s="384"/>
      <c r="BR19" s="384"/>
      <c r="BS19" s="384"/>
      <c r="BT19" s="384"/>
      <c r="BU19" s="385"/>
      <c r="BV19" s="383">
        <v>47206916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79616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73005798</v>
      </c>
      <c r="BO23" s="384"/>
      <c r="BP23" s="384"/>
      <c r="BQ23" s="384"/>
      <c r="BR23" s="384"/>
      <c r="BS23" s="384"/>
      <c r="BT23" s="384"/>
      <c r="BU23" s="385"/>
      <c r="BV23" s="383">
        <v>73231277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10050</v>
      </c>
      <c r="R24" s="360"/>
      <c r="S24" s="360"/>
      <c r="T24" s="360"/>
      <c r="U24" s="360"/>
      <c r="V24" s="361"/>
      <c r="W24" s="425"/>
      <c r="X24" s="416"/>
      <c r="Y24" s="417"/>
      <c r="Z24" s="356" t="s">
        <v>152</v>
      </c>
      <c r="AA24" s="357"/>
      <c r="AB24" s="357"/>
      <c r="AC24" s="357"/>
      <c r="AD24" s="357"/>
      <c r="AE24" s="357"/>
      <c r="AF24" s="357"/>
      <c r="AG24" s="358"/>
      <c r="AH24" s="359">
        <v>1251</v>
      </c>
      <c r="AI24" s="360"/>
      <c r="AJ24" s="360"/>
      <c r="AK24" s="360"/>
      <c r="AL24" s="361"/>
      <c r="AM24" s="359">
        <v>3945654</v>
      </c>
      <c r="AN24" s="360"/>
      <c r="AO24" s="360"/>
      <c r="AP24" s="360"/>
      <c r="AQ24" s="360"/>
      <c r="AR24" s="361"/>
      <c r="AS24" s="359">
        <v>3154</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49427932</v>
      </c>
      <c r="BO24" s="384"/>
      <c r="BP24" s="384"/>
      <c r="BQ24" s="384"/>
      <c r="BR24" s="384"/>
      <c r="BS24" s="384"/>
      <c r="BT24" s="384"/>
      <c r="BU24" s="385"/>
      <c r="BV24" s="383">
        <v>50347679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2</v>
      </c>
      <c r="M25" s="360"/>
      <c r="N25" s="360"/>
      <c r="O25" s="360"/>
      <c r="P25" s="361"/>
      <c r="Q25" s="359">
        <v>8000</v>
      </c>
      <c r="R25" s="360"/>
      <c r="S25" s="360"/>
      <c r="T25" s="360"/>
      <c r="U25" s="360"/>
      <c r="V25" s="361"/>
      <c r="W25" s="425"/>
      <c r="X25" s="416"/>
      <c r="Y25" s="417"/>
      <c r="Z25" s="356" t="s">
        <v>155</v>
      </c>
      <c r="AA25" s="357"/>
      <c r="AB25" s="357"/>
      <c r="AC25" s="357"/>
      <c r="AD25" s="357"/>
      <c r="AE25" s="357"/>
      <c r="AF25" s="357"/>
      <c r="AG25" s="358"/>
      <c r="AH25" s="359">
        <v>260</v>
      </c>
      <c r="AI25" s="360"/>
      <c r="AJ25" s="360"/>
      <c r="AK25" s="360"/>
      <c r="AL25" s="361"/>
      <c r="AM25" s="359">
        <v>808080</v>
      </c>
      <c r="AN25" s="360"/>
      <c r="AO25" s="360"/>
      <c r="AP25" s="360"/>
      <c r="AQ25" s="360"/>
      <c r="AR25" s="361"/>
      <c r="AS25" s="359">
        <v>3108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10841159</v>
      </c>
      <c r="BO25" s="379"/>
      <c r="BP25" s="379"/>
      <c r="BQ25" s="379"/>
      <c r="BR25" s="379"/>
      <c r="BS25" s="379"/>
      <c r="BT25" s="379"/>
      <c r="BU25" s="380"/>
      <c r="BV25" s="378">
        <v>8231642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6930</v>
      </c>
      <c r="R26" s="360"/>
      <c r="S26" s="360"/>
      <c r="T26" s="360"/>
      <c r="U26" s="360"/>
      <c r="V26" s="361"/>
      <c r="W26" s="425"/>
      <c r="X26" s="416"/>
      <c r="Y26" s="417"/>
      <c r="Z26" s="356" t="s">
        <v>158</v>
      </c>
      <c r="AA26" s="438"/>
      <c r="AB26" s="438"/>
      <c r="AC26" s="438"/>
      <c r="AD26" s="438"/>
      <c r="AE26" s="438"/>
      <c r="AF26" s="438"/>
      <c r="AG26" s="439"/>
      <c r="AH26" s="359">
        <v>117</v>
      </c>
      <c r="AI26" s="360"/>
      <c r="AJ26" s="360"/>
      <c r="AK26" s="360"/>
      <c r="AL26" s="361"/>
      <c r="AM26" s="359">
        <v>402831</v>
      </c>
      <c r="AN26" s="360"/>
      <c r="AO26" s="360"/>
      <c r="AP26" s="360"/>
      <c r="AQ26" s="360"/>
      <c r="AR26" s="361"/>
      <c r="AS26" s="359">
        <v>3443</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160</v>
      </c>
      <c r="F27" s="357"/>
      <c r="G27" s="357"/>
      <c r="H27" s="357"/>
      <c r="I27" s="357"/>
      <c r="J27" s="357"/>
      <c r="K27" s="358"/>
      <c r="L27" s="359">
        <v>1</v>
      </c>
      <c r="M27" s="360"/>
      <c r="N27" s="360"/>
      <c r="O27" s="360"/>
      <c r="P27" s="361"/>
      <c r="Q27" s="359">
        <v>6000</v>
      </c>
      <c r="R27" s="360"/>
      <c r="S27" s="360"/>
      <c r="T27" s="360"/>
      <c r="U27" s="360"/>
      <c r="V27" s="361"/>
      <c r="W27" s="425"/>
      <c r="X27" s="416"/>
      <c r="Y27" s="417"/>
      <c r="Z27" s="356" t="s">
        <v>161</v>
      </c>
      <c r="AA27" s="357"/>
      <c r="AB27" s="357"/>
      <c r="AC27" s="357"/>
      <c r="AD27" s="357"/>
      <c r="AE27" s="357"/>
      <c r="AF27" s="357"/>
      <c r="AG27" s="358"/>
      <c r="AH27" s="359">
        <v>76</v>
      </c>
      <c r="AI27" s="360"/>
      <c r="AJ27" s="360"/>
      <c r="AK27" s="360"/>
      <c r="AL27" s="361"/>
      <c r="AM27" s="359">
        <v>290442</v>
      </c>
      <c r="AN27" s="360"/>
      <c r="AO27" s="360"/>
      <c r="AP27" s="360"/>
      <c r="AQ27" s="360"/>
      <c r="AR27" s="361"/>
      <c r="AS27" s="359">
        <v>3822</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1378951</v>
      </c>
      <c r="BO27" s="387"/>
      <c r="BP27" s="387"/>
      <c r="BQ27" s="387"/>
      <c r="BR27" s="387"/>
      <c r="BS27" s="387"/>
      <c r="BT27" s="387"/>
      <c r="BU27" s="388"/>
      <c r="BV27" s="386">
        <v>1378695</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163</v>
      </c>
      <c r="F28" s="357"/>
      <c r="G28" s="357"/>
      <c r="H28" s="357"/>
      <c r="I28" s="357"/>
      <c r="J28" s="357"/>
      <c r="K28" s="358"/>
      <c r="L28" s="359">
        <v>1</v>
      </c>
      <c r="M28" s="360"/>
      <c r="N28" s="360"/>
      <c r="O28" s="360"/>
      <c r="P28" s="361"/>
      <c r="Q28" s="359">
        <v>5370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2817653</v>
      </c>
      <c r="BO28" s="379"/>
      <c r="BP28" s="379"/>
      <c r="BQ28" s="379"/>
      <c r="BR28" s="379"/>
      <c r="BS28" s="379"/>
      <c r="BT28" s="379"/>
      <c r="BU28" s="380"/>
      <c r="BV28" s="378">
        <v>1943451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167</v>
      </c>
      <c r="F29" s="357"/>
      <c r="G29" s="357"/>
      <c r="H29" s="357"/>
      <c r="I29" s="357"/>
      <c r="J29" s="357"/>
      <c r="K29" s="358"/>
      <c r="L29" s="359">
        <v>26</v>
      </c>
      <c r="M29" s="360"/>
      <c r="N29" s="360"/>
      <c r="O29" s="360"/>
      <c r="P29" s="361"/>
      <c r="Q29" s="359">
        <v>4930</v>
      </c>
      <c r="R29" s="360"/>
      <c r="S29" s="360"/>
      <c r="T29" s="360"/>
      <c r="U29" s="360"/>
      <c r="V29" s="361"/>
      <c r="W29" s="426"/>
      <c r="X29" s="427"/>
      <c r="Y29" s="428"/>
      <c r="Z29" s="356" t="s">
        <v>168</v>
      </c>
      <c r="AA29" s="357"/>
      <c r="AB29" s="357"/>
      <c r="AC29" s="357"/>
      <c r="AD29" s="357"/>
      <c r="AE29" s="357"/>
      <c r="AF29" s="357"/>
      <c r="AG29" s="358"/>
      <c r="AH29" s="359">
        <v>1327</v>
      </c>
      <c r="AI29" s="360"/>
      <c r="AJ29" s="360"/>
      <c r="AK29" s="360"/>
      <c r="AL29" s="361"/>
      <c r="AM29" s="359">
        <v>4236096</v>
      </c>
      <c r="AN29" s="360"/>
      <c r="AO29" s="360"/>
      <c r="AP29" s="360"/>
      <c r="AQ29" s="360"/>
      <c r="AR29" s="361"/>
      <c r="AS29" s="359">
        <v>3192</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70021</v>
      </c>
      <c r="BO29" s="384"/>
      <c r="BP29" s="384"/>
      <c r="BQ29" s="384"/>
      <c r="BR29" s="384"/>
      <c r="BS29" s="384"/>
      <c r="BT29" s="384"/>
      <c r="BU29" s="385"/>
      <c r="BV29" s="383">
        <v>69721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13387594</v>
      </c>
      <c r="BO30" s="387"/>
      <c r="BP30" s="387"/>
      <c r="BQ30" s="387"/>
      <c r="BR30" s="387"/>
      <c r="BS30" s="387"/>
      <c r="BT30" s="387"/>
      <c r="BU30" s="388"/>
      <c r="BV30" s="386">
        <v>14062040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伊豆市沼津市衛生施設組合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沼津市振興公社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駿豆学園管理組合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沼津市土地開発公社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IF('各会計、関係団体の財政状況及び健全化判断比率'!B33="","",'各会計、関係団体の財政状況及び健全化判断比率'!B33)</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静岡県後期高齢者医療広域連合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沼津まちづくり公社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静岡地方税滞納整理機構</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静岡県学校給食会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静岡県後期高齢者医療広域連合（事業会計分）</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72321</v>
      </c>
      <c r="J41" s="83">
        <v>72122</v>
      </c>
      <c r="K41" s="83">
        <v>73279</v>
      </c>
      <c r="L41" s="83">
        <v>73231</v>
      </c>
      <c r="M41" s="84">
        <v>73006</v>
      </c>
    </row>
    <row r="42" spans="2:13" ht="27.75" customHeight="1" x14ac:dyDescent="0.15">
      <c r="B42" s="1171"/>
      <c r="C42" s="1172"/>
      <c r="D42" s="85"/>
      <c r="E42" s="1175" t="s">
        <v>26</v>
      </c>
      <c r="F42" s="1175"/>
      <c r="G42" s="1175"/>
      <c r="H42" s="1176"/>
      <c r="I42" s="86">
        <v>11997</v>
      </c>
      <c r="J42" s="87">
        <v>9891</v>
      </c>
      <c r="K42" s="87">
        <v>8357</v>
      </c>
      <c r="L42" s="87">
        <v>7724</v>
      </c>
      <c r="M42" s="88">
        <v>6575</v>
      </c>
    </row>
    <row r="43" spans="2:13" ht="27.75" customHeight="1" x14ac:dyDescent="0.15">
      <c r="B43" s="1171"/>
      <c r="C43" s="1172"/>
      <c r="D43" s="85"/>
      <c r="E43" s="1175" t="s">
        <v>27</v>
      </c>
      <c r="F43" s="1175"/>
      <c r="G43" s="1175"/>
      <c r="H43" s="1176"/>
      <c r="I43" s="86">
        <v>34509</v>
      </c>
      <c r="J43" s="87">
        <v>31101</v>
      </c>
      <c r="K43" s="87">
        <v>32574</v>
      </c>
      <c r="L43" s="87">
        <v>30064</v>
      </c>
      <c r="M43" s="88">
        <v>27769</v>
      </c>
    </row>
    <row r="44" spans="2:13" ht="27.75" customHeight="1" x14ac:dyDescent="0.15">
      <c r="B44" s="1171"/>
      <c r="C44" s="1172"/>
      <c r="D44" s="85"/>
      <c r="E44" s="1175" t="s">
        <v>28</v>
      </c>
      <c r="F44" s="1175"/>
      <c r="G44" s="1175"/>
      <c r="H44" s="1176"/>
      <c r="I44" s="86">
        <v>39</v>
      </c>
      <c r="J44" s="87">
        <v>6</v>
      </c>
      <c r="K44" s="87">
        <v>5</v>
      </c>
      <c r="L44" s="87">
        <v>5</v>
      </c>
      <c r="M44" s="88">
        <v>4</v>
      </c>
    </row>
    <row r="45" spans="2:13" ht="27.75" customHeight="1" x14ac:dyDescent="0.15">
      <c r="B45" s="1171"/>
      <c r="C45" s="1172"/>
      <c r="D45" s="85"/>
      <c r="E45" s="1175" t="s">
        <v>29</v>
      </c>
      <c r="F45" s="1175"/>
      <c r="G45" s="1175"/>
      <c r="H45" s="1176"/>
      <c r="I45" s="86">
        <v>12761</v>
      </c>
      <c r="J45" s="87">
        <v>11449</v>
      </c>
      <c r="K45" s="87">
        <v>10655</v>
      </c>
      <c r="L45" s="87">
        <v>10683</v>
      </c>
      <c r="M45" s="88">
        <v>9870</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6584</v>
      </c>
      <c r="J49" s="87">
        <v>3904</v>
      </c>
      <c r="K49" s="87">
        <v>2904</v>
      </c>
      <c r="L49" s="87">
        <v>3208</v>
      </c>
      <c r="M49" s="88">
        <v>4160</v>
      </c>
    </row>
    <row r="50" spans="2:13" ht="27.75" customHeight="1" x14ac:dyDescent="0.15">
      <c r="B50" s="1171"/>
      <c r="C50" s="1172"/>
      <c r="D50" s="85"/>
      <c r="E50" s="1175" t="s">
        <v>35</v>
      </c>
      <c r="F50" s="1175"/>
      <c r="G50" s="1175"/>
      <c r="H50" s="1176"/>
      <c r="I50" s="86">
        <v>31810</v>
      </c>
      <c r="J50" s="87">
        <v>31347</v>
      </c>
      <c r="K50" s="87">
        <v>33004</v>
      </c>
      <c r="L50" s="87">
        <v>34603</v>
      </c>
      <c r="M50" s="88">
        <v>35212</v>
      </c>
    </row>
    <row r="51" spans="2:13" ht="27.75" customHeight="1" x14ac:dyDescent="0.15">
      <c r="B51" s="1173"/>
      <c r="C51" s="1174"/>
      <c r="D51" s="85"/>
      <c r="E51" s="1175" t="s">
        <v>36</v>
      </c>
      <c r="F51" s="1175"/>
      <c r="G51" s="1175"/>
      <c r="H51" s="1176"/>
      <c r="I51" s="86">
        <v>60756</v>
      </c>
      <c r="J51" s="87">
        <v>60621</v>
      </c>
      <c r="K51" s="87">
        <v>60665</v>
      </c>
      <c r="L51" s="87">
        <v>60853</v>
      </c>
      <c r="M51" s="88">
        <v>60829</v>
      </c>
    </row>
    <row r="52" spans="2:13" ht="27.75" customHeight="1" thickBot="1" x14ac:dyDescent="0.2">
      <c r="B52" s="1177" t="s">
        <v>21</v>
      </c>
      <c r="C52" s="1178"/>
      <c r="D52" s="90"/>
      <c r="E52" s="1179" t="s">
        <v>37</v>
      </c>
      <c r="F52" s="1179"/>
      <c r="G52" s="1179"/>
      <c r="H52" s="1180"/>
      <c r="I52" s="91">
        <v>32477</v>
      </c>
      <c r="J52" s="92">
        <v>28698</v>
      </c>
      <c r="K52" s="92">
        <v>28298</v>
      </c>
      <c r="L52" s="92">
        <v>23043</v>
      </c>
      <c r="M52" s="93">
        <v>17021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74147</v>
      </c>
      <c r="E3" s="116"/>
      <c r="F3" s="117">
        <v>41739</v>
      </c>
      <c r="G3" s="118"/>
      <c r="H3" s="119"/>
    </row>
    <row r="4" spans="1:8" x14ac:dyDescent="0.15">
      <c r="A4" s="120"/>
      <c r="B4" s="121"/>
      <c r="C4" s="122"/>
      <c r="D4" s="123">
        <v>45159</v>
      </c>
      <c r="E4" s="124"/>
      <c r="F4" s="125">
        <v>24625</v>
      </c>
      <c r="G4" s="126"/>
      <c r="H4" s="127"/>
    </row>
    <row r="5" spans="1:8" x14ac:dyDescent="0.15">
      <c r="A5" s="108" t="s">
        <v>508</v>
      </c>
      <c r="B5" s="113"/>
      <c r="C5" s="114"/>
      <c r="D5" s="115">
        <v>58974</v>
      </c>
      <c r="E5" s="116"/>
      <c r="F5" s="117">
        <v>36765</v>
      </c>
      <c r="G5" s="118"/>
      <c r="H5" s="119"/>
    </row>
    <row r="6" spans="1:8" x14ac:dyDescent="0.15">
      <c r="A6" s="120"/>
      <c r="B6" s="121"/>
      <c r="C6" s="122"/>
      <c r="D6" s="123">
        <v>45551</v>
      </c>
      <c r="E6" s="124"/>
      <c r="F6" s="125">
        <v>20975</v>
      </c>
      <c r="G6" s="126"/>
      <c r="H6" s="127"/>
    </row>
    <row r="7" spans="1:8" x14ac:dyDescent="0.15">
      <c r="A7" s="108" t="s">
        <v>509</v>
      </c>
      <c r="B7" s="113"/>
      <c r="C7" s="114"/>
      <c r="D7" s="115">
        <v>69159</v>
      </c>
      <c r="E7" s="116"/>
      <c r="F7" s="117">
        <v>39052</v>
      </c>
      <c r="G7" s="118"/>
      <c r="H7" s="119"/>
    </row>
    <row r="8" spans="1:8" x14ac:dyDescent="0.15">
      <c r="A8" s="120"/>
      <c r="B8" s="121"/>
      <c r="C8" s="122"/>
      <c r="D8" s="123">
        <v>39401</v>
      </c>
      <c r="E8" s="124"/>
      <c r="F8" s="125">
        <v>21186</v>
      </c>
      <c r="G8" s="126"/>
      <c r="H8" s="127"/>
    </row>
    <row r="9" spans="1:8" x14ac:dyDescent="0.15">
      <c r="A9" s="108" t="s">
        <v>510</v>
      </c>
      <c r="B9" s="113"/>
      <c r="C9" s="114"/>
      <c r="D9" s="115">
        <v>52931</v>
      </c>
      <c r="E9" s="116"/>
      <c r="F9" s="117">
        <v>41235</v>
      </c>
      <c r="G9" s="118"/>
      <c r="H9" s="119"/>
    </row>
    <row r="10" spans="1:8" x14ac:dyDescent="0.15">
      <c r="A10" s="120"/>
      <c r="B10" s="121"/>
      <c r="C10" s="122"/>
      <c r="D10" s="123">
        <v>30048</v>
      </c>
      <c r="E10" s="124"/>
      <c r="F10" s="125">
        <v>22086</v>
      </c>
      <c r="G10" s="126"/>
      <c r="H10" s="127"/>
    </row>
    <row r="11" spans="1:8" x14ac:dyDescent="0.15">
      <c r="A11" s="108" t="s">
        <v>511</v>
      </c>
      <c r="B11" s="113"/>
      <c r="C11" s="114"/>
      <c r="D11" s="115">
        <v>50518</v>
      </c>
      <c r="E11" s="116"/>
      <c r="F11" s="117">
        <v>41862</v>
      </c>
      <c r="G11" s="118"/>
      <c r="H11" s="119"/>
    </row>
    <row r="12" spans="1:8" x14ac:dyDescent="0.15">
      <c r="A12" s="120"/>
      <c r="B12" s="121"/>
      <c r="C12" s="128"/>
      <c r="D12" s="123">
        <v>27398</v>
      </c>
      <c r="E12" s="124"/>
      <c r="F12" s="125">
        <v>23710</v>
      </c>
      <c r="G12" s="126"/>
      <c r="H12" s="127"/>
    </row>
    <row r="13" spans="1:8" x14ac:dyDescent="0.15">
      <c r="A13" s="108"/>
      <c r="B13" s="113"/>
      <c r="C13" s="129"/>
      <c r="D13" s="130">
        <v>61146</v>
      </c>
      <c r="E13" s="131"/>
      <c r="F13" s="132">
        <v>40131</v>
      </c>
      <c r="G13" s="133"/>
      <c r="H13" s="119"/>
    </row>
    <row r="14" spans="1:8" x14ac:dyDescent="0.15">
      <c r="A14" s="120"/>
      <c r="B14" s="121"/>
      <c r="C14" s="122"/>
      <c r="D14" s="123">
        <v>37511</v>
      </c>
      <c r="E14" s="124"/>
      <c r="F14" s="125">
        <v>22516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1.44</v>
      </c>
      <c r="C19" s="134">
        <f>ROUND(VALUE(SUBSTITUTE(実質収支比率等に係る経年分析!G$48,"▲","-")),2)</f>
        <v>2.91</v>
      </c>
      <c r="D19" s="134">
        <f>ROUND(VALUE(SUBSTITUTE(実質収支比率等に係る経年分析!H$48,"▲","-")),2)</f>
        <v>4.03</v>
      </c>
      <c r="E19" s="134">
        <f>ROUND(VALUE(SUBSTITUTE(実質収支比率等に係る経年分析!I$48,"▲","-")),2)</f>
        <v>5.3</v>
      </c>
      <c r="F19" s="134">
        <f>ROUND(VALUE(SUBSTITUTE(実質収支比率等に係る経年分析!J$48,"▲","-")),2)</f>
        <v>5.99</v>
      </c>
    </row>
    <row r="20" spans="1:11" x14ac:dyDescent="0.15">
      <c r="A20" s="134" t="s">
        <v>42</v>
      </c>
      <c r="B20" s="134">
        <f>ROUND(VALUE(SUBSTITUTE(実質収支比率等に係る経年分析!F$47,"▲","-")),2)</f>
        <v>5.6</v>
      </c>
      <c r="C20" s="134">
        <f>ROUND(VALUE(SUBSTITUTE(実質収支比率等に係る経年分析!G$47,"▲","-")),2)</f>
        <v>2.54</v>
      </c>
      <c r="D20" s="134">
        <f>ROUND(VALUE(SUBSTITUTE(実質収支比率等に係る経年分析!H$47,"▲","-")),2)</f>
        <v>2.62</v>
      </c>
      <c r="E20" s="134">
        <f>ROUND(VALUE(SUBSTITUTE(実質収支比率等に係る経年分析!I$47,"▲","-")),2)</f>
        <v>4.7300000000000004</v>
      </c>
      <c r="F20" s="134">
        <f>ROUND(VALUE(SUBSTITUTE(実質収支比率等に係る経年分析!J$47,"▲","-")),2)</f>
        <v>6.87</v>
      </c>
    </row>
    <row r="21" spans="1:11" x14ac:dyDescent="0.15">
      <c r="A21" s="134" t="s">
        <v>43</v>
      </c>
      <c r="B21" s="134">
        <f>IF(ISNUMBER(VALUE(SUBSTITUTE(実質収支比率等に係る経年分析!F$49,"▲","-"))),ROUND(VALUE(SUBSTITUTE(実質収支比率等に係る経年分析!F$49,"▲","-")),2),NA())</f>
        <v>-1.36</v>
      </c>
      <c r="C21" s="134">
        <f>IF(ISNUMBER(VALUE(SUBSTITUTE(実質収支比率等に係る経年分析!G$49,"▲","-"))),ROUND(VALUE(SUBSTITUTE(実質収支比率等に係る経年分析!G$49,"▲","-")),2),NA())</f>
        <v>-1.64</v>
      </c>
      <c r="D21" s="134">
        <f>IF(ISNUMBER(VALUE(SUBSTITUTE(実質収支比率等に係る経年分析!H$49,"▲","-"))),ROUND(VALUE(SUBSTITUTE(実質収支比率等に係る経年分析!H$49,"▲","-")),2),NA())</f>
        <v>1.23</v>
      </c>
      <c r="E21" s="134">
        <f>IF(ISNUMBER(VALUE(SUBSTITUTE(実質収支比率等に係る経年分析!I$49,"▲","-"))),ROUND(VALUE(SUBSTITUTE(実質収支比率等に係る経年分析!I$49,"▲","-")),2),NA())</f>
        <v>3.46</v>
      </c>
      <c r="F21" s="134">
        <f>IF(ISNUMBER(VALUE(SUBSTITUTE(実質収支比率等に係る経年分析!J$49,"▲","-"))),ROUND(VALUE(SUBSTITUTE(実質収支比率等に係る経年分析!J$49,"▲","-")),2),NA())</f>
        <v>2.83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0.56999999999999995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x14ac:dyDescent="0.15">
      <c r="A36" s="135" t="str">
        <f>IF(連結実質赤字比率に係る赤字・黒字の構成分析!C$34="",NA(),連結実質赤字比率に係る赤字・黒字の構成分析!C$34)</f>
        <v>病院事業会計</v>
      </c>
      <c r="B36" s="135">
        <f>IF(ROUND(VALUE(SUBSTITUTE(連結実質赤字比率に係る赤字・黒字の構成分析!F$34,"▲", "-")), 2) &lt; 0, ABS(ROUND(VALUE(SUBSTITUTE(連結実質赤字比率に係る赤字・黒字の構成分析!F$34,"▲", "-")), 2)), NA())</f>
        <v>0.89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1.43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0.94</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0.21</v>
      </c>
      <c r="J36" s="135">
        <f>IF(ROUND(VALUE(SUBSTITUTE(連結実質赤字比率に係る赤字・黒字の構成分析!J$34,"▲", "-")), 2) &lt; 0, ABS(ROUND(VALUE(SUBSTITUTE(連結実質赤字比率に係る赤字・黒字の構成分析!J$34,"▲", "-")), 2)), NA())</f>
        <v>0.15</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8146</v>
      </c>
      <c r="E42" s="136"/>
      <c r="F42" s="136"/>
      <c r="G42" s="136">
        <f>'実質公債費比率（分子）の構造'!L$52</f>
        <v>8165</v>
      </c>
      <c r="H42" s="136"/>
      <c r="I42" s="136"/>
      <c r="J42" s="136">
        <f>'実質公債費比率（分子）の構造'!M$52</f>
        <v>8165</v>
      </c>
      <c r="K42" s="136"/>
      <c r="L42" s="136"/>
      <c r="M42" s="136">
        <f>'実質公債費比率（分子）の構造'!N$52</f>
        <v>8321</v>
      </c>
      <c r="N42" s="136"/>
      <c r="O42" s="136"/>
      <c r="P42" s="136">
        <f>'実質公債費比率（分子）の構造'!O$52</f>
        <v>8581</v>
      </c>
    </row>
    <row r="43" spans="1:16" x14ac:dyDescent="0.15">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386</v>
      </c>
      <c r="C44" s="136"/>
      <c r="D44" s="136"/>
      <c r="E44" s="136">
        <f>'実質公債費比率（分子）の構造'!L$50</f>
        <v>378</v>
      </c>
      <c r="F44" s="136"/>
      <c r="G44" s="136"/>
      <c r="H44" s="136">
        <f>'実質公債費比率（分子）の構造'!M$50</f>
        <v>388</v>
      </c>
      <c r="I44" s="136"/>
      <c r="J44" s="136"/>
      <c r="K44" s="136">
        <f>'実質公債費比率（分子）の構造'!N$50</f>
        <v>358</v>
      </c>
      <c r="L44" s="136"/>
      <c r="M44" s="136"/>
      <c r="N44" s="136">
        <f>'実質公債費比率（分子）の構造'!O$50</f>
        <v>326</v>
      </c>
      <c r="O44" s="136"/>
      <c r="P44" s="136"/>
    </row>
    <row r="45" spans="1:16" x14ac:dyDescent="0.15">
      <c r="A45" s="136" t="s">
        <v>52</v>
      </c>
      <c r="B45" s="136">
        <f>'実質公債費比率（分子）の構造'!K$49</f>
        <v>37</v>
      </c>
      <c r="C45" s="136"/>
      <c r="D45" s="136"/>
      <c r="E45" s="136">
        <f>'実質公債費比率（分子）の構造'!L$49</f>
        <v>30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53</v>
      </c>
      <c r="B46" s="136">
        <f>'実質公債費比率（分子）の構造'!K$48</f>
        <v>2653</v>
      </c>
      <c r="C46" s="136"/>
      <c r="D46" s="136"/>
      <c r="E46" s="136">
        <f>'実質公債費比率（分子）の構造'!L$48</f>
        <v>2591</v>
      </c>
      <c r="F46" s="136"/>
      <c r="G46" s="136"/>
      <c r="H46" s="136">
        <f>'実質公債費比率（分子）の構造'!M$48</f>
        <v>2500</v>
      </c>
      <c r="I46" s="136"/>
      <c r="J46" s="136"/>
      <c r="K46" s="136">
        <f>'実質公債費比率（分子）の構造'!N$48</f>
        <v>2425</v>
      </c>
      <c r="L46" s="136"/>
      <c r="M46" s="136"/>
      <c r="N46" s="136">
        <f>'実質公債費比率（分子）の構造'!O$48</f>
        <v>2286</v>
      </c>
      <c r="O46" s="136"/>
      <c r="P46" s="136"/>
    </row>
    <row r="47" spans="1:16" x14ac:dyDescent="0.15">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8151</v>
      </c>
      <c r="C49" s="136"/>
      <c r="D49" s="136"/>
      <c r="E49" s="136">
        <f>'実質公債費比率（分子）の構造'!L$45</f>
        <v>7863</v>
      </c>
      <c r="F49" s="136"/>
      <c r="G49" s="136"/>
      <c r="H49" s="136">
        <f>'実質公債費比率（分子）の構造'!M$45</f>
        <v>7757</v>
      </c>
      <c r="I49" s="136"/>
      <c r="J49" s="136"/>
      <c r="K49" s="136">
        <f>'実質公債費比率（分子）の構造'!N$45</f>
        <v>7662</v>
      </c>
      <c r="L49" s="136"/>
      <c r="M49" s="136"/>
      <c r="N49" s="136">
        <f>'実質公債費比率（分子）の構造'!O$45</f>
        <v>7546</v>
      </c>
      <c r="O49" s="136"/>
      <c r="P49" s="136"/>
    </row>
    <row r="50" spans="1:16" x14ac:dyDescent="0.15">
      <c r="A50" s="136" t="s">
        <v>56</v>
      </c>
      <c r="B50" s="136" t="e">
        <f>NA()</f>
        <v>#N/A</v>
      </c>
      <c r="C50" s="136">
        <f>IF(ISNUMBER('実質公債費比率（分子）の構造'!K$53),'実質公債費比率（分子）の構造'!K$53,NA())</f>
        <v>3081</v>
      </c>
      <c r="D50" s="136" t="e">
        <f>NA()</f>
        <v>#N/A</v>
      </c>
      <c r="E50" s="136" t="e">
        <f>NA()</f>
        <v>#N/A</v>
      </c>
      <c r="F50" s="136">
        <f>IF(ISNUMBER('実質公債費比率（分子）の構造'!L$53),'実質公債費比率（分子）の構造'!L$53,NA())</f>
        <v>2697</v>
      </c>
      <c r="G50" s="136" t="e">
        <f>NA()</f>
        <v>#N/A</v>
      </c>
      <c r="H50" s="136" t="e">
        <f>NA()</f>
        <v>#N/A</v>
      </c>
      <c r="I50" s="136">
        <f>IF(ISNUMBER('実質公債費比率（分子）の構造'!M$53),'実質公債費比率（分子）の構造'!M$53,NA())</f>
        <v>2480</v>
      </c>
      <c r="J50" s="136" t="e">
        <f>NA()</f>
        <v>#N/A</v>
      </c>
      <c r="K50" s="136" t="e">
        <f>NA()</f>
        <v>#N/A</v>
      </c>
      <c r="L50" s="136">
        <f>IF(ISNUMBER('実質公債費比率（分子）の構造'!N$53),'実質公債費比率（分子）の構造'!N$53,NA())</f>
        <v>2124</v>
      </c>
      <c r="M50" s="136" t="e">
        <f>NA()</f>
        <v>#N/A</v>
      </c>
      <c r="N50" s="136" t="e">
        <f>NA()</f>
        <v>#N/A</v>
      </c>
      <c r="O50" s="136">
        <f>IF(ISNUMBER('実質公債費比率（分子）の構造'!O$53),'実質公債費比率（分子）の構造'!O$53,NA())</f>
        <v>1577</v>
      </c>
      <c r="P50" s="136" t="e">
        <f>NA()</f>
        <v>#N/A</v>
      </c>
    </row>
    <row r="53" spans="1:16" x14ac:dyDescent="0.15">
      <c r="A53" s="104" t="s">
        <v>57</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36</v>
      </c>
      <c r="B56" s="135"/>
      <c r="C56" s="135"/>
      <c r="D56" s="135">
        <f>'将来負担比率（分子）の構造'!I$51</f>
        <v>60756</v>
      </c>
      <c r="E56" s="135"/>
      <c r="F56" s="135"/>
      <c r="G56" s="135">
        <f>'将来負担比率（分子）の構造'!J$51</f>
        <v>60621</v>
      </c>
      <c r="H56" s="135"/>
      <c r="I56" s="135"/>
      <c r="J56" s="135">
        <f>'将来負担比率（分子）の構造'!K$51</f>
        <v>60665</v>
      </c>
      <c r="K56" s="135"/>
      <c r="L56" s="135"/>
      <c r="M56" s="135">
        <f>'将来負担比率（分子）の構造'!L$51</f>
        <v>60853</v>
      </c>
      <c r="N56" s="135"/>
      <c r="O56" s="135"/>
      <c r="P56" s="135">
        <f>'将来負担比率（分子）の構造'!M$51</f>
        <v>60829</v>
      </c>
    </row>
    <row r="57" spans="1:16" x14ac:dyDescent="0.15">
      <c r="A57" s="135" t="s">
        <v>35</v>
      </c>
      <c r="B57" s="135"/>
      <c r="C57" s="135"/>
      <c r="D57" s="135">
        <f>'将来負担比率（分子）の構造'!I$50</f>
        <v>31810</v>
      </c>
      <c r="E57" s="135"/>
      <c r="F57" s="135"/>
      <c r="G57" s="135">
        <f>'将来負担比率（分子）の構造'!J$50</f>
        <v>31347</v>
      </c>
      <c r="H57" s="135"/>
      <c r="I57" s="135"/>
      <c r="J57" s="135">
        <f>'将来負担比率（分子）の構造'!K$50</f>
        <v>33004</v>
      </c>
      <c r="K57" s="135"/>
      <c r="L57" s="135"/>
      <c r="M57" s="135">
        <f>'将来負担比率（分子）の構造'!L$50</f>
        <v>34603</v>
      </c>
      <c r="N57" s="135"/>
      <c r="O57" s="135"/>
      <c r="P57" s="135">
        <f>'将来負担比率（分子）の構造'!M$50</f>
        <v>35212</v>
      </c>
    </row>
    <row r="58" spans="1:16" x14ac:dyDescent="0.15">
      <c r="A58" s="135" t="s">
        <v>34</v>
      </c>
      <c r="B58" s="135"/>
      <c r="C58" s="135"/>
      <c r="D58" s="135">
        <f>'将来負担比率（分子）の構造'!I$49</f>
        <v>6584</v>
      </c>
      <c r="E58" s="135"/>
      <c r="F58" s="135"/>
      <c r="G58" s="135">
        <f>'将来負担比率（分子）の構造'!J$49</f>
        <v>3904</v>
      </c>
      <c r="H58" s="135"/>
      <c r="I58" s="135"/>
      <c r="J58" s="135">
        <f>'将来負担比率（分子）の構造'!K$49</f>
        <v>2904</v>
      </c>
      <c r="K58" s="135"/>
      <c r="L58" s="135"/>
      <c r="M58" s="135">
        <f>'将来負担比率（分子）の構造'!L$49</f>
        <v>3208</v>
      </c>
      <c r="N58" s="135"/>
      <c r="O58" s="135"/>
      <c r="P58" s="135">
        <f>'将来負担比率（分子）の構造'!M$49</f>
        <v>4160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12761</v>
      </c>
      <c r="C62" s="135"/>
      <c r="D62" s="135"/>
      <c r="E62" s="135">
        <f>'将来負担比率（分子）の構造'!J$45</f>
        <v>11449</v>
      </c>
      <c r="F62" s="135"/>
      <c r="G62" s="135"/>
      <c r="H62" s="135">
        <f>'将来負担比率（分子）の構造'!K$45</f>
        <v>10655</v>
      </c>
      <c r="I62" s="135"/>
      <c r="J62" s="135"/>
      <c r="K62" s="135">
        <f>'将来負担比率（分子）の構造'!L$45</f>
        <v>10683</v>
      </c>
      <c r="L62" s="135"/>
      <c r="M62" s="135"/>
      <c r="N62" s="135">
        <f>'将来負担比率（分子）の構造'!M$45</f>
        <v>9870</v>
      </c>
      <c r="O62" s="135"/>
      <c r="P62" s="135"/>
    </row>
    <row r="63" spans="1:16" x14ac:dyDescent="0.15">
      <c r="A63" s="135" t="s">
        <v>28</v>
      </c>
      <c r="B63" s="135">
        <f>'将来負担比率（分子）の構造'!I$44</f>
        <v>39</v>
      </c>
      <c r="C63" s="135"/>
      <c r="D63" s="135"/>
      <c r="E63" s="135">
        <f>'将来負担比率（分子）の構造'!J$44</f>
        <v>6</v>
      </c>
      <c r="F63" s="135"/>
      <c r="G63" s="135"/>
      <c r="H63" s="135">
        <f>'将来負担比率（分子）の構造'!K$44</f>
        <v>5</v>
      </c>
      <c r="I63" s="135"/>
      <c r="J63" s="135"/>
      <c r="K63" s="135">
        <f>'将来負担比率（分子）の構造'!L$44</f>
        <v>5</v>
      </c>
      <c r="L63" s="135"/>
      <c r="M63" s="135"/>
      <c r="N63" s="135">
        <f>'将来負担比率（分子）の構造'!M$44</f>
        <v>4</v>
      </c>
      <c r="O63" s="135"/>
      <c r="P63" s="135"/>
    </row>
    <row r="64" spans="1:16" x14ac:dyDescent="0.15">
      <c r="A64" s="135" t="s">
        <v>27</v>
      </c>
      <c r="B64" s="135">
        <f>'将来負担比率（分子）の構造'!I$43</f>
        <v>34509</v>
      </c>
      <c r="C64" s="135"/>
      <c r="D64" s="135"/>
      <c r="E64" s="135">
        <f>'将来負担比率（分子）の構造'!J$43</f>
        <v>31101</v>
      </c>
      <c r="F64" s="135"/>
      <c r="G64" s="135"/>
      <c r="H64" s="135">
        <f>'将来負担比率（分子）の構造'!K$43</f>
        <v>32574</v>
      </c>
      <c r="I64" s="135"/>
      <c r="J64" s="135"/>
      <c r="K64" s="135">
        <f>'将来負担比率（分子）の構造'!L$43</f>
        <v>30064</v>
      </c>
      <c r="L64" s="135"/>
      <c r="M64" s="135"/>
      <c r="N64" s="135">
        <f>'将来負担比率（分子）の構造'!M$43</f>
        <v>27769</v>
      </c>
      <c r="O64" s="135"/>
      <c r="P64" s="135"/>
    </row>
    <row r="65" spans="1:16" x14ac:dyDescent="0.15">
      <c r="A65" s="135" t="s">
        <v>26</v>
      </c>
      <c r="B65" s="135">
        <f>'将来負担比率（分子）の構造'!I$42</f>
        <v>11997</v>
      </c>
      <c r="C65" s="135"/>
      <c r="D65" s="135"/>
      <c r="E65" s="135">
        <f>'将来負担比率（分子）の構造'!J$42</f>
        <v>9891</v>
      </c>
      <c r="F65" s="135"/>
      <c r="G65" s="135"/>
      <c r="H65" s="135">
        <f>'将来負担比率（分子）の構造'!K$42</f>
        <v>8357</v>
      </c>
      <c r="I65" s="135"/>
      <c r="J65" s="135"/>
      <c r="K65" s="135">
        <f>'将来負担比率（分子）の構造'!L$42</f>
        <v>7724</v>
      </c>
      <c r="L65" s="135"/>
      <c r="M65" s="135"/>
      <c r="N65" s="135">
        <f>'将来負担比率（分子）の構造'!M$42</f>
        <v>6575</v>
      </c>
      <c r="O65" s="135"/>
      <c r="P65" s="135"/>
    </row>
    <row r="66" spans="1:16" x14ac:dyDescent="0.15">
      <c r="A66" s="135" t="s">
        <v>25</v>
      </c>
      <c r="B66" s="135">
        <f>'将来負担比率（分子）の構造'!I$41</f>
        <v>72321</v>
      </c>
      <c r="C66" s="135"/>
      <c r="D66" s="135"/>
      <c r="E66" s="135">
        <f>'将来負担比率（分子）の構造'!J$41</f>
        <v>72122</v>
      </c>
      <c r="F66" s="135"/>
      <c r="G66" s="135"/>
      <c r="H66" s="135">
        <f>'将来負担比率（分子）の構造'!K$41</f>
        <v>73279</v>
      </c>
      <c r="I66" s="135"/>
      <c r="J66" s="135"/>
      <c r="K66" s="135">
        <f>'将来負担比率（分子）の構造'!L$41</f>
        <v>73231</v>
      </c>
      <c r="L66" s="135"/>
      <c r="M66" s="135"/>
      <c r="N66" s="135">
        <f>'将来負担比率（分子）の構造'!M$41</f>
        <v>73006</v>
      </c>
      <c r="O66" s="135"/>
      <c r="P66" s="135"/>
    </row>
    <row r="67" spans="1:16" x14ac:dyDescent="0.15">
      <c r="A67" s="135" t="s">
        <v>60</v>
      </c>
      <c r="B67" s="135" t="e">
        <f>NA()</f>
        <v>#N/A</v>
      </c>
      <c r="C67" s="135">
        <f>IF(ISNUMBER('将来負担比率（分子）の構造'!I$52), IF('将来負担比率（分子）の構造'!I$52 &lt; 0, 0, '将来負担比率（分子）の構造'!I$52), NA())</f>
        <v>32477</v>
      </c>
      <c r="D67" s="135" t="e">
        <f>NA()</f>
        <v>#N/A</v>
      </c>
      <c r="E67" s="135" t="e">
        <f>NA()</f>
        <v>#N/A</v>
      </c>
      <c r="F67" s="135">
        <f>IF(ISNUMBER('将来負担比率（分子）の構造'!J$52), IF('将来負担比率（分子）の構造'!J$52 &lt; 0, 0, '将来負担比率（分子）の構造'!J$52), NA())</f>
        <v>28698</v>
      </c>
      <c r="G67" s="135" t="e">
        <f>NA()</f>
        <v>#N/A</v>
      </c>
      <c r="H67" s="135" t="e">
        <f>NA()</f>
        <v>#N/A</v>
      </c>
      <c r="I67" s="135">
        <f>IF(ISNUMBER('将来負担比率（分子）の構造'!K$52), IF('将来負担比率（分子）の構造'!K$52 &lt; 0, 0, '将来負担比率（分子）の構造'!K$52), NA())</f>
        <v>28298</v>
      </c>
      <c r="J67" s="135" t="e">
        <f>NA()</f>
        <v>#N/A</v>
      </c>
      <c r="K67" s="135" t="e">
        <f>NA()</f>
        <v>#N/A</v>
      </c>
      <c r="L67" s="135">
        <f>IF(ISNUMBER('将来負担比率（分子）の構造'!L$52), IF('将来負担比率（分子）の構造'!L$52 &lt; 0, 0, '将来負担比率（分子）の構造'!L$52), NA())</f>
        <v>23043</v>
      </c>
      <c r="M67" s="135" t="e">
        <f>NA()</f>
        <v>#N/A</v>
      </c>
      <c r="N67" s="135" t="e">
        <f>NA()</f>
        <v>#N/A</v>
      </c>
      <c r="O67" s="135">
        <f>IF(ISNUMBER('将来負担比率（分子）の構造'!M$52), IF('将来負担比率（分子）の構造'!M$52 &lt; 0, 0, '将来負担比率（分子）の構造'!M$52), NA())</f>
        <v>17021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205</v>
      </c>
      <c r="C5" s="676"/>
      <c r="D5" s="676"/>
      <c r="E5" s="676"/>
      <c r="F5" s="676"/>
      <c r="G5" s="676"/>
      <c r="H5" s="676"/>
      <c r="I5" s="676"/>
      <c r="J5" s="676"/>
      <c r="K5" s="676"/>
      <c r="L5" s="676"/>
      <c r="M5" s="676"/>
      <c r="N5" s="676"/>
      <c r="O5" s="676"/>
      <c r="P5" s="676"/>
      <c r="Q5" s="677"/>
      <c r="R5" s="638">
        <v>36308772</v>
      </c>
      <c r="S5" s="639"/>
      <c r="T5" s="639"/>
      <c r="U5" s="639"/>
      <c r="V5" s="639"/>
      <c r="W5" s="639"/>
      <c r="X5" s="639"/>
      <c r="Y5" s="686"/>
      <c r="Z5" s="699">
        <v>50.6</v>
      </c>
      <c r="AA5" s="699"/>
      <c r="AB5" s="699"/>
      <c r="AC5" s="699"/>
      <c r="AD5" s="700">
        <v>33326805</v>
      </c>
      <c r="AE5" s="700"/>
      <c r="AF5" s="700"/>
      <c r="AG5" s="700"/>
      <c r="AH5" s="700"/>
      <c r="AI5" s="700"/>
      <c r="AJ5" s="700"/>
      <c r="AK5" s="700"/>
      <c r="AL5" s="687">
        <v>85.1</v>
      </c>
      <c r="AM5" s="656"/>
      <c r="AN5" s="656"/>
      <c r="AO5" s="688"/>
      <c r="AP5" s="675" t="s">
        <v>206</v>
      </c>
      <c r="AQ5" s="676"/>
      <c r="AR5" s="676"/>
      <c r="AS5" s="676"/>
      <c r="AT5" s="676"/>
      <c r="AU5" s="676"/>
      <c r="AV5" s="676"/>
      <c r="AW5" s="676"/>
      <c r="AX5" s="676"/>
      <c r="AY5" s="676"/>
      <c r="AZ5" s="676"/>
      <c r="BA5" s="676"/>
      <c r="BB5" s="676"/>
      <c r="BC5" s="676"/>
      <c r="BD5" s="676"/>
      <c r="BE5" s="676"/>
      <c r="BF5" s="677"/>
      <c r="BG5" s="588">
        <v>33311112</v>
      </c>
      <c r="BH5" s="589"/>
      <c r="BI5" s="589"/>
      <c r="BJ5" s="589"/>
      <c r="BK5" s="589"/>
      <c r="BL5" s="589"/>
      <c r="BM5" s="589"/>
      <c r="BN5" s="590"/>
      <c r="BO5" s="641">
        <v>91.7</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453225</v>
      </c>
      <c r="S6" s="589"/>
      <c r="T6" s="589"/>
      <c r="U6" s="589"/>
      <c r="V6" s="589"/>
      <c r="W6" s="589"/>
      <c r="X6" s="589"/>
      <c r="Y6" s="590"/>
      <c r="Z6" s="641">
        <v>0.6</v>
      </c>
      <c r="AA6" s="641"/>
      <c r="AB6" s="641"/>
      <c r="AC6" s="641"/>
      <c r="AD6" s="642">
        <v>453225</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33311112</v>
      </c>
      <c r="BH6" s="589"/>
      <c r="BI6" s="589"/>
      <c r="BJ6" s="589"/>
      <c r="BK6" s="589"/>
      <c r="BL6" s="589"/>
      <c r="BM6" s="589"/>
      <c r="BN6" s="590"/>
      <c r="BO6" s="641">
        <v>91.7</v>
      </c>
      <c r="BP6" s="641"/>
      <c r="BQ6" s="641"/>
      <c r="BR6" s="641"/>
      <c r="BS6" s="642" t="s">
        <v>213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474636</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474636</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68621</v>
      </c>
      <c r="S7" s="589"/>
      <c r="T7" s="589"/>
      <c r="U7" s="589"/>
      <c r="V7" s="589"/>
      <c r="W7" s="589"/>
      <c r="X7" s="589"/>
      <c r="Y7" s="590"/>
      <c r="Z7" s="641">
        <v>0.1</v>
      </c>
      <c r="AA7" s="641"/>
      <c r="AB7" s="641"/>
      <c r="AC7" s="641"/>
      <c r="AD7" s="642">
        <v>68621</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15397635</v>
      </c>
      <c r="BH7" s="589"/>
      <c r="BI7" s="589"/>
      <c r="BJ7" s="589"/>
      <c r="BK7" s="589"/>
      <c r="BL7" s="589"/>
      <c r="BM7" s="589"/>
      <c r="BN7" s="590"/>
      <c r="BO7" s="641">
        <v>42.4</v>
      </c>
      <c r="BP7" s="641"/>
      <c r="BQ7" s="641"/>
      <c r="BR7" s="641"/>
      <c r="BS7" s="642" t="s">
        <v>213</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8937458</v>
      </c>
      <c r="CS7" s="589"/>
      <c r="CT7" s="589"/>
      <c r="CU7" s="589"/>
      <c r="CV7" s="589"/>
      <c r="CW7" s="589"/>
      <c r="CX7" s="589"/>
      <c r="CY7" s="590"/>
      <c r="CZ7" s="641">
        <v>13</v>
      </c>
      <c r="DA7" s="641"/>
      <c r="DB7" s="641"/>
      <c r="DC7" s="641"/>
      <c r="DD7" s="594">
        <v>2025555</v>
      </c>
      <c r="DE7" s="589"/>
      <c r="DF7" s="589"/>
      <c r="DG7" s="589"/>
      <c r="DH7" s="589"/>
      <c r="DI7" s="589"/>
      <c r="DJ7" s="589"/>
      <c r="DK7" s="589"/>
      <c r="DL7" s="589"/>
      <c r="DM7" s="589"/>
      <c r="DN7" s="589"/>
      <c r="DO7" s="589"/>
      <c r="DP7" s="590"/>
      <c r="DQ7" s="594">
        <v>5943902</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230890</v>
      </c>
      <c r="S8" s="589"/>
      <c r="T8" s="589"/>
      <c r="U8" s="589"/>
      <c r="V8" s="589"/>
      <c r="W8" s="589"/>
      <c r="X8" s="589"/>
      <c r="Y8" s="590"/>
      <c r="Z8" s="641">
        <v>0.3</v>
      </c>
      <c r="AA8" s="641"/>
      <c r="AB8" s="641"/>
      <c r="AC8" s="641"/>
      <c r="AD8" s="642">
        <v>230890</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356140</v>
      </c>
      <c r="BH8" s="589"/>
      <c r="BI8" s="589"/>
      <c r="BJ8" s="589"/>
      <c r="BK8" s="589"/>
      <c r="BL8" s="589"/>
      <c r="BM8" s="589"/>
      <c r="BN8" s="590"/>
      <c r="BO8" s="641">
        <v>1</v>
      </c>
      <c r="BP8" s="641"/>
      <c r="BQ8" s="641"/>
      <c r="BR8" s="641"/>
      <c r="BS8" s="594" t="s">
        <v>109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24195075</v>
      </c>
      <c r="CS8" s="589"/>
      <c r="CT8" s="589"/>
      <c r="CU8" s="589"/>
      <c r="CV8" s="589"/>
      <c r="CW8" s="589"/>
      <c r="CX8" s="589"/>
      <c r="CY8" s="590"/>
      <c r="CZ8" s="641">
        <v>35.1</v>
      </c>
      <c r="DA8" s="641"/>
      <c r="DB8" s="641"/>
      <c r="DC8" s="641"/>
      <c r="DD8" s="594">
        <v>371082</v>
      </c>
      <c r="DE8" s="589"/>
      <c r="DF8" s="589"/>
      <c r="DG8" s="589"/>
      <c r="DH8" s="589"/>
      <c r="DI8" s="589"/>
      <c r="DJ8" s="589"/>
      <c r="DK8" s="589"/>
      <c r="DL8" s="589"/>
      <c r="DM8" s="589"/>
      <c r="DN8" s="589"/>
      <c r="DO8" s="589"/>
      <c r="DP8" s="590"/>
      <c r="DQ8" s="594">
        <v>10963326</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142143</v>
      </c>
      <c r="S9" s="589"/>
      <c r="T9" s="589"/>
      <c r="U9" s="589"/>
      <c r="V9" s="589"/>
      <c r="W9" s="589"/>
      <c r="X9" s="589"/>
      <c r="Y9" s="590"/>
      <c r="Z9" s="641">
        <v>0.2</v>
      </c>
      <c r="AA9" s="641"/>
      <c r="AB9" s="641"/>
      <c r="AC9" s="641"/>
      <c r="AD9" s="642">
        <v>142143</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11546788</v>
      </c>
      <c r="BH9" s="589"/>
      <c r="BI9" s="589"/>
      <c r="BJ9" s="589"/>
      <c r="BK9" s="589"/>
      <c r="BL9" s="589"/>
      <c r="BM9" s="589"/>
      <c r="BN9" s="590"/>
      <c r="BO9" s="641">
        <v>31.8</v>
      </c>
      <c r="BP9" s="641"/>
      <c r="BQ9" s="641"/>
      <c r="BR9" s="641"/>
      <c r="BS9" s="594" t="s">
        <v>109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7603611</v>
      </c>
      <c r="CS9" s="589"/>
      <c r="CT9" s="589"/>
      <c r="CU9" s="589"/>
      <c r="CV9" s="589"/>
      <c r="CW9" s="589"/>
      <c r="CX9" s="589"/>
      <c r="CY9" s="590"/>
      <c r="CZ9" s="641">
        <v>11</v>
      </c>
      <c r="DA9" s="641"/>
      <c r="DB9" s="641"/>
      <c r="DC9" s="641"/>
      <c r="DD9" s="594">
        <v>277729</v>
      </c>
      <c r="DE9" s="589"/>
      <c r="DF9" s="589"/>
      <c r="DG9" s="589"/>
      <c r="DH9" s="589"/>
      <c r="DI9" s="589"/>
      <c r="DJ9" s="589"/>
      <c r="DK9" s="589"/>
      <c r="DL9" s="589"/>
      <c r="DM9" s="589"/>
      <c r="DN9" s="589"/>
      <c r="DO9" s="589"/>
      <c r="DP9" s="590"/>
      <c r="DQ9" s="594">
        <v>6724630</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2677146</v>
      </c>
      <c r="S10" s="589"/>
      <c r="T10" s="589"/>
      <c r="U10" s="589"/>
      <c r="V10" s="589"/>
      <c r="W10" s="589"/>
      <c r="X10" s="589"/>
      <c r="Y10" s="590"/>
      <c r="Z10" s="641">
        <v>3.7</v>
      </c>
      <c r="AA10" s="641"/>
      <c r="AB10" s="641"/>
      <c r="AC10" s="641"/>
      <c r="AD10" s="642">
        <v>2677146</v>
      </c>
      <c r="AE10" s="642"/>
      <c r="AF10" s="642"/>
      <c r="AG10" s="642"/>
      <c r="AH10" s="642"/>
      <c r="AI10" s="642"/>
      <c r="AJ10" s="642"/>
      <c r="AK10" s="642"/>
      <c r="AL10" s="611">
        <v>6.8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778776</v>
      </c>
      <c r="BH10" s="589"/>
      <c r="BI10" s="589"/>
      <c r="BJ10" s="589"/>
      <c r="BK10" s="589"/>
      <c r="BL10" s="589"/>
      <c r="BM10" s="589"/>
      <c r="BN10" s="590"/>
      <c r="BO10" s="641">
        <v>2.1</v>
      </c>
      <c r="BP10" s="641"/>
      <c r="BQ10" s="641"/>
      <c r="BR10" s="641"/>
      <c r="BS10" s="594" t="s">
        <v>109</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70125</v>
      </c>
      <c r="CS10" s="589"/>
      <c r="CT10" s="589"/>
      <c r="CU10" s="589"/>
      <c r="CV10" s="589"/>
      <c r="CW10" s="589"/>
      <c r="CX10" s="589"/>
      <c r="CY10" s="590"/>
      <c r="CZ10" s="641">
        <v>0.1</v>
      </c>
      <c r="DA10" s="641"/>
      <c r="DB10" s="641"/>
      <c r="DC10" s="641"/>
      <c r="DD10" s="594" t="s">
        <v>109</v>
      </c>
      <c r="DE10" s="589"/>
      <c r="DF10" s="589"/>
      <c r="DG10" s="589"/>
      <c r="DH10" s="589"/>
      <c r="DI10" s="589"/>
      <c r="DJ10" s="589"/>
      <c r="DK10" s="589"/>
      <c r="DL10" s="589"/>
      <c r="DM10" s="589"/>
      <c r="DN10" s="589"/>
      <c r="DO10" s="589"/>
      <c r="DP10" s="590"/>
      <c r="DQ10" s="594">
        <v>62900</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104079</v>
      </c>
      <c r="S11" s="589"/>
      <c r="T11" s="589"/>
      <c r="U11" s="589"/>
      <c r="V11" s="589"/>
      <c r="W11" s="589"/>
      <c r="X11" s="589"/>
      <c r="Y11" s="590"/>
      <c r="Z11" s="641">
        <v>0.1</v>
      </c>
      <c r="AA11" s="641"/>
      <c r="AB11" s="641"/>
      <c r="AC11" s="641"/>
      <c r="AD11" s="642">
        <v>104079</v>
      </c>
      <c r="AE11" s="642"/>
      <c r="AF11" s="642"/>
      <c r="AG11" s="642"/>
      <c r="AH11" s="642"/>
      <c r="AI11" s="642"/>
      <c r="AJ11" s="642"/>
      <c r="AK11" s="642"/>
      <c r="AL11" s="611">
        <v>0.3</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2715931</v>
      </c>
      <c r="BH11" s="589"/>
      <c r="BI11" s="589"/>
      <c r="BJ11" s="589"/>
      <c r="BK11" s="589"/>
      <c r="BL11" s="589"/>
      <c r="BM11" s="589"/>
      <c r="BN11" s="590"/>
      <c r="BO11" s="641">
        <v>7.5</v>
      </c>
      <c r="BP11" s="641"/>
      <c r="BQ11" s="641"/>
      <c r="BR11" s="641"/>
      <c r="BS11" s="594" t="s">
        <v>109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736272</v>
      </c>
      <c r="CS11" s="589"/>
      <c r="CT11" s="589"/>
      <c r="CU11" s="589"/>
      <c r="CV11" s="589"/>
      <c r="CW11" s="589"/>
      <c r="CX11" s="589"/>
      <c r="CY11" s="590"/>
      <c r="CZ11" s="641">
        <v>1.1000000000000001</v>
      </c>
      <c r="DA11" s="641"/>
      <c r="DB11" s="641"/>
      <c r="DC11" s="641"/>
      <c r="DD11" s="594">
        <v>385218</v>
      </c>
      <c r="DE11" s="589"/>
      <c r="DF11" s="589"/>
      <c r="DG11" s="589"/>
      <c r="DH11" s="589"/>
      <c r="DI11" s="589"/>
      <c r="DJ11" s="589"/>
      <c r="DK11" s="589"/>
      <c r="DL11" s="589"/>
      <c r="DM11" s="589"/>
      <c r="DN11" s="589"/>
      <c r="DO11" s="589"/>
      <c r="DP11" s="590"/>
      <c r="DQ11" s="594">
        <v>458667</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15904882</v>
      </c>
      <c r="BH12" s="589"/>
      <c r="BI12" s="589"/>
      <c r="BJ12" s="589"/>
      <c r="BK12" s="589"/>
      <c r="BL12" s="589"/>
      <c r="BM12" s="589"/>
      <c r="BN12" s="590"/>
      <c r="BO12" s="641">
        <v>43.8</v>
      </c>
      <c r="BP12" s="641"/>
      <c r="BQ12" s="641"/>
      <c r="BR12" s="641"/>
      <c r="BS12" s="594" t="s">
        <v>109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867452</v>
      </c>
      <c r="CS12" s="589"/>
      <c r="CT12" s="589"/>
      <c r="CU12" s="589"/>
      <c r="CV12" s="589"/>
      <c r="CW12" s="589"/>
      <c r="CX12" s="589"/>
      <c r="CY12" s="590"/>
      <c r="CZ12" s="641">
        <v>1.3</v>
      </c>
      <c r="DA12" s="641"/>
      <c r="DB12" s="641"/>
      <c r="DC12" s="641"/>
      <c r="DD12" s="594">
        <v>21052</v>
      </c>
      <c r="DE12" s="589"/>
      <c r="DF12" s="589"/>
      <c r="DG12" s="589"/>
      <c r="DH12" s="589"/>
      <c r="DI12" s="589"/>
      <c r="DJ12" s="589"/>
      <c r="DK12" s="589"/>
      <c r="DL12" s="589"/>
      <c r="DM12" s="589"/>
      <c r="DN12" s="589"/>
      <c r="DO12" s="589"/>
      <c r="DP12" s="590"/>
      <c r="DQ12" s="594">
        <v>632323</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71332</v>
      </c>
      <c r="S13" s="589"/>
      <c r="T13" s="589"/>
      <c r="U13" s="589"/>
      <c r="V13" s="589"/>
      <c r="W13" s="589"/>
      <c r="X13" s="589"/>
      <c r="Y13" s="590"/>
      <c r="Z13" s="641">
        <v>0.1</v>
      </c>
      <c r="AA13" s="641"/>
      <c r="AB13" s="641"/>
      <c r="AC13" s="641"/>
      <c r="AD13" s="642">
        <v>71332</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15835934</v>
      </c>
      <c r="BH13" s="589"/>
      <c r="BI13" s="589"/>
      <c r="BJ13" s="589"/>
      <c r="BK13" s="589"/>
      <c r="BL13" s="589"/>
      <c r="BM13" s="589"/>
      <c r="BN13" s="590"/>
      <c r="BO13" s="641">
        <v>43.6</v>
      </c>
      <c r="BP13" s="641"/>
      <c r="BQ13" s="641"/>
      <c r="BR13" s="641"/>
      <c r="BS13" s="594" t="s">
        <v>109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9512954</v>
      </c>
      <c r="CS13" s="589"/>
      <c r="CT13" s="589"/>
      <c r="CU13" s="589"/>
      <c r="CV13" s="589"/>
      <c r="CW13" s="589"/>
      <c r="CX13" s="589"/>
      <c r="CY13" s="590"/>
      <c r="CZ13" s="641">
        <v>13.8</v>
      </c>
      <c r="DA13" s="641"/>
      <c r="DB13" s="641"/>
      <c r="DC13" s="641"/>
      <c r="DD13" s="594">
        <v>5418743</v>
      </c>
      <c r="DE13" s="589"/>
      <c r="DF13" s="589"/>
      <c r="DG13" s="589"/>
      <c r="DH13" s="589"/>
      <c r="DI13" s="589"/>
      <c r="DJ13" s="589"/>
      <c r="DK13" s="589"/>
      <c r="DL13" s="589"/>
      <c r="DM13" s="589"/>
      <c r="DN13" s="589"/>
      <c r="DO13" s="589"/>
      <c r="DP13" s="590"/>
      <c r="DQ13" s="594">
        <v>5715415</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346985</v>
      </c>
      <c r="BH14" s="589"/>
      <c r="BI14" s="589"/>
      <c r="BJ14" s="589"/>
      <c r="BK14" s="589"/>
      <c r="BL14" s="589"/>
      <c r="BM14" s="589"/>
      <c r="BN14" s="590"/>
      <c r="BO14" s="641">
        <v>1</v>
      </c>
      <c r="BP14" s="641"/>
      <c r="BQ14" s="641"/>
      <c r="BR14" s="641"/>
      <c r="BS14" s="594" t="s">
        <v>109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3274758</v>
      </c>
      <c r="CS14" s="589"/>
      <c r="CT14" s="589"/>
      <c r="CU14" s="589"/>
      <c r="CV14" s="589"/>
      <c r="CW14" s="589"/>
      <c r="CX14" s="589"/>
      <c r="CY14" s="590"/>
      <c r="CZ14" s="641">
        <v>4.7</v>
      </c>
      <c r="DA14" s="641"/>
      <c r="DB14" s="641"/>
      <c r="DC14" s="641"/>
      <c r="DD14" s="594">
        <v>663752</v>
      </c>
      <c r="DE14" s="589"/>
      <c r="DF14" s="589"/>
      <c r="DG14" s="589"/>
      <c r="DH14" s="589"/>
      <c r="DI14" s="589"/>
      <c r="DJ14" s="589"/>
      <c r="DK14" s="589"/>
      <c r="DL14" s="589"/>
      <c r="DM14" s="589"/>
      <c r="DN14" s="589"/>
      <c r="DO14" s="589"/>
      <c r="DP14" s="590"/>
      <c r="DQ14" s="594">
        <v>2669613</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116826</v>
      </c>
      <c r="S15" s="589"/>
      <c r="T15" s="589"/>
      <c r="U15" s="589"/>
      <c r="V15" s="589"/>
      <c r="W15" s="589"/>
      <c r="X15" s="589"/>
      <c r="Y15" s="590"/>
      <c r="Z15" s="641">
        <v>0.2</v>
      </c>
      <c r="AA15" s="641"/>
      <c r="AB15" s="641"/>
      <c r="AC15" s="641"/>
      <c r="AD15" s="642">
        <v>116826</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1661610</v>
      </c>
      <c r="BH15" s="589"/>
      <c r="BI15" s="589"/>
      <c r="BJ15" s="589"/>
      <c r="BK15" s="589"/>
      <c r="BL15" s="589"/>
      <c r="BM15" s="589"/>
      <c r="BN15" s="590"/>
      <c r="BO15" s="641">
        <v>4.5999999999999996</v>
      </c>
      <c r="BP15" s="641"/>
      <c r="BQ15" s="641"/>
      <c r="BR15" s="641"/>
      <c r="BS15" s="594" t="s">
        <v>109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5667548</v>
      </c>
      <c r="CS15" s="589"/>
      <c r="CT15" s="589"/>
      <c r="CU15" s="589"/>
      <c r="CV15" s="589"/>
      <c r="CW15" s="589"/>
      <c r="CX15" s="589"/>
      <c r="CY15" s="590"/>
      <c r="CZ15" s="641">
        <v>8.1999999999999993</v>
      </c>
      <c r="DA15" s="641"/>
      <c r="DB15" s="641"/>
      <c r="DC15" s="641"/>
      <c r="DD15" s="594">
        <v>1072385</v>
      </c>
      <c r="DE15" s="589"/>
      <c r="DF15" s="589"/>
      <c r="DG15" s="589"/>
      <c r="DH15" s="589"/>
      <c r="DI15" s="589"/>
      <c r="DJ15" s="589"/>
      <c r="DK15" s="589"/>
      <c r="DL15" s="589"/>
      <c r="DM15" s="589"/>
      <c r="DN15" s="589"/>
      <c r="DO15" s="589"/>
      <c r="DP15" s="590"/>
      <c r="DQ15" s="594">
        <v>4692989</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2214687</v>
      </c>
      <c r="S16" s="589"/>
      <c r="T16" s="589"/>
      <c r="U16" s="589"/>
      <c r="V16" s="589"/>
      <c r="W16" s="589"/>
      <c r="X16" s="589"/>
      <c r="Y16" s="590"/>
      <c r="Z16" s="641">
        <v>3.1</v>
      </c>
      <c r="AA16" s="641"/>
      <c r="AB16" s="641"/>
      <c r="AC16" s="641"/>
      <c r="AD16" s="642">
        <v>1806367</v>
      </c>
      <c r="AE16" s="642"/>
      <c r="AF16" s="642"/>
      <c r="AG16" s="642"/>
      <c r="AH16" s="642"/>
      <c r="AI16" s="642"/>
      <c r="AJ16" s="642"/>
      <c r="AK16" s="642"/>
      <c r="AL16" s="611">
        <v>4.5999999999999996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93522</v>
      </c>
      <c r="CS16" s="589"/>
      <c r="CT16" s="589"/>
      <c r="CU16" s="589"/>
      <c r="CV16" s="589"/>
      <c r="CW16" s="589"/>
      <c r="CX16" s="589"/>
      <c r="CY16" s="590"/>
      <c r="CZ16" s="641">
        <v>0.1</v>
      </c>
      <c r="DA16" s="641"/>
      <c r="DB16" s="641"/>
      <c r="DC16" s="641"/>
      <c r="DD16" s="594" t="s">
        <v>109</v>
      </c>
      <c r="DE16" s="589"/>
      <c r="DF16" s="589"/>
      <c r="DG16" s="589"/>
      <c r="DH16" s="589"/>
      <c r="DI16" s="589"/>
      <c r="DJ16" s="589"/>
      <c r="DK16" s="589"/>
      <c r="DL16" s="589"/>
      <c r="DM16" s="589"/>
      <c r="DN16" s="589"/>
      <c r="DO16" s="589"/>
      <c r="DP16" s="590"/>
      <c r="DQ16" s="594">
        <v>81813</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1806367</v>
      </c>
      <c r="S17" s="589"/>
      <c r="T17" s="589"/>
      <c r="U17" s="589"/>
      <c r="V17" s="589"/>
      <c r="W17" s="589"/>
      <c r="X17" s="589"/>
      <c r="Y17" s="590"/>
      <c r="Z17" s="641">
        <v>2.5</v>
      </c>
      <c r="AA17" s="641"/>
      <c r="AB17" s="641"/>
      <c r="AC17" s="641"/>
      <c r="AD17" s="642">
        <v>1806367</v>
      </c>
      <c r="AE17" s="642"/>
      <c r="AF17" s="642"/>
      <c r="AG17" s="642"/>
      <c r="AH17" s="642"/>
      <c r="AI17" s="642"/>
      <c r="AJ17" s="642"/>
      <c r="AK17" s="642"/>
      <c r="AL17" s="611">
        <v>4.5999999999999996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7546440</v>
      </c>
      <c r="CS17" s="589"/>
      <c r="CT17" s="589"/>
      <c r="CU17" s="589"/>
      <c r="CV17" s="589"/>
      <c r="CW17" s="589"/>
      <c r="CX17" s="589"/>
      <c r="CY17" s="590"/>
      <c r="CZ17" s="641">
        <v>10.9</v>
      </c>
      <c r="DA17" s="641"/>
      <c r="DB17" s="641"/>
      <c r="DC17" s="641"/>
      <c r="DD17" s="594" t="s">
        <v>109</v>
      </c>
      <c r="DE17" s="589"/>
      <c r="DF17" s="589"/>
      <c r="DG17" s="589"/>
      <c r="DH17" s="589"/>
      <c r="DI17" s="589"/>
      <c r="DJ17" s="589"/>
      <c r="DK17" s="589"/>
      <c r="DL17" s="589"/>
      <c r="DM17" s="589"/>
      <c r="DN17" s="589"/>
      <c r="DO17" s="589"/>
      <c r="DP17" s="590"/>
      <c r="DQ17" s="594">
        <v>7014561</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408320</v>
      </c>
      <c r="S18" s="589"/>
      <c r="T18" s="589"/>
      <c r="U18" s="589"/>
      <c r="V18" s="589"/>
      <c r="W18" s="589"/>
      <c r="X18" s="589"/>
      <c r="Y18" s="590"/>
      <c r="Z18" s="641">
        <v>0.6</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2997660</v>
      </c>
      <c r="BH19" s="589"/>
      <c r="BI19" s="589"/>
      <c r="BJ19" s="589"/>
      <c r="BK19" s="589"/>
      <c r="BL19" s="589"/>
      <c r="BM19" s="589"/>
      <c r="BN19" s="590"/>
      <c r="BO19" s="641">
        <v>8.3000000000000007</v>
      </c>
      <c r="BP19" s="641"/>
      <c r="BQ19" s="641"/>
      <c r="BR19" s="641"/>
      <c r="BS19" s="594" t="s">
        <v>109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42387721</v>
      </c>
      <c r="S20" s="589"/>
      <c r="T20" s="589"/>
      <c r="U20" s="589"/>
      <c r="V20" s="589"/>
      <c r="W20" s="589"/>
      <c r="X20" s="589"/>
      <c r="Y20" s="590"/>
      <c r="Z20" s="641">
        <v>59.1</v>
      </c>
      <c r="AA20" s="641"/>
      <c r="AB20" s="641"/>
      <c r="AC20" s="641"/>
      <c r="AD20" s="642">
        <v>38997434</v>
      </c>
      <c r="AE20" s="642"/>
      <c r="AF20" s="642"/>
      <c r="AG20" s="642"/>
      <c r="AH20" s="642"/>
      <c r="AI20" s="642"/>
      <c r="AJ20" s="642"/>
      <c r="AK20" s="642"/>
      <c r="AL20" s="611">
        <v>99.6</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2997660</v>
      </c>
      <c r="BH20" s="589"/>
      <c r="BI20" s="589"/>
      <c r="BJ20" s="589"/>
      <c r="BK20" s="589"/>
      <c r="BL20" s="589"/>
      <c r="BM20" s="589"/>
      <c r="BN20" s="590"/>
      <c r="BO20" s="641">
        <v>8.3000000000000007</v>
      </c>
      <c r="BP20" s="641"/>
      <c r="BQ20" s="641"/>
      <c r="BR20" s="641"/>
      <c r="BS20" s="594" t="s">
        <v>109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68979851</v>
      </c>
      <c r="CS20" s="589"/>
      <c r="CT20" s="589"/>
      <c r="CU20" s="589"/>
      <c r="CV20" s="589"/>
      <c r="CW20" s="589"/>
      <c r="CX20" s="589"/>
      <c r="CY20" s="590"/>
      <c r="CZ20" s="641">
        <v>100</v>
      </c>
      <c r="DA20" s="641"/>
      <c r="DB20" s="641"/>
      <c r="DC20" s="641"/>
      <c r="DD20" s="594">
        <v>10235516</v>
      </c>
      <c r="DE20" s="589"/>
      <c r="DF20" s="589"/>
      <c r="DG20" s="589"/>
      <c r="DH20" s="589"/>
      <c r="DI20" s="589"/>
      <c r="DJ20" s="589"/>
      <c r="DK20" s="589"/>
      <c r="DL20" s="589"/>
      <c r="DM20" s="589"/>
      <c r="DN20" s="589"/>
      <c r="DO20" s="589"/>
      <c r="DP20" s="590"/>
      <c r="DQ20" s="594">
        <v>45434775</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45935</v>
      </c>
      <c r="S21" s="589"/>
      <c r="T21" s="589"/>
      <c r="U21" s="589"/>
      <c r="V21" s="589"/>
      <c r="W21" s="589"/>
      <c r="X21" s="589"/>
      <c r="Y21" s="590"/>
      <c r="Z21" s="641">
        <v>0.1</v>
      </c>
      <c r="AA21" s="641"/>
      <c r="AB21" s="641"/>
      <c r="AC21" s="641"/>
      <c r="AD21" s="642">
        <v>45935</v>
      </c>
      <c r="AE21" s="642"/>
      <c r="AF21" s="642"/>
      <c r="AG21" s="642"/>
      <c r="AH21" s="642"/>
      <c r="AI21" s="642"/>
      <c r="AJ21" s="642"/>
      <c r="AK21" s="642"/>
      <c r="AL21" s="611">
        <v>0.1</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15693</v>
      </c>
      <c r="BH21" s="589"/>
      <c r="BI21" s="589"/>
      <c r="BJ21" s="589"/>
      <c r="BK21" s="589"/>
      <c r="BL21" s="589"/>
      <c r="BM21" s="589"/>
      <c r="BN21" s="590"/>
      <c r="BO21" s="641">
        <v>0</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1487649</v>
      </c>
      <c r="S22" s="589"/>
      <c r="T22" s="589"/>
      <c r="U22" s="589"/>
      <c r="V22" s="589"/>
      <c r="W22" s="589"/>
      <c r="X22" s="589"/>
      <c r="Y22" s="590"/>
      <c r="Z22" s="641">
        <v>2.1</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1192925</v>
      </c>
      <c r="S23" s="589"/>
      <c r="T23" s="589"/>
      <c r="U23" s="589"/>
      <c r="V23" s="589"/>
      <c r="W23" s="589"/>
      <c r="X23" s="589"/>
      <c r="Y23" s="590"/>
      <c r="Z23" s="641">
        <v>1.7</v>
      </c>
      <c r="AA23" s="641"/>
      <c r="AB23" s="641"/>
      <c r="AC23" s="641"/>
      <c r="AD23" s="642">
        <v>11</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2981967</v>
      </c>
      <c r="BH23" s="589"/>
      <c r="BI23" s="589"/>
      <c r="BJ23" s="589"/>
      <c r="BK23" s="589"/>
      <c r="BL23" s="589"/>
      <c r="BM23" s="589"/>
      <c r="BN23" s="590"/>
      <c r="BO23" s="641">
        <v>8.1999999999999993</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275905</v>
      </c>
      <c r="S24" s="589"/>
      <c r="T24" s="589"/>
      <c r="U24" s="589"/>
      <c r="V24" s="589"/>
      <c r="W24" s="589"/>
      <c r="X24" s="589"/>
      <c r="Y24" s="590"/>
      <c r="Z24" s="641">
        <v>0.4</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34469528</v>
      </c>
      <c r="CS24" s="639"/>
      <c r="CT24" s="639"/>
      <c r="CU24" s="639"/>
      <c r="CV24" s="639"/>
      <c r="CW24" s="639"/>
      <c r="CX24" s="639"/>
      <c r="CY24" s="686"/>
      <c r="CZ24" s="690">
        <v>50</v>
      </c>
      <c r="DA24" s="691"/>
      <c r="DB24" s="691"/>
      <c r="DC24" s="692"/>
      <c r="DD24" s="685">
        <v>21731661</v>
      </c>
      <c r="DE24" s="639"/>
      <c r="DF24" s="639"/>
      <c r="DG24" s="639"/>
      <c r="DH24" s="639"/>
      <c r="DI24" s="639"/>
      <c r="DJ24" s="639"/>
      <c r="DK24" s="686"/>
      <c r="DL24" s="685">
        <v>21561042</v>
      </c>
      <c r="DM24" s="639"/>
      <c r="DN24" s="639"/>
      <c r="DO24" s="639"/>
      <c r="DP24" s="639"/>
      <c r="DQ24" s="639"/>
      <c r="DR24" s="639"/>
      <c r="DS24" s="639"/>
      <c r="DT24" s="639"/>
      <c r="DU24" s="639"/>
      <c r="DV24" s="686"/>
      <c r="DW24" s="687">
        <v>52.2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10724226</v>
      </c>
      <c r="S25" s="589"/>
      <c r="T25" s="589"/>
      <c r="U25" s="589"/>
      <c r="V25" s="589"/>
      <c r="W25" s="589"/>
      <c r="X25" s="589"/>
      <c r="Y25" s="590"/>
      <c r="Z25" s="641">
        <v>14.9</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11633328</v>
      </c>
      <c r="CS25" s="607"/>
      <c r="CT25" s="607"/>
      <c r="CU25" s="607"/>
      <c r="CV25" s="607"/>
      <c r="CW25" s="607"/>
      <c r="CX25" s="607"/>
      <c r="CY25" s="608"/>
      <c r="CZ25" s="591">
        <v>16.899999999999999</v>
      </c>
      <c r="DA25" s="609"/>
      <c r="DB25" s="609"/>
      <c r="DC25" s="610"/>
      <c r="DD25" s="594">
        <v>10511002</v>
      </c>
      <c r="DE25" s="607"/>
      <c r="DF25" s="607"/>
      <c r="DG25" s="607"/>
      <c r="DH25" s="607"/>
      <c r="DI25" s="607"/>
      <c r="DJ25" s="607"/>
      <c r="DK25" s="608"/>
      <c r="DL25" s="594">
        <v>10343065</v>
      </c>
      <c r="DM25" s="607"/>
      <c r="DN25" s="607"/>
      <c r="DO25" s="607"/>
      <c r="DP25" s="607"/>
      <c r="DQ25" s="607"/>
      <c r="DR25" s="607"/>
      <c r="DS25" s="607"/>
      <c r="DT25" s="607"/>
      <c r="DU25" s="607"/>
      <c r="DV25" s="608"/>
      <c r="DW25" s="611">
        <v>25</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v>300</v>
      </c>
      <c r="S26" s="589"/>
      <c r="T26" s="589"/>
      <c r="U26" s="589"/>
      <c r="V26" s="589"/>
      <c r="W26" s="589"/>
      <c r="X26" s="589"/>
      <c r="Y26" s="590"/>
      <c r="Z26" s="641">
        <v>0</v>
      </c>
      <c r="AA26" s="641"/>
      <c r="AB26" s="641"/>
      <c r="AC26" s="641"/>
      <c r="AD26" s="642">
        <v>300</v>
      </c>
      <c r="AE26" s="642"/>
      <c r="AF26" s="642"/>
      <c r="AG26" s="642"/>
      <c r="AH26" s="642"/>
      <c r="AI26" s="642"/>
      <c r="AJ26" s="642"/>
      <c r="AK26" s="642"/>
      <c r="AL26" s="611">
        <v>0</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8130741</v>
      </c>
      <c r="CS26" s="589"/>
      <c r="CT26" s="589"/>
      <c r="CU26" s="589"/>
      <c r="CV26" s="589"/>
      <c r="CW26" s="589"/>
      <c r="CX26" s="589"/>
      <c r="CY26" s="590"/>
      <c r="CZ26" s="591">
        <v>11.8</v>
      </c>
      <c r="DA26" s="609"/>
      <c r="DB26" s="609"/>
      <c r="DC26" s="610"/>
      <c r="DD26" s="594">
        <v>7518389</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4211173</v>
      </c>
      <c r="S27" s="589"/>
      <c r="T27" s="589"/>
      <c r="U27" s="589"/>
      <c r="V27" s="589"/>
      <c r="W27" s="589"/>
      <c r="X27" s="589"/>
      <c r="Y27" s="590"/>
      <c r="Z27" s="641">
        <v>5.9</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36308772</v>
      </c>
      <c r="BH27" s="589"/>
      <c r="BI27" s="589"/>
      <c r="BJ27" s="589"/>
      <c r="BK27" s="589"/>
      <c r="BL27" s="589"/>
      <c r="BM27" s="589"/>
      <c r="BN27" s="590"/>
      <c r="BO27" s="641">
        <v>100</v>
      </c>
      <c r="BP27" s="641"/>
      <c r="BQ27" s="641"/>
      <c r="BR27" s="641"/>
      <c r="BS27" s="594" t="s">
        <v>109</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15290086</v>
      </c>
      <c r="CS27" s="607"/>
      <c r="CT27" s="607"/>
      <c r="CU27" s="607"/>
      <c r="CV27" s="607"/>
      <c r="CW27" s="607"/>
      <c r="CX27" s="607"/>
      <c r="CY27" s="608"/>
      <c r="CZ27" s="591">
        <v>22.2</v>
      </c>
      <c r="DA27" s="609"/>
      <c r="DB27" s="609"/>
      <c r="DC27" s="610"/>
      <c r="DD27" s="594">
        <v>4206424</v>
      </c>
      <c r="DE27" s="607"/>
      <c r="DF27" s="607"/>
      <c r="DG27" s="607"/>
      <c r="DH27" s="607"/>
      <c r="DI27" s="607"/>
      <c r="DJ27" s="607"/>
      <c r="DK27" s="608"/>
      <c r="DL27" s="594">
        <v>4203742</v>
      </c>
      <c r="DM27" s="607"/>
      <c r="DN27" s="607"/>
      <c r="DO27" s="607"/>
      <c r="DP27" s="607"/>
      <c r="DQ27" s="607"/>
      <c r="DR27" s="607"/>
      <c r="DS27" s="607"/>
      <c r="DT27" s="607"/>
      <c r="DU27" s="607"/>
      <c r="DV27" s="608"/>
      <c r="DW27" s="611">
        <v>10.199999999999999</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393758</v>
      </c>
      <c r="S28" s="589"/>
      <c r="T28" s="589"/>
      <c r="U28" s="589"/>
      <c r="V28" s="589"/>
      <c r="W28" s="589"/>
      <c r="X28" s="589"/>
      <c r="Y28" s="590"/>
      <c r="Z28" s="641">
        <v>0.5</v>
      </c>
      <c r="AA28" s="641"/>
      <c r="AB28" s="641"/>
      <c r="AC28" s="641"/>
      <c r="AD28" s="642">
        <v>92472</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7546114</v>
      </c>
      <c r="CS28" s="589"/>
      <c r="CT28" s="589"/>
      <c r="CU28" s="589"/>
      <c r="CV28" s="589"/>
      <c r="CW28" s="589"/>
      <c r="CX28" s="589"/>
      <c r="CY28" s="590"/>
      <c r="CZ28" s="591">
        <v>10.9</v>
      </c>
      <c r="DA28" s="609"/>
      <c r="DB28" s="609"/>
      <c r="DC28" s="610"/>
      <c r="DD28" s="594">
        <v>7014235</v>
      </c>
      <c r="DE28" s="589"/>
      <c r="DF28" s="589"/>
      <c r="DG28" s="589"/>
      <c r="DH28" s="589"/>
      <c r="DI28" s="589"/>
      <c r="DJ28" s="589"/>
      <c r="DK28" s="590"/>
      <c r="DL28" s="594">
        <v>7014235</v>
      </c>
      <c r="DM28" s="589"/>
      <c r="DN28" s="589"/>
      <c r="DO28" s="589"/>
      <c r="DP28" s="589"/>
      <c r="DQ28" s="589"/>
      <c r="DR28" s="589"/>
      <c r="DS28" s="589"/>
      <c r="DT28" s="589"/>
      <c r="DU28" s="589"/>
      <c r="DV28" s="590"/>
      <c r="DW28" s="611">
        <v>17</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51593</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55</v>
      </c>
      <c r="CG29" s="622"/>
      <c r="CH29" s="622"/>
      <c r="CI29" s="622"/>
      <c r="CJ29" s="622"/>
      <c r="CK29" s="622"/>
      <c r="CL29" s="622"/>
      <c r="CM29" s="622"/>
      <c r="CN29" s="622"/>
      <c r="CO29" s="622"/>
      <c r="CP29" s="622"/>
      <c r="CQ29" s="623"/>
      <c r="CR29" s="588">
        <v>7546114</v>
      </c>
      <c r="CS29" s="607"/>
      <c r="CT29" s="607"/>
      <c r="CU29" s="607"/>
      <c r="CV29" s="607"/>
      <c r="CW29" s="607"/>
      <c r="CX29" s="607"/>
      <c r="CY29" s="608"/>
      <c r="CZ29" s="591">
        <v>10.9</v>
      </c>
      <c r="DA29" s="609"/>
      <c r="DB29" s="609"/>
      <c r="DC29" s="610"/>
      <c r="DD29" s="594">
        <v>7014235</v>
      </c>
      <c r="DE29" s="607"/>
      <c r="DF29" s="607"/>
      <c r="DG29" s="607"/>
      <c r="DH29" s="607"/>
      <c r="DI29" s="607"/>
      <c r="DJ29" s="607"/>
      <c r="DK29" s="608"/>
      <c r="DL29" s="594">
        <v>7014235</v>
      </c>
      <c r="DM29" s="607"/>
      <c r="DN29" s="607"/>
      <c r="DO29" s="607"/>
      <c r="DP29" s="607"/>
      <c r="DQ29" s="607"/>
      <c r="DR29" s="607"/>
      <c r="DS29" s="607"/>
      <c r="DT29" s="607"/>
      <c r="DU29" s="607"/>
      <c r="DV29" s="608"/>
      <c r="DW29" s="611">
        <v>17</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1418527</v>
      </c>
      <c r="S30" s="589"/>
      <c r="T30" s="589"/>
      <c r="U30" s="589"/>
      <c r="V30" s="589"/>
      <c r="W30" s="589"/>
      <c r="X30" s="589"/>
      <c r="Y30" s="590"/>
      <c r="Z30" s="641">
        <v>2</v>
      </c>
      <c r="AA30" s="641"/>
      <c r="AB30" s="641"/>
      <c r="AC30" s="641"/>
      <c r="AD30" s="642" t="s">
        <v>109</v>
      </c>
      <c r="AE30" s="642"/>
      <c r="AF30" s="642"/>
      <c r="AG30" s="642"/>
      <c r="AH30" s="642"/>
      <c r="AI30" s="642"/>
      <c r="AJ30" s="642"/>
      <c r="AK30" s="642"/>
      <c r="AL30" s="611" t="s">
        <v>109</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98.7</v>
      </c>
      <c r="BH30" s="655"/>
      <c r="BI30" s="655"/>
      <c r="BJ30" s="655"/>
      <c r="BK30" s="655"/>
      <c r="BL30" s="655"/>
      <c r="BM30" s="656">
        <v>95.1</v>
      </c>
      <c r="BN30" s="655"/>
      <c r="BO30" s="655"/>
      <c r="BP30" s="655"/>
      <c r="BQ30" s="657"/>
      <c r="BR30" s="654">
        <v>98.6</v>
      </c>
      <c r="BS30" s="655"/>
      <c r="BT30" s="655"/>
      <c r="BU30" s="655"/>
      <c r="BV30" s="655"/>
      <c r="BW30" s="655"/>
      <c r="BX30" s="656">
        <v>94.5</v>
      </c>
      <c r="BY30" s="655"/>
      <c r="BZ30" s="655"/>
      <c r="CA30" s="655"/>
      <c r="CB30" s="657"/>
      <c r="CD30" s="660"/>
      <c r="CE30" s="661"/>
      <c r="CF30" s="625" t="s">
        <v>290</v>
      </c>
      <c r="CG30" s="622"/>
      <c r="CH30" s="622"/>
      <c r="CI30" s="622"/>
      <c r="CJ30" s="622"/>
      <c r="CK30" s="622"/>
      <c r="CL30" s="622"/>
      <c r="CM30" s="622"/>
      <c r="CN30" s="622"/>
      <c r="CO30" s="622"/>
      <c r="CP30" s="622"/>
      <c r="CQ30" s="623"/>
      <c r="CR30" s="588">
        <v>6599079</v>
      </c>
      <c r="CS30" s="589"/>
      <c r="CT30" s="589"/>
      <c r="CU30" s="589"/>
      <c r="CV30" s="589"/>
      <c r="CW30" s="589"/>
      <c r="CX30" s="589"/>
      <c r="CY30" s="590"/>
      <c r="CZ30" s="591">
        <v>9.6</v>
      </c>
      <c r="DA30" s="609"/>
      <c r="DB30" s="609"/>
      <c r="DC30" s="610"/>
      <c r="DD30" s="594">
        <v>6133916</v>
      </c>
      <c r="DE30" s="589"/>
      <c r="DF30" s="589"/>
      <c r="DG30" s="589"/>
      <c r="DH30" s="589"/>
      <c r="DI30" s="589"/>
      <c r="DJ30" s="589"/>
      <c r="DK30" s="590"/>
      <c r="DL30" s="594">
        <v>6133916</v>
      </c>
      <c r="DM30" s="589"/>
      <c r="DN30" s="589"/>
      <c r="DO30" s="589"/>
      <c r="DP30" s="589"/>
      <c r="DQ30" s="589"/>
      <c r="DR30" s="589"/>
      <c r="DS30" s="589"/>
      <c r="DT30" s="589"/>
      <c r="DU30" s="589"/>
      <c r="DV30" s="590"/>
      <c r="DW30" s="611">
        <v>14.8</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2272202</v>
      </c>
      <c r="S31" s="589"/>
      <c r="T31" s="589"/>
      <c r="U31" s="589"/>
      <c r="V31" s="589"/>
      <c r="W31" s="589"/>
      <c r="X31" s="589"/>
      <c r="Y31" s="590"/>
      <c r="Z31" s="641">
        <v>3.2</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98.6</v>
      </c>
      <c r="BH31" s="607"/>
      <c r="BI31" s="607"/>
      <c r="BJ31" s="607"/>
      <c r="BK31" s="607"/>
      <c r="BL31" s="607"/>
      <c r="BM31" s="643">
        <v>94.8</v>
      </c>
      <c r="BN31" s="653"/>
      <c r="BO31" s="653"/>
      <c r="BP31" s="653"/>
      <c r="BQ31" s="617"/>
      <c r="BR31" s="652">
        <v>98.6</v>
      </c>
      <c r="BS31" s="607"/>
      <c r="BT31" s="607"/>
      <c r="BU31" s="607"/>
      <c r="BV31" s="607"/>
      <c r="BW31" s="607"/>
      <c r="BX31" s="643">
        <v>93.8</v>
      </c>
      <c r="BY31" s="653"/>
      <c r="BZ31" s="653"/>
      <c r="CA31" s="653"/>
      <c r="CB31" s="617"/>
      <c r="CD31" s="660"/>
      <c r="CE31" s="661"/>
      <c r="CF31" s="625" t="s">
        <v>294</v>
      </c>
      <c r="CG31" s="622"/>
      <c r="CH31" s="622"/>
      <c r="CI31" s="622"/>
      <c r="CJ31" s="622"/>
      <c r="CK31" s="622"/>
      <c r="CL31" s="622"/>
      <c r="CM31" s="622"/>
      <c r="CN31" s="622"/>
      <c r="CO31" s="622"/>
      <c r="CP31" s="622"/>
      <c r="CQ31" s="623"/>
      <c r="CR31" s="588">
        <v>947035</v>
      </c>
      <c r="CS31" s="607"/>
      <c r="CT31" s="607"/>
      <c r="CU31" s="607"/>
      <c r="CV31" s="607"/>
      <c r="CW31" s="607"/>
      <c r="CX31" s="607"/>
      <c r="CY31" s="608"/>
      <c r="CZ31" s="591">
        <v>1.4</v>
      </c>
      <c r="DA31" s="609"/>
      <c r="DB31" s="609"/>
      <c r="DC31" s="610"/>
      <c r="DD31" s="594">
        <v>880319</v>
      </c>
      <c r="DE31" s="607"/>
      <c r="DF31" s="607"/>
      <c r="DG31" s="607"/>
      <c r="DH31" s="607"/>
      <c r="DI31" s="607"/>
      <c r="DJ31" s="607"/>
      <c r="DK31" s="608"/>
      <c r="DL31" s="594">
        <v>880319</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901504</v>
      </c>
      <c r="S32" s="589"/>
      <c r="T32" s="589"/>
      <c r="U32" s="589"/>
      <c r="V32" s="589"/>
      <c r="W32" s="589"/>
      <c r="X32" s="589"/>
      <c r="Y32" s="590"/>
      <c r="Z32" s="641">
        <v>1.3</v>
      </c>
      <c r="AA32" s="641"/>
      <c r="AB32" s="641"/>
      <c r="AC32" s="641"/>
      <c r="AD32" s="642">
        <v>13365</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98.6</v>
      </c>
      <c r="BH32" s="573"/>
      <c r="BI32" s="573"/>
      <c r="BJ32" s="573"/>
      <c r="BK32" s="573"/>
      <c r="BL32" s="573"/>
      <c r="BM32" s="636">
        <v>94.9</v>
      </c>
      <c r="BN32" s="573"/>
      <c r="BO32" s="573"/>
      <c r="BP32" s="573"/>
      <c r="BQ32" s="630"/>
      <c r="BR32" s="651">
        <v>98.5</v>
      </c>
      <c r="BS32" s="573"/>
      <c r="BT32" s="573"/>
      <c r="BU32" s="573"/>
      <c r="BV32" s="573"/>
      <c r="BW32" s="573"/>
      <c r="BX32" s="636">
        <v>94.5</v>
      </c>
      <c r="BY32" s="573"/>
      <c r="BZ32" s="573"/>
      <c r="CA32" s="573"/>
      <c r="CB32" s="630"/>
      <c r="CD32" s="662"/>
      <c r="CE32" s="663"/>
      <c r="CF32" s="625" t="s">
        <v>297</v>
      </c>
      <c r="CG32" s="622"/>
      <c r="CH32" s="622"/>
      <c r="CI32" s="622"/>
      <c r="CJ32" s="622"/>
      <c r="CK32" s="622"/>
      <c r="CL32" s="622"/>
      <c r="CM32" s="622"/>
      <c r="CN32" s="622"/>
      <c r="CO32" s="622"/>
      <c r="CP32" s="622"/>
      <c r="CQ32" s="623"/>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6373600</v>
      </c>
      <c r="S33" s="589"/>
      <c r="T33" s="589"/>
      <c r="U33" s="589"/>
      <c r="V33" s="589"/>
      <c r="W33" s="589"/>
      <c r="X33" s="589"/>
      <c r="Y33" s="590"/>
      <c r="Z33" s="641">
        <v>8.9</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24181285</v>
      </c>
      <c r="CS33" s="607"/>
      <c r="CT33" s="607"/>
      <c r="CU33" s="607"/>
      <c r="CV33" s="607"/>
      <c r="CW33" s="607"/>
      <c r="CX33" s="607"/>
      <c r="CY33" s="608"/>
      <c r="CZ33" s="591">
        <v>35.1</v>
      </c>
      <c r="DA33" s="609"/>
      <c r="DB33" s="609"/>
      <c r="DC33" s="610"/>
      <c r="DD33" s="594">
        <v>20414843</v>
      </c>
      <c r="DE33" s="607"/>
      <c r="DF33" s="607"/>
      <c r="DG33" s="607"/>
      <c r="DH33" s="607"/>
      <c r="DI33" s="607"/>
      <c r="DJ33" s="607"/>
      <c r="DK33" s="608"/>
      <c r="DL33" s="594">
        <v>12661023</v>
      </c>
      <c r="DM33" s="607"/>
      <c r="DN33" s="607"/>
      <c r="DO33" s="607"/>
      <c r="DP33" s="607"/>
      <c r="DQ33" s="607"/>
      <c r="DR33" s="607"/>
      <c r="DS33" s="607"/>
      <c r="DT33" s="607"/>
      <c r="DU33" s="607"/>
      <c r="DV33" s="608"/>
      <c r="DW33" s="611">
        <v>30.6</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9696763</v>
      </c>
      <c r="CS34" s="589"/>
      <c r="CT34" s="589"/>
      <c r="CU34" s="589"/>
      <c r="CV34" s="589"/>
      <c r="CW34" s="589"/>
      <c r="CX34" s="589"/>
      <c r="CY34" s="590"/>
      <c r="CZ34" s="591">
        <v>14.1</v>
      </c>
      <c r="DA34" s="609"/>
      <c r="DB34" s="609"/>
      <c r="DC34" s="610"/>
      <c r="DD34" s="594">
        <v>7695236</v>
      </c>
      <c r="DE34" s="589"/>
      <c r="DF34" s="589"/>
      <c r="DG34" s="589"/>
      <c r="DH34" s="589"/>
      <c r="DI34" s="589"/>
      <c r="DJ34" s="589"/>
      <c r="DK34" s="590"/>
      <c r="DL34" s="594">
        <v>6931934</v>
      </c>
      <c r="DM34" s="589"/>
      <c r="DN34" s="589"/>
      <c r="DO34" s="589"/>
      <c r="DP34" s="589"/>
      <c r="DQ34" s="589"/>
      <c r="DR34" s="589"/>
      <c r="DS34" s="589"/>
      <c r="DT34" s="589"/>
      <c r="DU34" s="589"/>
      <c r="DV34" s="590"/>
      <c r="DW34" s="611">
        <v>16.8</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2189200</v>
      </c>
      <c r="S35" s="589"/>
      <c r="T35" s="589"/>
      <c r="U35" s="589"/>
      <c r="V35" s="589"/>
      <c r="W35" s="589"/>
      <c r="X35" s="589"/>
      <c r="Y35" s="590"/>
      <c r="Z35" s="641">
        <v>3.1</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10075724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1210900</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582885</v>
      </c>
      <c r="CS35" s="607"/>
      <c r="CT35" s="607"/>
      <c r="CU35" s="607"/>
      <c r="CV35" s="607"/>
      <c r="CW35" s="607"/>
      <c r="CX35" s="607"/>
      <c r="CY35" s="608"/>
      <c r="CZ35" s="591">
        <v>0.8</v>
      </c>
      <c r="DA35" s="609"/>
      <c r="DB35" s="609"/>
      <c r="DC35" s="610"/>
      <c r="DD35" s="594">
        <v>380013</v>
      </c>
      <c r="DE35" s="607"/>
      <c r="DF35" s="607"/>
      <c r="DG35" s="607"/>
      <c r="DH35" s="607"/>
      <c r="DI35" s="607"/>
      <c r="DJ35" s="607"/>
      <c r="DK35" s="608"/>
      <c r="DL35" s="594">
        <v>372409</v>
      </c>
      <c r="DM35" s="607"/>
      <c r="DN35" s="607"/>
      <c r="DO35" s="607"/>
      <c r="DP35" s="607"/>
      <c r="DQ35" s="607"/>
      <c r="DR35" s="607"/>
      <c r="DS35" s="607"/>
      <c r="DT35" s="607"/>
      <c r="DU35" s="607"/>
      <c r="DV35" s="608"/>
      <c r="DW35" s="611">
        <v>0.9</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71737018</v>
      </c>
      <c r="S36" s="629"/>
      <c r="T36" s="629"/>
      <c r="U36" s="629"/>
      <c r="V36" s="629"/>
      <c r="W36" s="629"/>
      <c r="X36" s="629"/>
      <c r="Y36" s="632"/>
      <c r="Z36" s="633">
        <v>100</v>
      </c>
      <c r="AA36" s="633"/>
      <c r="AB36" s="633"/>
      <c r="AC36" s="633"/>
      <c r="AD36" s="634">
        <v>39149517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2450000</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-521870</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6675286</v>
      </c>
      <c r="CS36" s="589"/>
      <c r="CT36" s="589"/>
      <c r="CU36" s="589"/>
      <c r="CV36" s="589"/>
      <c r="CW36" s="589"/>
      <c r="CX36" s="589"/>
      <c r="CY36" s="590"/>
      <c r="CZ36" s="591">
        <v>9.6999999999999993</v>
      </c>
      <c r="DA36" s="609"/>
      <c r="DB36" s="609"/>
      <c r="DC36" s="610"/>
      <c r="DD36" s="594">
        <v>6096752</v>
      </c>
      <c r="DE36" s="589"/>
      <c r="DF36" s="589"/>
      <c r="DG36" s="589"/>
      <c r="DH36" s="589"/>
      <c r="DI36" s="589"/>
      <c r="DJ36" s="589"/>
      <c r="DK36" s="590"/>
      <c r="DL36" s="594">
        <v>1580789</v>
      </c>
      <c r="DM36" s="589"/>
      <c r="DN36" s="589"/>
      <c r="DO36" s="589"/>
      <c r="DP36" s="589"/>
      <c r="DQ36" s="589"/>
      <c r="DR36" s="589"/>
      <c r="DS36" s="589"/>
      <c r="DT36" s="589"/>
      <c r="DU36" s="589"/>
      <c r="DV36" s="590"/>
      <c r="DW36" s="611">
        <v>3.8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1950000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34713</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73970</v>
      </c>
      <c r="CS37" s="607"/>
      <c r="CT37" s="607"/>
      <c r="CU37" s="607"/>
      <c r="CV37" s="607"/>
      <c r="CW37" s="607"/>
      <c r="CX37" s="607"/>
      <c r="CY37" s="608"/>
      <c r="CZ37" s="591">
        <v>0.1</v>
      </c>
      <c r="DA37" s="609"/>
      <c r="DB37" s="609"/>
      <c r="DC37" s="610"/>
      <c r="DD37" s="594">
        <v>73124</v>
      </c>
      <c r="DE37" s="607"/>
      <c r="DF37" s="607"/>
      <c r="DG37" s="607"/>
      <c r="DH37" s="607"/>
      <c r="DI37" s="607"/>
      <c r="DJ37" s="607"/>
      <c r="DK37" s="608"/>
      <c r="DL37" s="594">
        <v>72906</v>
      </c>
      <c r="DM37" s="607"/>
      <c r="DN37" s="607"/>
      <c r="DO37" s="607"/>
      <c r="DP37" s="607"/>
      <c r="DQ37" s="607"/>
      <c r="DR37" s="607"/>
      <c r="DS37" s="607"/>
      <c r="DT37" s="607"/>
      <c r="DU37" s="607"/>
      <c r="DV37" s="608"/>
      <c r="DW37" s="611">
        <v>0.2</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25121</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57320</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5650603</v>
      </c>
      <c r="CS38" s="589"/>
      <c r="CT38" s="589"/>
      <c r="CU38" s="589"/>
      <c r="CV38" s="589"/>
      <c r="CW38" s="589"/>
      <c r="CX38" s="589"/>
      <c r="CY38" s="590"/>
      <c r="CZ38" s="591">
        <v>8.1999999999999993</v>
      </c>
      <c r="DA38" s="609"/>
      <c r="DB38" s="609"/>
      <c r="DC38" s="610"/>
      <c r="DD38" s="594">
        <v>4715303</v>
      </c>
      <c r="DE38" s="589"/>
      <c r="DF38" s="589"/>
      <c r="DG38" s="589"/>
      <c r="DH38" s="589"/>
      <c r="DI38" s="589"/>
      <c r="DJ38" s="589"/>
      <c r="DK38" s="590"/>
      <c r="DL38" s="594">
        <v>3775891</v>
      </c>
      <c r="DM38" s="589"/>
      <c r="DN38" s="589"/>
      <c r="DO38" s="589"/>
      <c r="DP38" s="589"/>
      <c r="DQ38" s="589"/>
      <c r="DR38" s="589"/>
      <c r="DS38" s="589"/>
      <c r="DT38" s="589"/>
      <c r="DU38" s="589"/>
      <c r="DV38" s="590"/>
      <c r="DW38" s="611">
        <v>9.1</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1950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106</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1575748</v>
      </c>
      <c r="CS39" s="607"/>
      <c r="CT39" s="607"/>
      <c r="CU39" s="607"/>
      <c r="CV39" s="607"/>
      <c r="CW39" s="607"/>
      <c r="CX39" s="607"/>
      <c r="CY39" s="608"/>
      <c r="CZ39" s="591">
        <v>2.2999999999999998</v>
      </c>
      <c r="DA39" s="609"/>
      <c r="DB39" s="609"/>
      <c r="DC39" s="610"/>
      <c r="DD39" s="594">
        <v>1527539</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1550000</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85</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t="s">
        <v>109</v>
      </c>
      <c r="CS40" s="589"/>
      <c r="CT40" s="589"/>
      <c r="CU40" s="589"/>
      <c r="CV40" s="589"/>
      <c r="CW40" s="589"/>
      <c r="CX40" s="589"/>
      <c r="CY40" s="590"/>
      <c r="CZ40" s="591" t="s">
        <v>109</v>
      </c>
      <c r="DA40" s="609"/>
      <c r="DB40" s="609"/>
      <c r="DC40" s="610"/>
      <c r="DD40" s="594" t="s">
        <v>109</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4098653</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271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10329038</v>
      </c>
      <c r="CS42" s="589"/>
      <c r="CT42" s="589"/>
      <c r="CU42" s="589"/>
      <c r="CV42" s="589"/>
      <c r="CW42" s="589"/>
      <c r="CX42" s="589"/>
      <c r="CY42" s="590"/>
      <c r="CZ42" s="591">
        <v>15</v>
      </c>
      <c r="DA42" s="592"/>
      <c r="DB42" s="592"/>
      <c r="DC42" s="593"/>
      <c r="DD42" s="594">
        <v>3288271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765093</v>
      </c>
      <c r="CS43" s="607"/>
      <c r="CT43" s="607"/>
      <c r="CU43" s="607"/>
      <c r="CV43" s="607"/>
      <c r="CW43" s="607"/>
      <c r="CX43" s="607"/>
      <c r="CY43" s="608"/>
      <c r="CZ43" s="591">
        <v>1.1000000000000001</v>
      </c>
      <c r="DA43" s="609"/>
      <c r="DB43" s="609"/>
      <c r="DC43" s="610"/>
      <c r="DD43" s="594">
        <v>765093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286</v>
      </c>
      <c r="CE44" s="602"/>
      <c r="CF44" s="585" t="s">
        <v>333</v>
      </c>
      <c r="CG44" s="586"/>
      <c r="CH44" s="586"/>
      <c r="CI44" s="586"/>
      <c r="CJ44" s="586"/>
      <c r="CK44" s="586"/>
      <c r="CL44" s="586"/>
      <c r="CM44" s="586"/>
      <c r="CN44" s="586"/>
      <c r="CO44" s="586"/>
      <c r="CP44" s="586"/>
      <c r="CQ44" s="587"/>
      <c r="CR44" s="588">
        <v>10235516</v>
      </c>
      <c r="CS44" s="589"/>
      <c r="CT44" s="589"/>
      <c r="CU44" s="589"/>
      <c r="CV44" s="589"/>
      <c r="CW44" s="589"/>
      <c r="CX44" s="589"/>
      <c r="CY44" s="590"/>
      <c r="CZ44" s="591">
        <v>14.8</v>
      </c>
      <c r="DA44" s="592"/>
      <c r="DB44" s="592"/>
      <c r="DC44" s="593"/>
      <c r="DD44" s="594">
        <v>3206458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4455383</v>
      </c>
      <c r="CS45" s="607"/>
      <c r="CT45" s="607"/>
      <c r="CU45" s="607"/>
      <c r="CV45" s="607"/>
      <c r="CW45" s="607"/>
      <c r="CX45" s="607"/>
      <c r="CY45" s="608"/>
      <c r="CZ45" s="591">
        <v>6.5</v>
      </c>
      <c r="DA45" s="609"/>
      <c r="DB45" s="609"/>
      <c r="DC45" s="610"/>
      <c r="DD45" s="594">
        <v>442917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5551086</v>
      </c>
      <c r="CS46" s="589"/>
      <c r="CT46" s="589"/>
      <c r="CU46" s="589"/>
      <c r="CV46" s="589"/>
      <c r="CW46" s="589"/>
      <c r="CX46" s="589"/>
      <c r="CY46" s="590"/>
      <c r="CZ46" s="591">
        <v>8</v>
      </c>
      <c r="DA46" s="592"/>
      <c r="DB46" s="592"/>
      <c r="DC46" s="593"/>
      <c r="DD46" s="594">
        <v>2707494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v>93522</v>
      </c>
      <c r="CS47" s="607"/>
      <c r="CT47" s="607"/>
      <c r="CU47" s="607"/>
      <c r="CV47" s="607"/>
      <c r="CW47" s="607"/>
      <c r="CX47" s="607"/>
      <c r="CY47" s="608"/>
      <c r="CZ47" s="591">
        <v>0.1</v>
      </c>
      <c r="DA47" s="609"/>
      <c r="DB47" s="609"/>
      <c r="DC47" s="610"/>
      <c r="DD47" s="594">
        <v>81813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68979851</v>
      </c>
      <c r="CS49" s="573"/>
      <c r="CT49" s="573"/>
      <c r="CU49" s="573"/>
      <c r="CV49" s="573"/>
      <c r="CW49" s="573"/>
      <c r="CX49" s="573"/>
      <c r="CY49" s="574"/>
      <c r="CZ49" s="575">
        <v>100</v>
      </c>
      <c r="DA49" s="576"/>
      <c r="DB49" s="576"/>
      <c r="DC49" s="577"/>
      <c r="DD49" s="578">
        <v>45434775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71910</v>
      </c>
      <c r="R7" s="1101"/>
      <c r="S7" s="1101"/>
      <c r="T7" s="1101"/>
      <c r="U7" s="1101"/>
      <c r="V7" s="1101">
        <v>69153</v>
      </c>
      <c r="W7" s="1101"/>
      <c r="X7" s="1101"/>
      <c r="Y7" s="1101"/>
      <c r="Z7" s="1101"/>
      <c r="AA7" s="1101">
        <v>2757</v>
      </c>
      <c r="AB7" s="1101"/>
      <c r="AC7" s="1101"/>
      <c r="AD7" s="1101"/>
      <c r="AE7" s="1102"/>
      <c r="AF7" s="1103">
        <v>2459</v>
      </c>
      <c r="AG7" s="1104"/>
      <c r="AH7" s="1104"/>
      <c r="AI7" s="1104"/>
      <c r="AJ7" s="1105"/>
      <c r="AK7" s="1087">
        <v>1419</v>
      </c>
      <c r="AL7" s="1088"/>
      <c r="AM7" s="1088"/>
      <c r="AN7" s="1088"/>
      <c r="AO7" s="1088"/>
      <c r="AP7" s="1088">
        <v>73006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541</v>
      </c>
      <c r="BT7" s="1092"/>
      <c r="BU7" s="1092"/>
      <c r="BV7" s="1092"/>
      <c r="BW7" s="1092"/>
      <c r="BX7" s="1092"/>
      <c r="BY7" s="1092"/>
      <c r="BZ7" s="1092"/>
      <c r="CA7" s="1092"/>
      <c r="CB7" s="1092"/>
      <c r="CC7" s="1092"/>
      <c r="CD7" s="1092"/>
      <c r="CE7" s="1092"/>
      <c r="CF7" s="1092"/>
      <c r="CG7" s="1093"/>
      <c r="CH7" s="1084">
        <v>-33</v>
      </c>
      <c r="CI7" s="1085"/>
      <c r="CJ7" s="1085"/>
      <c r="CK7" s="1085"/>
      <c r="CL7" s="1086"/>
      <c r="CM7" s="1084">
        <v>637</v>
      </c>
      <c r="CN7" s="1085"/>
      <c r="CO7" s="1085"/>
      <c r="CP7" s="1085"/>
      <c r="CQ7" s="1086"/>
      <c r="CR7" s="1084">
        <v>32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362</v>
      </c>
      <c r="C8" s="1028"/>
      <c r="D8" s="1028"/>
      <c r="E8" s="1028"/>
      <c r="F8" s="1028"/>
      <c r="G8" s="1028"/>
      <c r="H8" s="1028"/>
      <c r="I8" s="1028"/>
      <c r="J8" s="1028"/>
      <c r="K8" s="1028"/>
      <c r="L8" s="1028"/>
      <c r="M8" s="1028"/>
      <c r="N8" s="1028"/>
      <c r="O8" s="1028"/>
      <c r="P8" s="1029"/>
      <c r="Q8" s="1039">
        <v>548</v>
      </c>
      <c r="R8" s="1040"/>
      <c r="S8" s="1040"/>
      <c r="T8" s="1040"/>
      <c r="U8" s="1040"/>
      <c r="V8" s="1040">
        <v>548</v>
      </c>
      <c r="W8" s="1040"/>
      <c r="X8" s="1040"/>
      <c r="Y8" s="1040"/>
      <c r="Z8" s="1040"/>
      <c r="AA8" s="1040">
        <v>0</v>
      </c>
      <c r="AB8" s="1040"/>
      <c r="AC8" s="1040"/>
      <c r="AD8" s="1040"/>
      <c r="AE8" s="1041"/>
      <c r="AF8" s="1033" t="s">
        <v>109</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545</v>
      </c>
      <c r="BS8" s="1010" t="s">
        <v>542</v>
      </c>
      <c r="BT8" s="1011"/>
      <c r="BU8" s="1011"/>
      <c r="BV8" s="1011"/>
      <c r="BW8" s="1011"/>
      <c r="BX8" s="1011"/>
      <c r="BY8" s="1011"/>
      <c r="BZ8" s="1011"/>
      <c r="CA8" s="1011"/>
      <c r="CB8" s="1011"/>
      <c r="CC8" s="1011"/>
      <c r="CD8" s="1011"/>
      <c r="CE8" s="1011"/>
      <c r="CF8" s="1011"/>
      <c r="CG8" s="1012"/>
      <c r="CH8" s="985">
        <v>-2</v>
      </c>
      <c r="CI8" s="986"/>
      <c r="CJ8" s="986"/>
      <c r="CK8" s="986"/>
      <c r="CL8" s="987"/>
      <c r="CM8" s="985">
        <v>181</v>
      </c>
      <c r="CN8" s="986"/>
      <c r="CO8" s="986"/>
      <c r="CP8" s="986"/>
      <c r="CQ8" s="987"/>
      <c r="CR8" s="985">
        <v>10</v>
      </c>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543</v>
      </c>
      <c r="BT9" s="1011"/>
      <c r="BU9" s="1011"/>
      <c r="BV9" s="1011"/>
      <c r="BW9" s="1011"/>
      <c r="BX9" s="1011"/>
      <c r="BY9" s="1011"/>
      <c r="BZ9" s="1011"/>
      <c r="CA9" s="1011"/>
      <c r="CB9" s="1011"/>
      <c r="CC9" s="1011"/>
      <c r="CD9" s="1011"/>
      <c r="CE9" s="1011"/>
      <c r="CF9" s="1011"/>
      <c r="CG9" s="1012"/>
      <c r="CH9" s="985">
        <v>20</v>
      </c>
      <c r="CI9" s="986"/>
      <c r="CJ9" s="986"/>
      <c r="CK9" s="986"/>
      <c r="CL9" s="987"/>
      <c r="CM9" s="985">
        <v>2076</v>
      </c>
      <c r="CN9" s="986"/>
      <c r="CO9" s="986"/>
      <c r="CP9" s="986"/>
      <c r="CQ9" s="987"/>
      <c r="CR9" s="985">
        <v>1294</v>
      </c>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544</v>
      </c>
      <c r="BT10" s="1011"/>
      <c r="BU10" s="1011"/>
      <c r="BV10" s="1011"/>
      <c r="BW10" s="1011"/>
      <c r="BX10" s="1011"/>
      <c r="BY10" s="1011"/>
      <c r="BZ10" s="1011"/>
      <c r="CA10" s="1011"/>
      <c r="CB10" s="1011"/>
      <c r="CC10" s="1011"/>
      <c r="CD10" s="1011"/>
      <c r="CE10" s="1011"/>
      <c r="CF10" s="1011"/>
      <c r="CG10" s="1012"/>
      <c r="CH10" s="985">
        <v>5</v>
      </c>
      <c r="CI10" s="986"/>
      <c r="CJ10" s="986"/>
      <c r="CK10" s="986"/>
      <c r="CL10" s="987"/>
      <c r="CM10" s="985">
        <v>800</v>
      </c>
      <c r="CN10" s="986"/>
      <c r="CO10" s="986"/>
      <c r="CP10" s="986"/>
      <c r="CQ10" s="987"/>
      <c r="CR10" s="985">
        <v>100</v>
      </c>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364</v>
      </c>
      <c r="B23" s="940" t="s">
        <v>365</v>
      </c>
      <c r="C23" s="941"/>
      <c r="D23" s="941"/>
      <c r="E23" s="941"/>
      <c r="F23" s="941"/>
      <c r="G23" s="941"/>
      <c r="H23" s="941"/>
      <c r="I23" s="941"/>
      <c r="J23" s="941"/>
      <c r="K23" s="941"/>
      <c r="L23" s="941"/>
      <c r="M23" s="941"/>
      <c r="N23" s="941"/>
      <c r="O23" s="941"/>
      <c r="P23" s="942"/>
      <c r="Q23" s="1064">
        <v>72458</v>
      </c>
      <c r="R23" s="1065"/>
      <c r="S23" s="1065"/>
      <c r="T23" s="1065"/>
      <c r="U23" s="1065"/>
      <c r="V23" s="1065">
        <v>69701</v>
      </c>
      <c r="W23" s="1065"/>
      <c r="X23" s="1065"/>
      <c r="Y23" s="1065"/>
      <c r="Z23" s="1065"/>
      <c r="AA23" s="1065">
        <v>2757</v>
      </c>
      <c r="AB23" s="1065"/>
      <c r="AC23" s="1065"/>
      <c r="AD23" s="1065"/>
      <c r="AE23" s="1066"/>
      <c r="AF23" s="1067">
        <v>2459</v>
      </c>
      <c r="AG23" s="1065"/>
      <c r="AH23" s="1065"/>
      <c r="AI23" s="1065"/>
      <c r="AJ23" s="1068"/>
      <c r="AK23" s="1069"/>
      <c r="AL23" s="1070"/>
      <c r="AM23" s="1070"/>
      <c r="AN23" s="1070"/>
      <c r="AO23" s="1070"/>
      <c r="AP23" s="1065">
        <v>73006</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376</v>
      </c>
      <c r="C28" s="1047"/>
      <c r="D28" s="1047"/>
      <c r="E28" s="1047"/>
      <c r="F28" s="1047"/>
      <c r="G28" s="1047"/>
      <c r="H28" s="1047"/>
      <c r="I28" s="1047"/>
      <c r="J28" s="1047"/>
      <c r="K28" s="1047"/>
      <c r="L28" s="1047"/>
      <c r="M28" s="1047"/>
      <c r="N28" s="1047"/>
      <c r="O28" s="1047"/>
      <c r="P28" s="1048"/>
      <c r="Q28" s="1049">
        <v>24697</v>
      </c>
      <c r="R28" s="1050"/>
      <c r="S28" s="1050"/>
      <c r="T28" s="1050"/>
      <c r="U28" s="1050"/>
      <c r="V28" s="1050">
        <v>23486</v>
      </c>
      <c r="W28" s="1050"/>
      <c r="X28" s="1050"/>
      <c r="Y28" s="1050"/>
      <c r="Z28" s="1050"/>
      <c r="AA28" s="1050">
        <v>1211</v>
      </c>
      <c r="AB28" s="1050"/>
      <c r="AC28" s="1050"/>
      <c r="AD28" s="1050"/>
      <c r="AE28" s="1051"/>
      <c r="AF28" s="1052">
        <v>1211</v>
      </c>
      <c r="AG28" s="1050"/>
      <c r="AH28" s="1050"/>
      <c r="AI28" s="1050"/>
      <c r="AJ28" s="1053"/>
      <c r="AK28" s="1054">
        <v>2050</v>
      </c>
      <c r="AL28" s="1042"/>
      <c r="AM28" s="1042"/>
      <c r="AN28" s="1042"/>
      <c r="AO28" s="1042"/>
      <c r="AP28" s="1042"/>
      <c r="AQ28" s="1042"/>
      <c r="AR28" s="1042"/>
      <c r="AS28" s="1042"/>
      <c r="AT28" s="1042"/>
      <c r="AU28" s="1042">
        <v>1550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377</v>
      </c>
      <c r="C29" s="1028"/>
      <c r="D29" s="1028"/>
      <c r="E29" s="1028"/>
      <c r="F29" s="1028"/>
      <c r="G29" s="1028"/>
      <c r="H29" s="1028"/>
      <c r="I29" s="1028"/>
      <c r="J29" s="1028"/>
      <c r="K29" s="1028"/>
      <c r="L29" s="1028"/>
      <c r="M29" s="1028"/>
      <c r="N29" s="1028"/>
      <c r="O29" s="1028"/>
      <c r="P29" s="1029"/>
      <c r="Q29" s="1039">
        <v>14511</v>
      </c>
      <c r="R29" s="1040"/>
      <c r="S29" s="1040"/>
      <c r="T29" s="1040"/>
      <c r="U29" s="1040"/>
      <c r="V29" s="1040">
        <v>14120</v>
      </c>
      <c r="W29" s="1040"/>
      <c r="X29" s="1040"/>
      <c r="Y29" s="1040"/>
      <c r="Z29" s="1040"/>
      <c r="AA29" s="1040">
        <v>392</v>
      </c>
      <c r="AB29" s="1040"/>
      <c r="AC29" s="1040"/>
      <c r="AD29" s="1040"/>
      <c r="AE29" s="1041"/>
      <c r="AF29" s="1033">
        <v>392</v>
      </c>
      <c r="AG29" s="1034"/>
      <c r="AH29" s="1034"/>
      <c r="AI29" s="1034"/>
      <c r="AJ29" s="1035"/>
      <c r="AK29" s="976">
        <v>2265</v>
      </c>
      <c r="AL29" s="967"/>
      <c r="AM29" s="967"/>
      <c r="AN29" s="967"/>
      <c r="AO29" s="967"/>
      <c r="AP29" s="967"/>
      <c r="AQ29" s="967"/>
      <c r="AR29" s="967"/>
      <c r="AS29" s="967"/>
      <c r="AT29" s="967"/>
      <c r="AU29" s="967">
        <v>2071</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378</v>
      </c>
      <c r="C30" s="1028"/>
      <c r="D30" s="1028"/>
      <c r="E30" s="1028"/>
      <c r="F30" s="1028"/>
      <c r="G30" s="1028"/>
      <c r="H30" s="1028"/>
      <c r="I30" s="1028"/>
      <c r="J30" s="1028"/>
      <c r="K30" s="1028"/>
      <c r="L30" s="1028"/>
      <c r="M30" s="1028"/>
      <c r="N30" s="1028"/>
      <c r="O30" s="1028"/>
      <c r="P30" s="1029"/>
      <c r="Q30" s="1039">
        <v>2059</v>
      </c>
      <c r="R30" s="1040"/>
      <c r="S30" s="1040"/>
      <c r="T30" s="1040"/>
      <c r="U30" s="1040"/>
      <c r="V30" s="1040">
        <v>2049</v>
      </c>
      <c r="W30" s="1040"/>
      <c r="X30" s="1040"/>
      <c r="Y30" s="1040"/>
      <c r="Z30" s="1040"/>
      <c r="AA30" s="1040">
        <v>10</v>
      </c>
      <c r="AB30" s="1040"/>
      <c r="AC30" s="1040"/>
      <c r="AD30" s="1040"/>
      <c r="AE30" s="1041"/>
      <c r="AF30" s="1033">
        <v>10</v>
      </c>
      <c r="AG30" s="1034"/>
      <c r="AH30" s="1034"/>
      <c r="AI30" s="1034"/>
      <c r="AJ30" s="1035"/>
      <c r="AK30" s="976">
        <v>327</v>
      </c>
      <c r="AL30" s="967"/>
      <c r="AM30" s="967"/>
      <c r="AN30" s="967"/>
      <c r="AO30" s="967"/>
      <c r="AP30" s="967"/>
      <c r="AQ30" s="967"/>
      <c r="AR30" s="967"/>
      <c r="AS30" s="967"/>
      <c r="AT30" s="967"/>
      <c r="AU30" s="967">
        <v>327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379</v>
      </c>
      <c r="C31" s="1028"/>
      <c r="D31" s="1028"/>
      <c r="E31" s="1028"/>
      <c r="F31" s="1028"/>
      <c r="G31" s="1028"/>
      <c r="H31" s="1028"/>
      <c r="I31" s="1028"/>
      <c r="J31" s="1028"/>
      <c r="K31" s="1028"/>
      <c r="L31" s="1028"/>
      <c r="M31" s="1028"/>
      <c r="N31" s="1028"/>
      <c r="O31" s="1028"/>
      <c r="P31" s="1029"/>
      <c r="Q31" s="1039">
        <v>11946</v>
      </c>
      <c r="R31" s="1040"/>
      <c r="S31" s="1040"/>
      <c r="T31" s="1040"/>
      <c r="U31" s="1040"/>
      <c r="V31" s="1040">
        <v>14992</v>
      </c>
      <c r="W31" s="1040"/>
      <c r="X31" s="1040"/>
      <c r="Y31" s="1040"/>
      <c r="Z31" s="1040"/>
      <c r="AA31" s="1040">
        <v>-3046</v>
      </c>
      <c r="AB31" s="1040"/>
      <c r="AC31" s="1040"/>
      <c r="AD31" s="1040"/>
      <c r="AE31" s="1041"/>
      <c r="AF31" s="1033">
        <v>-64</v>
      </c>
      <c r="AG31" s="1034"/>
      <c r="AH31" s="1034"/>
      <c r="AI31" s="1034"/>
      <c r="AJ31" s="1035"/>
      <c r="AK31" s="976">
        <v>1950</v>
      </c>
      <c r="AL31" s="967"/>
      <c r="AM31" s="967"/>
      <c r="AN31" s="967"/>
      <c r="AO31" s="967"/>
      <c r="AP31" s="967">
        <v>4118</v>
      </c>
      <c r="AQ31" s="967"/>
      <c r="AR31" s="967"/>
      <c r="AS31" s="967"/>
      <c r="AT31" s="967"/>
      <c r="AU31" s="967">
        <v>1950</v>
      </c>
      <c r="AV31" s="967"/>
      <c r="AW31" s="967"/>
      <c r="AX31" s="967"/>
      <c r="AY31" s="967"/>
      <c r="AZ31" s="1038">
        <v>0.6</v>
      </c>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381</v>
      </c>
      <c r="C32" s="1028"/>
      <c r="D32" s="1028"/>
      <c r="E32" s="1028"/>
      <c r="F32" s="1028"/>
      <c r="G32" s="1028"/>
      <c r="H32" s="1028"/>
      <c r="I32" s="1028"/>
      <c r="J32" s="1028"/>
      <c r="K32" s="1028"/>
      <c r="L32" s="1028"/>
      <c r="M32" s="1028"/>
      <c r="N32" s="1028"/>
      <c r="O32" s="1028"/>
      <c r="P32" s="1029"/>
      <c r="Q32" s="1039">
        <v>3914</v>
      </c>
      <c r="R32" s="1040"/>
      <c r="S32" s="1040"/>
      <c r="T32" s="1040"/>
      <c r="U32" s="1040"/>
      <c r="V32" s="1040">
        <v>4831</v>
      </c>
      <c r="W32" s="1040"/>
      <c r="X32" s="1040"/>
      <c r="Y32" s="1040"/>
      <c r="Z32" s="1040"/>
      <c r="AA32" s="1040">
        <v>-917</v>
      </c>
      <c r="AB32" s="1040"/>
      <c r="AC32" s="1040"/>
      <c r="AD32" s="1040"/>
      <c r="AE32" s="1041"/>
      <c r="AF32" s="1033">
        <v>1875</v>
      </c>
      <c r="AG32" s="1034"/>
      <c r="AH32" s="1034"/>
      <c r="AI32" s="1034"/>
      <c r="AJ32" s="1035"/>
      <c r="AK32" s="976">
        <v>29</v>
      </c>
      <c r="AL32" s="967"/>
      <c r="AM32" s="967"/>
      <c r="AN32" s="967"/>
      <c r="AO32" s="967"/>
      <c r="AP32" s="967">
        <v>11431</v>
      </c>
      <c r="AQ32" s="967"/>
      <c r="AR32" s="967"/>
      <c r="AS32" s="967"/>
      <c r="AT32" s="967"/>
      <c r="AU32" s="967">
        <v>29</v>
      </c>
      <c r="AV32" s="967"/>
      <c r="AW32" s="967"/>
      <c r="AX32" s="967"/>
      <c r="AY32" s="967"/>
      <c r="AZ32" s="1038"/>
      <c r="BA32" s="1038"/>
      <c r="BB32" s="1038"/>
      <c r="BC32" s="1038"/>
      <c r="BD32" s="1038"/>
      <c r="BE32" s="1022" t="s">
        <v>380</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382</v>
      </c>
      <c r="C33" s="1028"/>
      <c r="D33" s="1028"/>
      <c r="E33" s="1028"/>
      <c r="F33" s="1028"/>
      <c r="G33" s="1028"/>
      <c r="H33" s="1028"/>
      <c r="I33" s="1028"/>
      <c r="J33" s="1028"/>
      <c r="K33" s="1028"/>
      <c r="L33" s="1028"/>
      <c r="M33" s="1028"/>
      <c r="N33" s="1028"/>
      <c r="O33" s="1028"/>
      <c r="P33" s="1029"/>
      <c r="Q33" s="1039">
        <v>6791</v>
      </c>
      <c r="R33" s="1040"/>
      <c r="S33" s="1040"/>
      <c r="T33" s="1040"/>
      <c r="U33" s="1040"/>
      <c r="V33" s="1040">
        <v>8453</v>
      </c>
      <c r="W33" s="1040"/>
      <c r="X33" s="1040"/>
      <c r="Y33" s="1040"/>
      <c r="Z33" s="1040"/>
      <c r="AA33" s="1040">
        <v>-1662</v>
      </c>
      <c r="AB33" s="1040"/>
      <c r="AC33" s="1040"/>
      <c r="AD33" s="1040"/>
      <c r="AE33" s="1041"/>
      <c r="AF33" s="1033">
        <v>220</v>
      </c>
      <c r="AG33" s="1034"/>
      <c r="AH33" s="1034"/>
      <c r="AI33" s="1034"/>
      <c r="AJ33" s="1035"/>
      <c r="AK33" s="976">
        <v>2450</v>
      </c>
      <c r="AL33" s="967"/>
      <c r="AM33" s="967"/>
      <c r="AN33" s="967"/>
      <c r="AO33" s="967"/>
      <c r="AP33" s="967">
        <v>42235</v>
      </c>
      <c r="AQ33" s="967"/>
      <c r="AR33" s="967"/>
      <c r="AS33" s="967"/>
      <c r="AT33" s="967"/>
      <c r="AU33" s="967">
        <v>2450</v>
      </c>
      <c r="AV33" s="967"/>
      <c r="AW33" s="967"/>
      <c r="AX33" s="967"/>
      <c r="AY33" s="967"/>
      <c r="AZ33" s="1038"/>
      <c r="BA33" s="1038"/>
      <c r="BB33" s="1038"/>
      <c r="BC33" s="1038"/>
      <c r="BD33" s="1038"/>
      <c r="BE33" s="1022" t="s">
        <v>380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383</v>
      </c>
      <c r="C34" s="1028"/>
      <c r="D34" s="1028"/>
      <c r="E34" s="1028"/>
      <c r="F34" s="1028"/>
      <c r="G34" s="1028"/>
      <c r="H34" s="1028"/>
      <c r="I34" s="1028"/>
      <c r="J34" s="1028"/>
      <c r="K34" s="1028"/>
      <c r="L34" s="1028"/>
      <c r="M34" s="1028"/>
      <c r="N34" s="1028"/>
      <c r="O34" s="1028"/>
      <c r="P34" s="1029"/>
      <c r="Q34" s="1039">
        <v>4</v>
      </c>
      <c r="R34" s="1040"/>
      <c r="S34" s="1040"/>
      <c r="T34" s="1040"/>
      <c r="U34" s="1040"/>
      <c r="V34" s="1040">
        <v>3</v>
      </c>
      <c r="W34" s="1040"/>
      <c r="X34" s="1040"/>
      <c r="Y34" s="1040"/>
      <c r="Z34" s="1040"/>
      <c r="AA34" s="1040">
        <v>1</v>
      </c>
      <c r="AB34" s="1040"/>
      <c r="AC34" s="1040"/>
      <c r="AD34" s="1040"/>
      <c r="AE34" s="1041"/>
      <c r="AF34" s="1033">
        <v>1</v>
      </c>
      <c r="AG34" s="1034"/>
      <c r="AH34" s="1034"/>
      <c r="AI34" s="1034"/>
      <c r="AJ34" s="1035"/>
      <c r="AK34" s="976">
        <v>2</v>
      </c>
      <c r="AL34" s="967"/>
      <c r="AM34" s="967"/>
      <c r="AN34" s="967"/>
      <c r="AO34" s="967"/>
      <c r="AP34" s="967"/>
      <c r="AQ34" s="967"/>
      <c r="AR34" s="967"/>
      <c r="AS34" s="967"/>
      <c r="AT34" s="967"/>
      <c r="AU34" s="967">
        <v>2</v>
      </c>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364</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3644</v>
      </c>
      <c r="AG63" s="955"/>
      <c r="AH63" s="955"/>
      <c r="AI63" s="955"/>
      <c r="AJ63" s="1020"/>
      <c r="AK63" s="1021"/>
      <c r="AL63" s="959"/>
      <c r="AM63" s="959"/>
      <c r="AN63" s="959"/>
      <c r="AO63" s="959"/>
      <c r="AP63" s="955">
        <v>57784</v>
      </c>
      <c r="AQ63" s="955"/>
      <c r="AR63" s="955"/>
      <c r="AS63" s="955"/>
      <c r="AT63" s="955"/>
      <c r="AU63" s="955">
        <v>8378</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388</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389</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154</v>
      </c>
      <c r="R68" s="978"/>
      <c r="S68" s="978"/>
      <c r="T68" s="978"/>
      <c r="U68" s="978"/>
      <c r="V68" s="978">
        <v>137</v>
      </c>
      <c r="W68" s="978"/>
      <c r="X68" s="978"/>
      <c r="Y68" s="978"/>
      <c r="Z68" s="978"/>
      <c r="AA68" s="978">
        <v>17</v>
      </c>
      <c r="AB68" s="978"/>
      <c r="AC68" s="978"/>
      <c r="AD68" s="978"/>
      <c r="AE68" s="978"/>
      <c r="AF68" s="978">
        <v>17</v>
      </c>
      <c r="AG68" s="978"/>
      <c r="AH68" s="978"/>
      <c r="AI68" s="978"/>
      <c r="AJ68" s="978"/>
      <c r="AK68" s="978" t="s">
        <v>540</v>
      </c>
      <c r="AL68" s="978"/>
      <c r="AM68" s="978"/>
      <c r="AN68" s="978"/>
      <c r="AO68" s="978"/>
      <c r="AP68" s="978" t="s">
        <v>540</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290</v>
      </c>
      <c r="R69" s="967"/>
      <c r="S69" s="967"/>
      <c r="T69" s="967"/>
      <c r="U69" s="967"/>
      <c r="V69" s="967">
        <v>246</v>
      </c>
      <c r="W69" s="967"/>
      <c r="X69" s="967"/>
      <c r="Y69" s="967"/>
      <c r="Z69" s="967"/>
      <c r="AA69" s="967">
        <v>43</v>
      </c>
      <c r="AB69" s="967"/>
      <c r="AC69" s="967"/>
      <c r="AD69" s="967"/>
      <c r="AE69" s="967"/>
      <c r="AF69" s="967">
        <v>43</v>
      </c>
      <c r="AG69" s="967"/>
      <c r="AH69" s="967"/>
      <c r="AI69" s="967"/>
      <c r="AJ69" s="967"/>
      <c r="AK69" s="967" t="s">
        <v>540</v>
      </c>
      <c r="AL69" s="967"/>
      <c r="AM69" s="967"/>
      <c r="AN69" s="967"/>
      <c r="AO69" s="967"/>
      <c r="AP69" s="967">
        <v>100</v>
      </c>
      <c r="AQ69" s="967"/>
      <c r="AR69" s="967"/>
      <c r="AS69" s="967"/>
      <c r="AT69" s="967"/>
      <c r="AU69" s="967">
        <v>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2135</v>
      </c>
      <c r="R70" s="967"/>
      <c r="S70" s="967"/>
      <c r="T70" s="967"/>
      <c r="U70" s="967"/>
      <c r="V70" s="967">
        <v>2132</v>
      </c>
      <c r="W70" s="967"/>
      <c r="X70" s="967"/>
      <c r="Y70" s="967"/>
      <c r="Z70" s="967"/>
      <c r="AA70" s="967">
        <v>4</v>
      </c>
      <c r="AB70" s="967"/>
      <c r="AC70" s="967"/>
      <c r="AD70" s="967"/>
      <c r="AE70" s="967"/>
      <c r="AF70" s="967">
        <v>4</v>
      </c>
      <c r="AG70" s="967"/>
      <c r="AH70" s="967"/>
      <c r="AI70" s="967"/>
      <c r="AJ70" s="967"/>
      <c r="AK70" s="967" t="s">
        <v>540</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305</v>
      </c>
      <c r="R71" s="967"/>
      <c r="S71" s="967"/>
      <c r="T71" s="967"/>
      <c r="U71" s="967"/>
      <c r="V71" s="967">
        <v>296</v>
      </c>
      <c r="W71" s="967"/>
      <c r="X71" s="967"/>
      <c r="Y71" s="967"/>
      <c r="Z71" s="967"/>
      <c r="AA71" s="967">
        <v>9</v>
      </c>
      <c r="AB71" s="967"/>
      <c r="AC71" s="967"/>
      <c r="AD71" s="967"/>
      <c r="AE71" s="967"/>
      <c r="AF71" s="967">
        <v>9</v>
      </c>
      <c r="AG71" s="967"/>
      <c r="AH71" s="967"/>
      <c r="AI71" s="967"/>
      <c r="AJ71" s="967"/>
      <c r="AK71" s="967">
        <v>4</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379374</v>
      </c>
      <c r="R72" s="967"/>
      <c r="S72" s="967"/>
      <c r="T72" s="967"/>
      <c r="U72" s="967"/>
      <c r="V72" s="967">
        <v>363923</v>
      </c>
      <c r="W72" s="967"/>
      <c r="X72" s="967"/>
      <c r="Y72" s="967"/>
      <c r="Z72" s="967"/>
      <c r="AA72" s="967">
        <v>15452</v>
      </c>
      <c r="AB72" s="967"/>
      <c r="AC72" s="967"/>
      <c r="AD72" s="967"/>
      <c r="AE72" s="967"/>
      <c r="AF72" s="967">
        <v>15452</v>
      </c>
      <c r="AG72" s="967"/>
      <c r="AH72" s="967"/>
      <c r="AI72" s="967"/>
      <c r="AJ72" s="967"/>
      <c r="AK72" s="967">
        <v>4171</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364</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15525</v>
      </c>
      <c r="AG88" s="955"/>
      <c r="AH88" s="955"/>
      <c r="AI88" s="955"/>
      <c r="AJ88" s="955"/>
      <c r="AK88" s="959"/>
      <c r="AL88" s="959"/>
      <c r="AM88" s="959"/>
      <c r="AN88" s="959"/>
      <c r="AO88" s="959"/>
      <c r="AP88" s="955">
        <v>100</v>
      </c>
      <c r="AQ88" s="955"/>
      <c r="AR88" s="955"/>
      <c r="AS88" s="955"/>
      <c r="AT88" s="955"/>
      <c r="AU88" s="955">
        <v>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1436</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285</v>
      </c>
      <c r="AG109" s="888"/>
      <c r="AH109" s="888"/>
      <c r="AI109" s="888"/>
      <c r="AJ109" s="889"/>
      <c r="AK109" s="890" t="s">
        <v>284</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285</v>
      </c>
      <c r="BW109" s="888"/>
      <c r="BX109" s="888"/>
      <c r="BY109" s="888"/>
      <c r="BZ109" s="889"/>
      <c r="CA109" s="890" t="s">
        <v>284</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285</v>
      </c>
      <c r="DM109" s="888"/>
      <c r="DN109" s="888"/>
      <c r="DO109" s="888"/>
      <c r="DP109" s="889"/>
      <c r="DQ109" s="890" t="s">
        <v>284</v>
      </c>
      <c r="DR109" s="888"/>
      <c r="DS109" s="888"/>
      <c r="DT109" s="888"/>
      <c r="DU109" s="889"/>
      <c r="DV109" s="890" t="s">
        <v>400</v>
      </c>
      <c r="DW109" s="888"/>
      <c r="DX109" s="888"/>
      <c r="DY109" s="888"/>
      <c r="DZ109" s="919"/>
    </row>
    <row r="110" spans="1:131" s="197" customFormat="1" ht="26.25" customHeight="1" x14ac:dyDescent="0.15">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7756896</v>
      </c>
      <c r="AB110" s="873"/>
      <c r="AC110" s="873"/>
      <c r="AD110" s="873"/>
      <c r="AE110" s="874"/>
      <c r="AF110" s="875">
        <v>7662386</v>
      </c>
      <c r="AG110" s="873"/>
      <c r="AH110" s="873"/>
      <c r="AI110" s="873"/>
      <c r="AJ110" s="874"/>
      <c r="AK110" s="875">
        <v>7546114</v>
      </c>
      <c r="AL110" s="873"/>
      <c r="AM110" s="873"/>
      <c r="AN110" s="873"/>
      <c r="AO110" s="874"/>
      <c r="AP110" s="876">
        <v>21.2</v>
      </c>
      <c r="AQ110" s="877"/>
      <c r="AR110" s="877"/>
      <c r="AS110" s="877"/>
      <c r="AT110" s="878"/>
      <c r="AU110" s="920" t="s">
        <v>58</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73279443</v>
      </c>
      <c r="BR110" s="800"/>
      <c r="BS110" s="800"/>
      <c r="BT110" s="800"/>
      <c r="BU110" s="800"/>
      <c r="BV110" s="800">
        <v>73231277</v>
      </c>
      <c r="BW110" s="800"/>
      <c r="BX110" s="800"/>
      <c r="BY110" s="800"/>
      <c r="BZ110" s="800"/>
      <c r="CA110" s="800">
        <v>73005798</v>
      </c>
      <c r="CB110" s="800"/>
      <c r="CC110" s="800"/>
      <c r="CD110" s="800"/>
      <c r="CE110" s="800"/>
      <c r="CF110" s="861">
        <v>204.7</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4023169</v>
      </c>
      <c r="DH110" s="800"/>
      <c r="DI110" s="800"/>
      <c r="DJ110" s="800"/>
      <c r="DK110" s="800"/>
      <c r="DL110" s="800">
        <v>3769466</v>
      </c>
      <c r="DM110" s="800"/>
      <c r="DN110" s="800"/>
      <c r="DO110" s="800"/>
      <c r="DP110" s="800"/>
      <c r="DQ110" s="800">
        <v>3516445</v>
      </c>
      <c r="DR110" s="800"/>
      <c r="DS110" s="800"/>
      <c r="DT110" s="800"/>
      <c r="DU110" s="800"/>
      <c r="DV110" s="801">
        <v>9.9</v>
      </c>
      <c r="DW110" s="801"/>
      <c r="DX110" s="801"/>
      <c r="DY110" s="801"/>
      <c r="DZ110" s="802"/>
    </row>
    <row r="111" spans="1:131" s="197" customFormat="1" ht="26.25" customHeight="1" x14ac:dyDescent="0.15">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8357446</v>
      </c>
      <c r="BR111" s="771"/>
      <c r="BS111" s="771"/>
      <c r="BT111" s="771"/>
      <c r="BU111" s="771"/>
      <c r="BV111" s="771">
        <v>7724394</v>
      </c>
      <c r="BW111" s="771"/>
      <c r="BX111" s="771"/>
      <c r="BY111" s="771"/>
      <c r="BZ111" s="771"/>
      <c r="CA111" s="771">
        <v>6574711</v>
      </c>
      <c r="CB111" s="771"/>
      <c r="CC111" s="771"/>
      <c r="CD111" s="771"/>
      <c r="CE111" s="771"/>
      <c r="CF111" s="848">
        <v>18.399999999999999</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x14ac:dyDescent="0.15">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32573595</v>
      </c>
      <c r="BR112" s="771"/>
      <c r="BS112" s="771"/>
      <c r="BT112" s="771"/>
      <c r="BU112" s="771"/>
      <c r="BV112" s="771">
        <v>30064192</v>
      </c>
      <c r="BW112" s="771"/>
      <c r="BX112" s="771"/>
      <c r="BY112" s="771"/>
      <c r="BZ112" s="771"/>
      <c r="CA112" s="771">
        <v>27768600</v>
      </c>
      <c r="CB112" s="771"/>
      <c r="CC112" s="771"/>
      <c r="CD112" s="771"/>
      <c r="CE112" s="771"/>
      <c r="CF112" s="848">
        <v>77.900000000000006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x14ac:dyDescent="0.15">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2499999</v>
      </c>
      <c r="AB113" s="909"/>
      <c r="AC113" s="909"/>
      <c r="AD113" s="909"/>
      <c r="AE113" s="910"/>
      <c r="AF113" s="911">
        <v>2425364</v>
      </c>
      <c r="AG113" s="909"/>
      <c r="AH113" s="909"/>
      <c r="AI113" s="909"/>
      <c r="AJ113" s="910"/>
      <c r="AK113" s="911">
        <v>2286168</v>
      </c>
      <c r="AL113" s="909"/>
      <c r="AM113" s="909"/>
      <c r="AN113" s="909"/>
      <c r="AO113" s="910"/>
      <c r="AP113" s="912">
        <v>6.4</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5416</v>
      </c>
      <c r="BR113" s="771"/>
      <c r="BS113" s="771"/>
      <c r="BT113" s="771"/>
      <c r="BU113" s="771"/>
      <c r="BV113" s="771">
        <v>4749</v>
      </c>
      <c r="BW113" s="771"/>
      <c r="BX113" s="771"/>
      <c r="BY113" s="771"/>
      <c r="BZ113" s="771"/>
      <c r="CA113" s="771">
        <v>4144</v>
      </c>
      <c r="CB113" s="771"/>
      <c r="CC113" s="771"/>
      <c r="CD113" s="771"/>
      <c r="CE113" s="771"/>
      <c r="CF113" s="848">
        <v>0</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x14ac:dyDescent="0.15">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57</v>
      </c>
      <c r="AB114" s="784"/>
      <c r="AC114" s="784"/>
      <c r="AD114" s="784"/>
      <c r="AE114" s="785"/>
      <c r="AF114" s="786">
        <v>58</v>
      </c>
      <c r="AG114" s="784"/>
      <c r="AH114" s="784"/>
      <c r="AI114" s="784"/>
      <c r="AJ114" s="785"/>
      <c r="AK114" s="786">
        <v>56</v>
      </c>
      <c r="AL114" s="784"/>
      <c r="AM114" s="784"/>
      <c r="AN114" s="784"/>
      <c r="AO114" s="785"/>
      <c r="AP114" s="754">
        <v>0</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10655375</v>
      </c>
      <c r="BR114" s="771"/>
      <c r="BS114" s="771"/>
      <c r="BT114" s="771"/>
      <c r="BU114" s="771"/>
      <c r="BV114" s="771">
        <v>10682997</v>
      </c>
      <c r="BW114" s="771"/>
      <c r="BX114" s="771"/>
      <c r="BY114" s="771"/>
      <c r="BZ114" s="771"/>
      <c r="CA114" s="771">
        <v>9869566</v>
      </c>
      <c r="CB114" s="771"/>
      <c r="CC114" s="771"/>
      <c r="CD114" s="771"/>
      <c r="CE114" s="771"/>
      <c r="CF114" s="848">
        <v>27.7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x14ac:dyDescent="0.15">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388374</v>
      </c>
      <c r="AB115" s="909"/>
      <c r="AC115" s="909"/>
      <c r="AD115" s="909"/>
      <c r="AE115" s="910"/>
      <c r="AF115" s="911">
        <v>358026</v>
      </c>
      <c r="AG115" s="909"/>
      <c r="AH115" s="909"/>
      <c r="AI115" s="909"/>
      <c r="AJ115" s="910"/>
      <c r="AK115" s="911">
        <v>325568</v>
      </c>
      <c r="AL115" s="909"/>
      <c r="AM115" s="909"/>
      <c r="AN115" s="909"/>
      <c r="AO115" s="910"/>
      <c r="AP115" s="912">
        <v>0.9</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3929385</v>
      </c>
      <c r="DH115" s="784"/>
      <c r="DI115" s="784"/>
      <c r="DJ115" s="784"/>
      <c r="DK115" s="785"/>
      <c r="DL115" s="786">
        <v>3408769</v>
      </c>
      <c r="DM115" s="784"/>
      <c r="DN115" s="784"/>
      <c r="DO115" s="784"/>
      <c r="DP115" s="785"/>
      <c r="DQ115" s="786">
        <v>2726861</v>
      </c>
      <c r="DR115" s="784"/>
      <c r="DS115" s="784"/>
      <c r="DT115" s="784"/>
      <c r="DU115" s="785"/>
      <c r="DV115" s="754">
        <v>7.6</v>
      </c>
      <c r="DW115" s="755"/>
      <c r="DX115" s="755"/>
      <c r="DY115" s="755"/>
      <c r="DZ115" s="756"/>
    </row>
    <row r="116" spans="1:130" s="197" customFormat="1" ht="26.25" customHeight="1" x14ac:dyDescent="0.15">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109</v>
      </c>
      <c r="AB116" s="784"/>
      <c r="AC116" s="784"/>
      <c r="AD116" s="784"/>
      <c r="AE116" s="785"/>
      <c r="AF116" s="786" t="s">
        <v>109</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109</v>
      </c>
      <c r="DH116" s="784"/>
      <c r="DI116" s="784"/>
      <c r="DJ116" s="784"/>
      <c r="DK116" s="785"/>
      <c r="DL116" s="786">
        <v>222437</v>
      </c>
      <c r="DM116" s="784"/>
      <c r="DN116" s="784"/>
      <c r="DO116" s="784"/>
      <c r="DP116" s="785"/>
      <c r="DQ116" s="786" t="s">
        <v>109</v>
      </c>
      <c r="DR116" s="784"/>
      <c r="DS116" s="784"/>
      <c r="DT116" s="784"/>
      <c r="DU116" s="785"/>
      <c r="DV116" s="754" t="s">
        <v>109</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10645326</v>
      </c>
      <c r="AB117" s="895"/>
      <c r="AC117" s="895"/>
      <c r="AD117" s="895"/>
      <c r="AE117" s="896"/>
      <c r="AF117" s="898">
        <v>10445834</v>
      </c>
      <c r="AG117" s="895"/>
      <c r="AH117" s="895"/>
      <c r="AI117" s="895"/>
      <c r="AJ117" s="896"/>
      <c r="AK117" s="898">
        <v>10157906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285</v>
      </c>
      <c r="AG118" s="888"/>
      <c r="AH118" s="888"/>
      <c r="AI118" s="888"/>
      <c r="AJ118" s="889"/>
      <c r="AK118" s="890" t="s">
        <v>284</v>
      </c>
      <c r="AL118" s="888"/>
      <c r="AM118" s="888"/>
      <c r="AN118" s="888"/>
      <c r="AO118" s="889"/>
      <c r="AP118" s="891" t="s">
        <v>400</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428</v>
      </c>
      <c r="BP118" s="838"/>
      <c r="BQ118" s="857">
        <v>124871275</v>
      </c>
      <c r="BR118" s="858"/>
      <c r="BS118" s="858"/>
      <c r="BT118" s="858"/>
      <c r="BU118" s="858"/>
      <c r="BV118" s="858">
        <v>121707609</v>
      </c>
      <c r="BW118" s="858"/>
      <c r="BX118" s="858"/>
      <c r="BY118" s="858"/>
      <c r="BZ118" s="858"/>
      <c r="CA118" s="858">
        <v>117222819</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430</v>
      </c>
      <c r="DH118" s="784"/>
      <c r="DI118" s="784"/>
      <c r="DJ118" s="784"/>
      <c r="DK118" s="785"/>
      <c r="DL118" s="786" t="s">
        <v>430</v>
      </c>
      <c r="DM118" s="784"/>
      <c r="DN118" s="784"/>
      <c r="DO118" s="784"/>
      <c r="DP118" s="785"/>
      <c r="DQ118" s="786" t="s">
        <v>430</v>
      </c>
      <c r="DR118" s="784"/>
      <c r="DS118" s="784"/>
      <c r="DT118" s="784"/>
      <c r="DU118" s="785"/>
      <c r="DV118" s="754" t="s">
        <v>430</v>
      </c>
      <c r="DW118" s="755"/>
      <c r="DX118" s="755"/>
      <c r="DY118" s="755"/>
      <c r="DZ118" s="756"/>
    </row>
    <row r="119" spans="1:130" s="197" customFormat="1" ht="26.25" customHeight="1" x14ac:dyDescent="0.15">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255137</v>
      </c>
      <c r="AB119" s="873"/>
      <c r="AC119" s="873"/>
      <c r="AD119" s="873"/>
      <c r="AE119" s="874"/>
      <c r="AF119" s="875">
        <v>253703</v>
      </c>
      <c r="AG119" s="873"/>
      <c r="AH119" s="873"/>
      <c r="AI119" s="873"/>
      <c r="AJ119" s="874"/>
      <c r="AK119" s="875">
        <v>253020</v>
      </c>
      <c r="AL119" s="873"/>
      <c r="AM119" s="873"/>
      <c r="AN119" s="873"/>
      <c r="AO119" s="874"/>
      <c r="AP119" s="876">
        <v>0.7</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2904341</v>
      </c>
      <c r="BR119" s="800"/>
      <c r="BS119" s="800"/>
      <c r="BT119" s="800"/>
      <c r="BU119" s="800"/>
      <c r="BV119" s="800">
        <v>3208262</v>
      </c>
      <c r="BW119" s="800"/>
      <c r="BX119" s="800"/>
      <c r="BY119" s="800"/>
      <c r="BZ119" s="800"/>
      <c r="CA119" s="800">
        <v>4159846</v>
      </c>
      <c r="CB119" s="800"/>
      <c r="CC119" s="800"/>
      <c r="CD119" s="800"/>
      <c r="CE119" s="800"/>
      <c r="CF119" s="861">
        <v>11.7</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404892</v>
      </c>
      <c r="DH119" s="717"/>
      <c r="DI119" s="717"/>
      <c r="DJ119" s="717"/>
      <c r="DK119" s="718"/>
      <c r="DL119" s="719">
        <v>323722</v>
      </c>
      <c r="DM119" s="717"/>
      <c r="DN119" s="717"/>
      <c r="DO119" s="717"/>
      <c r="DP119" s="718"/>
      <c r="DQ119" s="719">
        <v>331405</v>
      </c>
      <c r="DR119" s="717"/>
      <c r="DS119" s="717"/>
      <c r="DT119" s="717"/>
      <c r="DU119" s="718"/>
      <c r="DV119" s="807">
        <v>0.9</v>
      </c>
      <c r="DW119" s="808"/>
      <c r="DX119" s="808"/>
      <c r="DY119" s="808"/>
      <c r="DZ119" s="809"/>
    </row>
    <row r="120" spans="1:130" s="197" customFormat="1" ht="26.25" customHeight="1" x14ac:dyDescent="0.15">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430</v>
      </c>
      <c r="AB120" s="784"/>
      <c r="AC120" s="784"/>
      <c r="AD120" s="784"/>
      <c r="AE120" s="785"/>
      <c r="AF120" s="786" t="s">
        <v>430</v>
      </c>
      <c r="AG120" s="784"/>
      <c r="AH120" s="784"/>
      <c r="AI120" s="784"/>
      <c r="AJ120" s="785"/>
      <c r="AK120" s="786" t="s">
        <v>430</v>
      </c>
      <c r="AL120" s="784"/>
      <c r="AM120" s="784"/>
      <c r="AN120" s="784"/>
      <c r="AO120" s="785"/>
      <c r="AP120" s="754" t="s">
        <v>430</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33003855</v>
      </c>
      <c r="BR120" s="771"/>
      <c r="BS120" s="771"/>
      <c r="BT120" s="771"/>
      <c r="BU120" s="771"/>
      <c r="BV120" s="771">
        <v>34603358</v>
      </c>
      <c r="BW120" s="771"/>
      <c r="BX120" s="771"/>
      <c r="BY120" s="771"/>
      <c r="BZ120" s="771"/>
      <c r="CA120" s="771">
        <v>35212157</v>
      </c>
      <c r="CB120" s="771"/>
      <c r="CC120" s="771"/>
      <c r="CD120" s="771"/>
      <c r="CE120" s="771"/>
      <c r="CF120" s="848">
        <v>98.7</v>
      </c>
      <c r="CG120" s="849"/>
      <c r="CH120" s="849"/>
      <c r="CI120" s="849"/>
      <c r="CJ120" s="849"/>
      <c r="CK120" s="850" t="s">
        <v>435</v>
      </c>
      <c r="CL120" s="810"/>
      <c r="CM120" s="810"/>
      <c r="CN120" s="810"/>
      <c r="CO120" s="811"/>
      <c r="CP120" s="854" t="s">
        <v>436</v>
      </c>
      <c r="CQ120" s="855"/>
      <c r="CR120" s="855"/>
      <c r="CS120" s="855"/>
      <c r="CT120" s="855"/>
      <c r="CU120" s="855"/>
      <c r="CV120" s="855"/>
      <c r="CW120" s="855"/>
      <c r="CX120" s="855"/>
      <c r="CY120" s="855"/>
      <c r="CZ120" s="855"/>
      <c r="DA120" s="855"/>
      <c r="DB120" s="855"/>
      <c r="DC120" s="855"/>
      <c r="DD120" s="855"/>
      <c r="DE120" s="855"/>
      <c r="DF120" s="856"/>
      <c r="DG120" s="799">
        <v>28489398</v>
      </c>
      <c r="DH120" s="800"/>
      <c r="DI120" s="800"/>
      <c r="DJ120" s="800"/>
      <c r="DK120" s="800"/>
      <c r="DL120" s="800">
        <v>26361548</v>
      </c>
      <c r="DM120" s="800"/>
      <c r="DN120" s="800"/>
      <c r="DO120" s="800"/>
      <c r="DP120" s="800"/>
      <c r="DQ120" s="800">
        <v>24707419</v>
      </c>
      <c r="DR120" s="800"/>
      <c r="DS120" s="800"/>
      <c r="DT120" s="800"/>
      <c r="DU120" s="800"/>
      <c r="DV120" s="801">
        <v>69.3</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430</v>
      </c>
      <c r="AB121" s="784"/>
      <c r="AC121" s="784"/>
      <c r="AD121" s="784"/>
      <c r="AE121" s="785"/>
      <c r="AF121" s="786" t="s">
        <v>430</v>
      </c>
      <c r="AG121" s="784"/>
      <c r="AH121" s="784"/>
      <c r="AI121" s="784"/>
      <c r="AJ121" s="785"/>
      <c r="AK121" s="786" t="s">
        <v>430</v>
      </c>
      <c r="AL121" s="784"/>
      <c r="AM121" s="784"/>
      <c r="AN121" s="784"/>
      <c r="AO121" s="785"/>
      <c r="AP121" s="754" t="s">
        <v>430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60665491</v>
      </c>
      <c r="BR121" s="858"/>
      <c r="BS121" s="858"/>
      <c r="BT121" s="858"/>
      <c r="BU121" s="858"/>
      <c r="BV121" s="858">
        <v>60853169</v>
      </c>
      <c r="BW121" s="858"/>
      <c r="BX121" s="858"/>
      <c r="BY121" s="858"/>
      <c r="BZ121" s="858"/>
      <c r="CA121" s="858">
        <v>60829369</v>
      </c>
      <c r="CB121" s="858"/>
      <c r="CC121" s="858"/>
      <c r="CD121" s="858"/>
      <c r="CE121" s="858"/>
      <c r="CF121" s="859">
        <v>170.6</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3835733</v>
      </c>
      <c r="DH121" s="771"/>
      <c r="DI121" s="771"/>
      <c r="DJ121" s="771"/>
      <c r="DK121" s="771"/>
      <c r="DL121" s="771">
        <v>3439903</v>
      </c>
      <c r="DM121" s="771"/>
      <c r="DN121" s="771"/>
      <c r="DO121" s="771"/>
      <c r="DP121" s="771"/>
      <c r="DQ121" s="771">
        <v>2821132</v>
      </c>
      <c r="DR121" s="771"/>
      <c r="DS121" s="771"/>
      <c r="DT121" s="771"/>
      <c r="DU121" s="771"/>
      <c r="DV121" s="823">
        <v>7.9</v>
      </c>
      <c r="DW121" s="823"/>
      <c r="DX121" s="823"/>
      <c r="DY121" s="823"/>
      <c r="DZ121" s="824"/>
    </row>
    <row r="122" spans="1:130" s="197" customFormat="1" ht="26.25" customHeight="1" x14ac:dyDescent="0.15">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439</v>
      </c>
      <c r="BP122" s="838"/>
      <c r="BQ122" s="839">
        <v>96573687</v>
      </c>
      <c r="BR122" s="840"/>
      <c r="BS122" s="840"/>
      <c r="BT122" s="840"/>
      <c r="BU122" s="840"/>
      <c r="BV122" s="840">
        <v>98664789</v>
      </c>
      <c r="BW122" s="840"/>
      <c r="BX122" s="840"/>
      <c r="BY122" s="840"/>
      <c r="BZ122" s="840"/>
      <c r="CA122" s="840">
        <v>100201372</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248464</v>
      </c>
      <c r="DH122" s="771"/>
      <c r="DI122" s="771"/>
      <c r="DJ122" s="771"/>
      <c r="DK122" s="771"/>
      <c r="DL122" s="771">
        <v>262741</v>
      </c>
      <c r="DM122" s="771"/>
      <c r="DN122" s="771"/>
      <c r="DO122" s="771"/>
      <c r="DP122" s="771"/>
      <c r="DQ122" s="771">
        <v>240049</v>
      </c>
      <c r="DR122" s="771"/>
      <c r="DS122" s="771"/>
      <c r="DT122" s="771"/>
      <c r="DU122" s="771"/>
      <c r="DV122" s="823">
        <v>0.7</v>
      </c>
      <c r="DW122" s="823"/>
      <c r="DX122" s="823"/>
      <c r="DY122" s="823"/>
      <c r="DZ122" s="824"/>
    </row>
    <row r="123" spans="1:130" s="197" customFormat="1" ht="26.25" customHeight="1" thickBot="1" x14ac:dyDescent="0.2">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109</v>
      </c>
      <c r="AB123" s="784"/>
      <c r="AC123" s="784"/>
      <c r="AD123" s="784"/>
      <c r="AE123" s="785"/>
      <c r="AF123" s="786" t="s">
        <v>109</v>
      </c>
      <c r="AG123" s="784"/>
      <c r="AH123" s="784"/>
      <c r="AI123" s="784"/>
      <c r="AJ123" s="785"/>
      <c r="AK123" s="786" t="s">
        <v>109</v>
      </c>
      <c r="AL123" s="784"/>
      <c r="AM123" s="784"/>
      <c r="AN123" s="784"/>
      <c r="AO123" s="785"/>
      <c r="AP123" s="754" t="s">
        <v>109</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79.599999999999994</v>
      </c>
      <c r="BR123" s="832"/>
      <c r="BS123" s="832"/>
      <c r="BT123" s="832"/>
      <c r="BU123" s="832"/>
      <c r="BV123" s="832">
        <v>64.099999999999994</v>
      </c>
      <c r="BW123" s="832"/>
      <c r="BX123" s="832"/>
      <c r="BY123" s="832"/>
      <c r="BZ123" s="832"/>
      <c r="CA123" s="832">
        <v>47.7</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t="s">
        <v>109</v>
      </c>
      <c r="DH123" s="784"/>
      <c r="DI123" s="784"/>
      <c r="DJ123" s="784"/>
      <c r="DK123" s="785"/>
      <c r="DL123" s="786" t="s">
        <v>109</v>
      </c>
      <c r="DM123" s="784"/>
      <c r="DN123" s="784"/>
      <c r="DO123" s="784"/>
      <c r="DP123" s="785"/>
      <c r="DQ123" s="786" t="s">
        <v>109</v>
      </c>
      <c r="DR123" s="784"/>
      <c r="DS123" s="784"/>
      <c r="DT123" s="784"/>
      <c r="DU123" s="785"/>
      <c r="DV123" s="754" t="s">
        <v>109</v>
      </c>
      <c r="DW123" s="755"/>
      <c r="DX123" s="755"/>
      <c r="DY123" s="755"/>
      <c r="DZ123" s="756"/>
    </row>
    <row r="124" spans="1:130" s="197" customFormat="1" ht="26.25" customHeight="1" x14ac:dyDescent="0.15">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x14ac:dyDescent="0.2">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133237</v>
      </c>
      <c r="AB127" s="784"/>
      <c r="AC127" s="784"/>
      <c r="AD127" s="784"/>
      <c r="AE127" s="785"/>
      <c r="AF127" s="786">
        <v>104323</v>
      </c>
      <c r="AG127" s="784"/>
      <c r="AH127" s="784"/>
      <c r="AI127" s="784"/>
      <c r="AJ127" s="785"/>
      <c r="AK127" s="786">
        <v>72548</v>
      </c>
      <c r="AL127" s="784"/>
      <c r="AM127" s="784"/>
      <c r="AN127" s="784"/>
      <c r="AO127" s="785"/>
      <c r="AP127" s="754">
        <v>0.2</v>
      </c>
      <c r="AQ127" s="755"/>
      <c r="AR127" s="755"/>
      <c r="AS127" s="755"/>
      <c r="AT127" s="756"/>
      <c r="AU127" s="233"/>
      <c r="AV127" s="233"/>
      <c r="AW127" s="233"/>
      <c r="AX127" s="757" t="s">
        <v>450</v>
      </c>
      <c r="AY127" s="758"/>
      <c r="AZ127" s="758"/>
      <c r="BA127" s="758"/>
      <c r="BB127" s="758"/>
      <c r="BC127" s="758"/>
      <c r="BD127" s="758"/>
      <c r="BE127" s="759"/>
      <c r="BF127" s="760" t="s">
        <v>109</v>
      </c>
      <c r="BG127" s="761"/>
      <c r="BH127" s="761"/>
      <c r="BI127" s="761"/>
      <c r="BJ127" s="761"/>
      <c r="BK127" s="761"/>
      <c r="BL127" s="762"/>
      <c r="BM127" s="760">
        <v>11.43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3208082</v>
      </c>
      <c r="AB128" s="724"/>
      <c r="AC128" s="724"/>
      <c r="AD128" s="724"/>
      <c r="AE128" s="725"/>
      <c r="AF128" s="726">
        <v>3191958</v>
      </c>
      <c r="AG128" s="724"/>
      <c r="AH128" s="724"/>
      <c r="AI128" s="724"/>
      <c r="AJ128" s="725"/>
      <c r="AK128" s="726">
        <v>3222936</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109</v>
      </c>
      <c r="BG128" s="791"/>
      <c r="BH128" s="791"/>
      <c r="BI128" s="791"/>
      <c r="BJ128" s="791"/>
      <c r="BK128" s="791"/>
      <c r="BL128" s="792"/>
      <c r="BM128" s="790">
        <v>16.43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40504293</v>
      </c>
      <c r="AB129" s="784"/>
      <c r="AC129" s="784"/>
      <c r="AD129" s="784"/>
      <c r="AE129" s="785"/>
      <c r="AF129" s="786">
        <v>41045468</v>
      </c>
      <c r="AG129" s="784"/>
      <c r="AH129" s="784"/>
      <c r="AI129" s="784"/>
      <c r="AJ129" s="785"/>
      <c r="AK129" s="786">
        <v>41016929</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5.7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4957160</v>
      </c>
      <c r="AB130" s="784"/>
      <c r="AC130" s="784"/>
      <c r="AD130" s="784"/>
      <c r="AE130" s="785"/>
      <c r="AF130" s="786">
        <v>5129182</v>
      </c>
      <c r="AG130" s="784"/>
      <c r="AH130" s="784"/>
      <c r="AI130" s="784"/>
      <c r="AJ130" s="785"/>
      <c r="AK130" s="786">
        <v>5358535</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47.7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35547133</v>
      </c>
      <c r="AB131" s="717"/>
      <c r="AC131" s="717"/>
      <c r="AD131" s="717"/>
      <c r="AE131" s="718"/>
      <c r="AF131" s="719">
        <v>35916286</v>
      </c>
      <c r="AG131" s="717"/>
      <c r="AH131" s="717"/>
      <c r="AI131" s="717"/>
      <c r="AJ131" s="718"/>
      <c r="AK131" s="719">
        <v>35658394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6.9768889659999997</v>
      </c>
      <c r="AB132" s="740"/>
      <c r="AC132" s="740"/>
      <c r="AD132" s="740"/>
      <c r="AE132" s="741"/>
      <c r="AF132" s="742">
        <v>5.9156840439999998</v>
      </c>
      <c r="AG132" s="740"/>
      <c r="AH132" s="740"/>
      <c r="AI132" s="740"/>
      <c r="AJ132" s="741"/>
      <c r="AK132" s="742">
        <v>4.4209366240000003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7.7</v>
      </c>
      <c r="AB133" s="749"/>
      <c r="AC133" s="749"/>
      <c r="AD133" s="749"/>
      <c r="AE133" s="750"/>
      <c r="AF133" s="748">
        <v>6.8</v>
      </c>
      <c r="AG133" s="749"/>
      <c r="AH133" s="749"/>
      <c r="AI133" s="749"/>
      <c r="AJ133" s="750"/>
      <c r="AK133" s="748">
        <v>5.7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11633328</v>
      </c>
      <c r="L9" s="264">
        <v>57417</v>
      </c>
      <c r="M9" s="265">
        <v>56720</v>
      </c>
      <c r="N9" s="266">
        <v>1.2</v>
      </c>
    </row>
    <row r="10" spans="1:16" x14ac:dyDescent="0.15">
      <c r="A10" s="248"/>
      <c r="B10" s="244"/>
      <c r="C10" s="244"/>
      <c r="D10" s="244"/>
      <c r="E10" s="244"/>
      <c r="F10" s="244"/>
      <c r="G10" s="1133" t="s">
        <v>472</v>
      </c>
      <c r="H10" s="1134"/>
      <c r="I10" s="1134"/>
      <c r="J10" s="1135"/>
      <c r="K10" s="267">
        <v>1006762</v>
      </c>
      <c r="L10" s="268">
        <v>4969</v>
      </c>
      <c r="M10" s="269">
        <v>3493</v>
      </c>
      <c r="N10" s="270">
        <v>42.3</v>
      </c>
    </row>
    <row r="11" spans="1:16" ht="13.5" customHeight="1" x14ac:dyDescent="0.15">
      <c r="A11" s="248"/>
      <c r="B11" s="244"/>
      <c r="C11" s="244"/>
      <c r="D11" s="244"/>
      <c r="E11" s="244"/>
      <c r="F11" s="244"/>
      <c r="G11" s="1133" t="s">
        <v>473</v>
      </c>
      <c r="H11" s="1134"/>
      <c r="I11" s="1134"/>
      <c r="J11" s="1135"/>
      <c r="K11" s="267">
        <v>24662</v>
      </c>
      <c r="L11" s="268">
        <v>122</v>
      </c>
      <c r="M11" s="269">
        <v>1791</v>
      </c>
      <c r="N11" s="270">
        <v>-93.2</v>
      </c>
    </row>
    <row r="12" spans="1:16" ht="13.5" customHeight="1" x14ac:dyDescent="0.15">
      <c r="A12" s="248"/>
      <c r="B12" s="244"/>
      <c r="C12" s="244"/>
      <c r="D12" s="244"/>
      <c r="E12" s="244"/>
      <c r="F12" s="244"/>
      <c r="G12" s="1133" t="s">
        <v>474</v>
      </c>
      <c r="H12" s="1134"/>
      <c r="I12" s="1134"/>
      <c r="J12" s="1135"/>
      <c r="K12" s="267" t="s">
        <v>475</v>
      </c>
      <c r="L12" s="268" t="s">
        <v>475</v>
      </c>
      <c r="M12" s="269">
        <v>1224</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28</v>
      </c>
      <c r="N13" s="270" t="s">
        <v>475</v>
      </c>
    </row>
    <row r="14" spans="1:16" ht="13.5" customHeight="1" x14ac:dyDescent="0.15">
      <c r="A14" s="248"/>
      <c r="B14" s="244"/>
      <c r="C14" s="244"/>
      <c r="D14" s="244"/>
      <c r="E14" s="244"/>
      <c r="F14" s="244"/>
      <c r="G14" s="1133" t="s">
        <v>477</v>
      </c>
      <c r="H14" s="1134"/>
      <c r="I14" s="1134"/>
      <c r="J14" s="1135"/>
      <c r="K14" s="267" t="s">
        <v>475</v>
      </c>
      <c r="L14" s="268" t="s">
        <v>475</v>
      </c>
      <c r="M14" s="269">
        <v>1936</v>
      </c>
      <c r="N14" s="270" t="s">
        <v>475</v>
      </c>
    </row>
    <row r="15" spans="1:16" ht="13.5" customHeight="1" x14ac:dyDescent="0.15">
      <c r="A15" s="248"/>
      <c r="B15" s="244"/>
      <c r="C15" s="244"/>
      <c r="D15" s="244"/>
      <c r="E15" s="244"/>
      <c r="F15" s="244"/>
      <c r="G15" s="1133" t="s">
        <v>478</v>
      </c>
      <c r="H15" s="1134"/>
      <c r="I15" s="1134"/>
      <c r="J15" s="1135"/>
      <c r="K15" s="267">
        <v>765093</v>
      </c>
      <c r="L15" s="268">
        <v>3776</v>
      </c>
      <c r="M15" s="269">
        <v>1163</v>
      </c>
      <c r="N15" s="270">
        <v>224.7</v>
      </c>
    </row>
    <row r="16" spans="1:16" x14ac:dyDescent="0.15">
      <c r="A16" s="248"/>
      <c r="B16" s="244"/>
      <c r="C16" s="244"/>
      <c r="D16" s="244"/>
      <c r="E16" s="244"/>
      <c r="F16" s="244"/>
      <c r="G16" s="1136" t="s">
        <v>479</v>
      </c>
      <c r="H16" s="1137"/>
      <c r="I16" s="1137"/>
      <c r="J16" s="1138"/>
      <c r="K16" s="268">
        <v>-1245911</v>
      </c>
      <c r="L16" s="268">
        <v>-6149</v>
      </c>
      <c r="M16" s="269">
        <v>-5317</v>
      </c>
      <c r="N16" s="270">
        <v>15.6</v>
      </c>
    </row>
    <row r="17" spans="1:16" x14ac:dyDescent="0.15">
      <c r="A17" s="248"/>
      <c r="B17" s="244"/>
      <c r="C17" s="244"/>
      <c r="D17" s="244"/>
      <c r="E17" s="244"/>
      <c r="F17" s="244"/>
      <c r="G17" s="1136" t="s">
        <v>168</v>
      </c>
      <c r="H17" s="1137"/>
      <c r="I17" s="1137"/>
      <c r="J17" s="1138"/>
      <c r="K17" s="268">
        <v>12183934</v>
      </c>
      <c r="L17" s="268">
        <v>60134</v>
      </c>
      <c r="M17" s="269">
        <v>61038</v>
      </c>
      <c r="N17" s="270">
        <v>-1.5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6.55</v>
      </c>
      <c r="L21" s="281">
        <v>6.16</v>
      </c>
      <c r="M21" s="282">
        <v>0.39</v>
      </c>
      <c r="N21" s="249"/>
      <c r="O21" s="283"/>
      <c r="P21" s="279"/>
    </row>
    <row r="22" spans="1:16" s="284" customFormat="1" x14ac:dyDescent="0.15">
      <c r="A22" s="279"/>
      <c r="B22" s="249"/>
      <c r="C22" s="249"/>
      <c r="D22" s="249"/>
      <c r="E22" s="249"/>
      <c r="F22" s="249"/>
      <c r="G22" s="1130" t="s">
        <v>485</v>
      </c>
      <c r="H22" s="1131"/>
      <c r="I22" s="1131"/>
      <c r="J22" s="1132"/>
      <c r="K22" s="285">
        <v>101.5</v>
      </c>
      <c r="L22" s="286">
        <v>100.2</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7546114</v>
      </c>
      <c r="L32" s="294">
        <v>37244</v>
      </c>
      <c r="M32" s="295">
        <v>34470</v>
      </c>
      <c r="N32" s="296">
        <v>8</v>
      </c>
    </row>
    <row r="33" spans="1:16" ht="13.5" customHeight="1" x14ac:dyDescent="0.15">
      <c r="A33" s="248"/>
      <c r="B33" s="244"/>
      <c r="C33" s="244"/>
      <c r="D33" s="244"/>
      <c r="E33" s="244"/>
      <c r="F33" s="244"/>
      <c r="G33" s="1121" t="s">
        <v>489</v>
      </c>
      <c r="H33" s="1122"/>
      <c r="I33" s="1122"/>
      <c r="J33" s="1123"/>
      <c r="K33" s="294" t="s">
        <v>475</v>
      </c>
      <c r="L33" s="294" t="s">
        <v>475</v>
      </c>
      <c r="M33" s="295">
        <v>5</v>
      </c>
      <c r="N33" s="296" t="s">
        <v>475</v>
      </c>
    </row>
    <row r="34" spans="1:16" ht="27" customHeight="1" x14ac:dyDescent="0.15">
      <c r="A34" s="248"/>
      <c r="B34" s="244"/>
      <c r="C34" s="244"/>
      <c r="D34" s="244"/>
      <c r="E34" s="244"/>
      <c r="F34" s="244"/>
      <c r="G34" s="1121" t="s">
        <v>490</v>
      </c>
      <c r="H34" s="1122"/>
      <c r="I34" s="1122"/>
      <c r="J34" s="1123"/>
      <c r="K34" s="294" t="s">
        <v>475</v>
      </c>
      <c r="L34" s="294" t="s">
        <v>475</v>
      </c>
      <c r="M34" s="295">
        <v>70</v>
      </c>
      <c r="N34" s="296" t="s">
        <v>475</v>
      </c>
    </row>
    <row r="35" spans="1:16" ht="27" customHeight="1" x14ac:dyDescent="0.15">
      <c r="A35" s="248"/>
      <c r="B35" s="244"/>
      <c r="C35" s="244"/>
      <c r="D35" s="244"/>
      <c r="E35" s="244"/>
      <c r="F35" s="244"/>
      <c r="G35" s="1121" t="s">
        <v>491</v>
      </c>
      <c r="H35" s="1122"/>
      <c r="I35" s="1122"/>
      <c r="J35" s="1123"/>
      <c r="K35" s="294">
        <v>2286168</v>
      </c>
      <c r="L35" s="294">
        <v>11283</v>
      </c>
      <c r="M35" s="295">
        <v>11503</v>
      </c>
      <c r="N35" s="296">
        <v>-1.9</v>
      </c>
    </row>
    <row r="36" spans="1:16" ht="27" customHeight="1" x14ac:dyDescent="0.15">
      <c r="A36" s="248"/>
      <c r="B36" s="244"/>
      <c r="C36" s="244"/>
      <c r="D36" s="244"/>
      <c r="E36" s="244"/>
      <c r="F36" s="244"/>
      <c r="G36" s="1121" t="s">
        <v>492</v>
      </c>
      <c r="H36" s="1122"/>
      <c r="I36" s="1122"/>
      <c r="J36" s="1123"/>
      <c r="K36" s="294">
        <v>56</v>
      </c>
      <c r="L36" s="294">
        <v>0</v>
      </c>
      <c r="M36" s="295">
        <v>452</v>
      </c>
      <c r="N36" s="296">
        <v>-100</v>
      </c>
    </row>
    <row r="37" spans="1:16" ht="13.5" customHeight="1" x14ac:dyDescent="0.15">
      <c r="A37" s="248"/>
      <c r="B37" s="244"/>
      <c r="C37" s="244"/>
      <c r="D37" s="244"/>
      <c r="E37" s="244"/>
      <c r="F37" s="244"/>
      <c r="G37" s="1121" t="s">
        <v>493</v>
      </c>
      <c r="H37" s="1122"/>
      <c r="I37" s="1122"/>
      <c r="J37" s="1123"/>
      <c r="K37" s="294">
        <v>325568</v>
      </c>
      <c r="L37" s="294">
        <v>1607</v>
      </c>
      <c r="M37" s="295">
        <v>1422</v>
      </c>
      <c r="N37" s="296">
        <v>13</v>
      </c>
    </row>
    <row r="38" spans="1:16" ht="27" customHeight="1" x14ac:dyDescent="0.15">
      <c r="A38" s="248"/>
      <c r="B38" s="244"/>
      <c r="C38" s="244"/>
      <c r="D38" s="244"/>
      <c r="E38" s="244"/>
      <c r="F38" s="244"/>
      <c r="G38" s="1124" t="s">
        <v>494</v>
      </c>
      <c r="H38" s="1125"/>
      <c r="I38" s="1125"/>
      <c r="J38" s="1126"/>
      <c r="K38" s="297" t="s">
        <v>475</v>
      </c>
      <c r="L38" s="297" t="s">
        <v>475</v>
      </c>
      <c r="M38" s="298">
        <v>4</v>
      </c>
      <c r="N38" s="299" t="s">
        <v>475</v>
      </c>
      <c r="O38" s="293"/>
    </row>
    <row r="39" spans="1:16" x14ac:dyDescent="0.15">
      <c r="A39" s="248"/>
      <c r="B39" s="244"/>
      <c r="C39" s="244"/>
      <c r="D39" s="244"/>
      <c r="E39" s="244"/>
      <c r="F39" s="244"/>
      <c r="G39" s="1124" t="s">
        <v>495</v>
      </c>
      <c r="H39" s="1125"/>
      <c r="I39" s="1125"/>
      <c r="J39" s="1126"/>
      <c r="K39" s="300">
        <v>-3222936</v>
      </c>
      <c r="L39" s="300">
        <v>-15907</v>
      </c>
      <c r="M39" s="301">
        <v>-8079</v>
      </c>
      <c r="N39" s="302">
        <v>96.9</v>
      </c>
      <c r="O39" s="293"/>
    </row>
    <row r="40" spans="1:16" ht="27" customHeight="1" x14ac:dyDescent="0.15">
      <c r="A40" s="248"/>
      <c r="B40" s="244"/>
      <c r="C40" s="244"/>
      <c r="D40" s="244"/>
      <c r="E40" s="244"/>
      <c r="F40" s="244"/>
      <c r="G40" s="1121" t="s">
        <v>496</v>
      </c>
      <c r="H40" s="1122"/>
      <c r="I40" s="1122"/>
      <c r="J40" s="1123"/>
      <c r="K40" s="300">
        <v>-5358535</v>
      </c>
      <c r="L40" s="300">
        <v>-26447</v>
      </c>
      <c r="M40" s="301">
        <v>-29589</v>
      </c>
      <c r="N40" s="302">
        <v>-10.6</v>
      </c>
      <c r="O40" s="293"/>
    </row>
    <row r="41" spans="1:16" x14ac:dyDescent="0.15">
      <c r="A41" s="248"/>
      <c r="B41" s="244"/>
      <c r="C41" s="244"/>
      <c r="D41" s="244"/>
      <c r="E41" s="244"/>
      <c r="F41" s="244"/>
      <c r="G41" s="1127" t="s">
        <v>279</v>
      </c>
      <c r="H41" s="1128"/>
      <c r="I41" s="1128"/>
      <c r="J41" s="1129"/>
      <c r="K41" s="294">
        <v>1576435</v>
      </c>
      <c r="L41" s="300">
        <v>7781</v>
      </c>
      <c r="M41" s="301">
        <v>10257</v>
      </c>
      <c r="N41" s="302">
        <v>-24.1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15321048</v>
      </c>
      <c r="J51" s="320">
        <v>74147</v>
      </c>
      <c r="K51" s="321">
        <v>8.8000000000000007</v>
      </c>
      <c r="L51" s="322">
        <v>41739</v>
      </c>
      <c r="M51" s="323">
        <v>-1.2</v>
      </c>
      <c r="N51" s="324">
        <v>10</v>
      </c>
    </row>
    <row r="52" spans="1:14" x14ac:dyDescent="0.15">
      <c r="A52" s="248"/>
      <c r="B52" s="244"/>
      <c r="C52" s="244"/>
      <c r="D52" s="244"/>
      <c r="E52" s="244"/>
      <c r="F52" s="244"/>
      <c r="G52" s="325"/>
      <c r="H52" s="326" t="s">
        <v>507</v>
      </c>
      <c r="I52" s="327">
        <v>9331165</v>
      </c>
      <c r="J52" s="328">
        <v>45159</v>
      </c>
      <c r="K52" s="329">
        <v>10.9</v>
      </c>
      <c r="L52" s="330">
        <v>24625</v>
      </c>
      <c r="M52" s="331">
        <v>-3.4</v>
      </c>
      <c r="N52" s="332">
        <v>14.3</v>
      </c>
    </row>
    <row r="53" spans="1:14" x14ac:dyDescent="0.15">
      <c r="A53" s="248"/>
      <c r="B53" s="244"/>
      <c r="C53" s="244"/>
      <c r="D53" s="244"/>
      <c r="E53" s="244"/>
      <c r="F53" s="244"/>
      <c r="G53" s="310" t="s">
        <v>508</v>
      </c>
      <c r="H53" s="311"/>
      <c r="I53" s="319">
        <v>12071988</v>
      </c>
      <c r="J53" s="320">
        <v>58974</v>
      </c>
      <c r="K53" s="321">
        <v>-20.5</v>
      </c>
      <c r="L53" s="322">
        <v>36765</v>
      </c>
      <c r="M53" s="323">
        <v>-11.9</v>
      </c>
      <c r="N53" s="324">
        <v>-8.6</v>
      </c>
    </row>
    <row r="54" spans="1:14" x14ac:dyDescent="0.15">
      <c r="A54" s="248"/>
      <c r="B54" s="244"/>
      <c r="C54" s="244"/>
      <c r="D54" s="244"/>
      <c r="E54" s="244"/>
      <c r="F54" s="244"/>
      <c r="G54" s="325"/>
      <c r="H54" s="326" t="s">
        <v>507</v>
      </c>
      <c r="I54" s="327">
        <v>9324352</v>
      </c>
      <c r="J54" s="328">
        <v>45551</v>
      </c>
      <c r="K54" s="329">
        <v>0.9</v>
      </c>
      <c r="L54" s="330">
        <v>20975</v>
      </c>
      <c r="M54" s="331">
        <v>-14.8</v>
      </c>
      <c r="N54" s="332">
        <v>15.7</v>
      </c>
    </row>
    <row r="55" spans="1:14" x14ac:dyDescent="0.15">
      <c r="A55" s="248"/>
      <c r="B55" s="244"/>
      <c r="C55" s="244"/>
      <c r="D55" s="244"/>
      <c r="E55" s="244"/>
      <c r="F55" s="244"/>
      <c r="G55" s="310" t="s">
        <v>509</v>
      </c>
      <c r="H55" s="311"/>
      <c r="I55" s="319">
        <v>14238927</v>
      </c>
      <c r="J55" s="320">
        <v>69159</v>
      </c>
      <c r="K55" s="321">
        <v>17.3</v>
      </c>
      <c r="L55" s="322">
        <v>39052</v>
      </c>
      <c r="M55" s="323">
        <v>6.2</v>
      </c>
      <c r="N55" s="324">
        <v>11.1</v>
      </c>
    </row>
    <row r="56" spans="1:14" x14ac:dyDescent="0.15">
      <c r="A56" s="248"/>
      <c r="B56" s="244"/>
      <c r="C56" s="244"/>
      <c r="D56" s="244"/>
      <c r="E56" s="244"/>
      <c r="F56" s="244"/>
      <c r="G56" s="325"/>
      <c r="H56" s="326" t="s">
        <v>507</v>
      </c>
      <c r="I56" s="327">
        <v>8112104</v>
      </c>
      <c r="J56" s="328">
        <v>39401</v>
      </c>
      <c r="K56" s="329">
        <v>-13.5</v>
      </c>
      <c r="L56" s="330">
        <v>21186</v>
      </c>
      <c r="M56" s="331">
        <v>1</v>
      </c>
      <c r="N56" s="332">
        <v>-14.5</v>
      </c>
    </row>
    <row r="57" spans="1:14" x14ac:dyDescent="0.15">
      <c r="A57" s="248"/>
      <c r="B57" s="244"/>
      <c r="C57" s="244"/>
      <c r="D57" s="244"/>
      <c r="E57" s="244"/>
      <c r="F57" s="244"/>
      <c r="G57" s="310" t="s">
        <v>510</v>
      </c>
      <c r="H57" s="311"/>
      <c r="I57" s="319">
        <v>10835168</v>
      </c>
      <c r="J57" s="320">
        <v>52931</v>
      </c>
      <c r="K57" s="321">
        <v>-23.5</v>
      </c>
      <c r="L57" s="322">
        <v>41235</v>
      </c>
      <c r="M57" s="323">
        <v>5.6</v>
      </c>
      <c r="N57" s="324">
        <v>-29.1</v>
      </c>
    </row>
    <row r="58" spans="1:14" x14ac:dyDescent="0.15">
      <c r="A58" s="248"/>
      <c r="B58" s="244"/>
      <c r="C58" s="244"/>
      <c r="D58" s="244"/>
      <c r="E58" s="244"/>
      <c r="F58" s="244"/>
      <c r="G58" s="325"/>
      <c r="H58" s="326" t="s">
        <v>507</v>
      </c>
      <c r="I58" s="327">
        <v>6150913</v>
      </c>
      <c r="J58" s="328">
        <v>30048</v>
      </c>
      <c r="K58" s="329">
        <v>-23.7</v>
      </c>
      <c r="L58" s="330">
        <v>22086</v>
      </c>
      <c r="M58" s="331">
        <v>4.2</v>
      </c>
      <c r="N58" s="332">
        <v>-27.9</v>
      </c>
    </row>
    <row r="59" spans="1:14" x14ac:dyDescent="0.15">
      <c r="A59" s="248"/>
      <c r="B59" s="244"/>
      <c r="C59" s="244"/>
      <c r="D59" s="244"/>
      <c r="E59" s="244"/>
      <c r="F59" s="244"/>
      <c r="G59" s="310" t="s">
        <v>511</v>
      </c>
      <c r="H59" s="311"/>
      <c r="I59" s="319">
        <v>10235516</v>
      </c>
      <c r="J59" s="320">
        <v>50518</v>
      </c>
      <c r="K59" s="321">
        <v>-4.5999999999999996</v>
      </c>
      <c r="L59" s="322">
        <v>41862</v>
      </c>
      <c r="M59" s="323">
        <v>1.5</v>
      </c>
      <c r="N59" s="324">
        <v>-6.1</v>
      </c>
    </row>
    <row r="60" spans="1:14" x14ac:dyDescent="0.15">
      <c r="A60" s="248"/>
      <c r="B60" s="244"/>
      <c r="C60" s="244"/>
      <c r="D60" s="244"/>
      <c r="E60" s="244"/>
      <c r="F60" s="244"/>
      <c r="G60" s="325"/>
      <c r="H60" s="326" t="s">
        <v>507</v>
      </c>
      <c r="I60" s="333">
        <v>5551086</v>
      </c>
      <c r="J60" s="328">
        <v>27398</v>
      </c>
      <c r="K60" s="329">
        <v>-8.8000000000000007</v>
      </c>
      <c r="L60" s="330">
        <v>23710</v>
      </c>
      <c r="M60" s="331">
        <v>7.4</v>
      </c>
      <c r="N60" s="332">
        <v>-16.2</v>
      </c>
    </row>
    <row r="61" spans="1:14" x14ac:dyDescent="0.15">
      <c r="A61" s="248"/>
      <c r="B61" s="244"/>
      <c r="C61" s="244"/>
      <c r="D61" s="244"/>
      <c r="E61" s="244"/>
      <c r="F61" s="244"/>
      <c r="G61" s="310" t="s">
        <v>512</v>
      </c>
      <c r="H61" s="334"/>
      <c r="I61" s="335">
        <v>12540529</v>
      </c>
      <c r="J61" s="336">
        <v>61146</v>
      </c>
      <c r="K61" s="337">
        <v>-4.5</v>
      </c>
      <c r="L61" s="338">
        <v>40131</v>
      </c>
      <c r="M61" s="339">
        <v>0</v>
      </c>
      <c r="N61" s="324">
        <v>-4.5</v>
      </c>
    </row>
    <row r="62" spans="1:14" x14ac:dyDescent="0.15">
      <c r="A62" s="248"/>
      <c r="B62" s="244"/>
      <c r="C62" s="244"/>
      <c r="D62" s="244"/>
      <c r="E62" s="244"/>
      <c r="F62" s="244"/>
      <c r="G62" s="325"/>
      <c r="H62" s="326" t="s">
        <v>507</v>
      </c>
      <c r="I62" s="327">
        <v>7693924</v>
      </c>
      <c r="J62" s="328">
        <v>37511</v>
      </c>
      <c r="K62" s="329">
        <v>-6.8</v>
      </c>
      <c r="L62" s="330">
        <v>22516</v>
      </c>
      <c r="M62" s="331">
        <v>-1.1000000000000001</v>
      </c>
      <c r="N62" s="332">
        <v>-5.7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5.6</v>
      </c>
      <c r="G47" s="12">
        <v>2.54</v>
      </c>
      <c r="H47" s="12">
        <v>2.62</v>
      </c>
      <c r="I47" s="12">
        <v>4.7300000000000004</v>
      </c>
      <c r="J47" s="13">
        <v>6.87</v>
      </c>
    </row>
    <row r="48" spans="2:10" ht="57.75" customHeight="1" x14ac:dyDescent="0.15">
      <c r="B48" s="14"/>
      <c r="C48" s="1141" t="s">
        <v>4</v>
      </c>
      <c r="D48" s="1141"/>
      <c r="E48" s="1142"/>
      <c r="F48" s="15">
        <v>1.44</v>
      </c>
      <c r="G48" s="16">
        <v>2.91</v>
      </c>
      <c r="H48" s="16">
        <v>4.03</v>
      </c>
      <c r="I48" s="16">
        <v>5.3</v>
      </c>
      <c r="J48" s="17">
        <v>5.99</v>
      </c>
    </row>
    <row r="49" spans="2:10" ht="57.75" customHeight="1" thickBot="1" x14ac:dyDescent="0.2">
      <c r="B49" s="18"/>
      <c r="C49" s="1143" t="s">
        <v>5</v>
      </c>
      <c r="D49" s="1143"/>
      <c r="E49" s="1144"/>
      <c r="F49" s="19" t="s">
        <v>519</v>
      </c>
      <c r="G49" s="20" t="s">
        <v>520</v>
      </c>
      <c r="H49" s="20">
        <v>1.23</v>
      </c>
      <c r="I49" s="20">
        <v>3.46</v>
      </c>
      <c r="J49" s="21">
        <v>2.83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521</v>
      </c>
      <c r="D34" s="1151"/>
      <c r="E34" s="1152"/>
      <c r="F34" s="32" t="s">
        <v>522</v>
      </c>
      <c r="G34" s="33" t="s">
        <v>523</v>
      </c>
      <c r="H34" s="33" t="s">
        <v>524</v>
      </c>
      <c r="I34" s="33">
        <v>0.21</v>
      </c>
      <c r="J34" s="34" t="s">
        <v>525</v>
      </c>
      <c r="K34" s="22"/>
      <c r="L34" s="22"/>
      <c r="M34" s="22"/>
      <c r="N34" s="22"/>
      <c r="O34" s="22"/>
      <c r="P34" s="22"/>
    </row>
    <row r="35" spans="1:16" ht="39" customHeight="1" x14ac:dyDescent="0.15">
      <c r="A35" s="22"/>
      <c r="B35" s="35"/>
      <c r="C35" s="1145" t="s">
        <v>526</v>
      </c>
      <c r="D35" s="1146"/>
      <c r="E35" s="1147"/>
      <c r="F35" s="36">
        <v>1.44</v>
      </c>
      <c r="G35" s="37">
        <v>2.91</v>
      </c>
      <c r="H35" s="37">
        <v>4.03</v>
      </c>
      <c r="I35" s="37">
        <v>5.29</v>
      </c>
      <c r="J35" s="38">
        <v>5.99</v>
      </c>
      <c r="K35" s="22"/>
      <c r="L35" s="22"/>
      <c r="M35" s="22"/>
      <c r="N35" s="22"/>
      <c r="O35" s="22"/>
      <c r="P35" s="22"/>
    </row>
    <row r="36" spans="1:16" ht="39" customHeight="1" x14ac:dyDescent="0.15">
      <c r="A36" s="22"/>
      <c r="B36" s="35"/>
      <c r="C36" s="1145" t="s">
        <v>527</v>
      </c>
      <c r="D36" s="1146"/>
      <c r="E36" s="1147"/>
      <c r="F36" s="36">
        <v>1.69</v>
      </c>
      <c r="G36" s="37">
        <v>2.4</v>
      </c>
      <c r="H36" s="37">
        <v>3.17</v>
      </c>
      <c r="I36" s="37">
        <v>4.26</v>
      </c>
      <c r="J36" s="38">
        <v>4.57</v>
      </c>
      <c r="K36" s="22"/>
      <c r="L36" s="22"/>
      <c r="M36" s="22"/>
      <c r="N36" s="22"/>
      <c r="O36" s="22"/>
      <c r="P36" s="22"/>
    </row>
    <row r="37" spans="1:16" ht="39" customHeight="1" x14ac:dyDescent="0.15">
      <c r="A37" s="22"/>
      <c r="B37" s="35"/>
      <c r="C37" s="1145" t="s">
        <v>528</v>
      </c>
      <c r="D37" s="1146"/>
      <c r="E37" s="1147"/>
      <c r="F37" s="36">
        <v>1.94</v>
      </c>
      <c r="G37" s="37">
        <v>2.95</v>
      </c>
      <c r="H37" s="37">
        <v>3.59</v>
      </c>
      <c r="I37" s="37">
        <v>2.3199999999999998</v>
      </c>
      <c r="J37" s="38">
        <v>2.95</v>
      </c>
      <c r="K37" s="22"/>
      <c r="L37" s="22"/>
      <c r="M37" s="22"/>
      <c r="N37" s="22"/>
      <c r="O37" s="22"/>
      <c r="P37" s="22"/>
    </row>
    <row r="38" spans="1:16" ht="39" customHeight="1" x14ac:dyDescent="0.15">
      <c r="A38" s="22"/>
      <c r="B38" s="35"/>
      <c r="C38" s="1145" t="s">
        <v>529</v>
      </c>
      <c r="D38" s="1146"/>
      <c r="E38" s="1147"/>
      <c r="F38" s="36">
        <v>0.05</v>
      </c>
      <c r="G38" s="37">
        <v>0.08</v>
      </c>
      <c r="H38" s="37">
        <v>0.52</v>
      </c>
      <c r="I38" s="37">
        <v>0.73</v>
      </c>
      <c r="J38" s="38">
        <v>0.95</v>
      </c>
      <c r="K38" s="22"/>
      <c r="L38" s="22"/>
      <c r="M38" s="22"/>
      <c r="N38" s="22"/>
      <c r="O38" s="22"/>
      <c r="P38" s="22"/>
    </row>
    <row r="39" spans="1:16" ht="39" customHeight="1" x14ac:dyDescent="0.15">
      <c r="A39" s="22"/>
      <c r="B39" s="35"/>
      <c r="C39" s="1145" t="s">
        <v>530</v>
      </c>
      <c r="D39" s="1146"/>
      <c r="E39" s="1147"/>
      <c r="F39" s="36">
        <v>1</v>
      </c>
      <c r="G39" s="37">
        <v>0.96</v>
      </c>
      <c r="H39" s="37">
        <v>0.56999999999999995</v>
      </c>
      <c r="I39" s="37">
        <v>0.48</v>
      </c>
      <c r="J39" s="38">
        <v>0.53</v>
      </c>
      <c r="K39" s="22"/>
      <c r="L39" s="22"/>
      <c r="M39" s="22"/>
      <c r="N39" s="22"/>
      <c r="O39" s="22"/>
      <c r="P39" s="22"/>
    </row>
    <row r="40" spans="1:16" ht="39" customHeight="1" x14ac:dyDescent="0.15">
      <c r="A40" s="22"/>
      <c r="B40" s="35"/>
      <c r="C40" s="1145" t="s">
        <v>531</v>
      </c>
      <c r="D40" s="1146"/>
      <c r="E40" s="1147"/>
      <c r="F40" s="36">
        <v>0.01</v>
      </c>
      <c r="G40" s="37">
        <v>0.01</v>
      </c>
      <c r="H40" s="37">
        <v>0.02</v>
      </c>
      <c r="I40" s="37">
        <v>0.01</v>
      </c>
      <c r="J40" s="38">
        <v>0.02</v>
      </c>
      <c r="K40" s="22"/>
      <c r="L40" s="22"/>
      <c r="M40" s="22"/>
      <c r="N40" s="22"/>
      <c r="O40" s="22"/>
      <c r="P40" s="22"/>
    </row>
    <row r="41" spans="1:16" ht="39" customHeight="1" x14ac:dyDescent="0.15">
      <c r="A41" s="22"/>
      <c r="B41" s="35"/>
      <c r="C41" s="1145" t="s">
        <v>532</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533</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534</v>
      </c>
      <c r="D43" s="1149"/>
      <c r="E43" s="1150"/>
      <c r="F43" s="41">
        <v>0.09</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8151</v>
      </c>
      <c r="L45" s="60">
        <v>7863</v>
      </c>
      <c r="M45" s="60">
        <v>7757</v>
      </c>
      <c r="N45" s="60">
        <v>7662</v>
      </c>
      <c r="O45" s="61">
        <v>7546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2653</v>
      </c>
      <c r="L48" s="64">
        <v>2591</v>
      </c>
      <c r="M48" s="64">
        <v>2500</v>
      </c>
      <c r="N48" s="64">
        <v>2425</v>
      </c>
      <c r="O48" s="65">
        <v>2286</v>
      </c>
      <c r="P48" s="48"/>
      <c r="Q48" s="48"/>
      <c r="R48" s="48"/>
      <c r="S48" s="48"/>
      <c r="T48" s="48"/>
      <c r="U48" s="48"/>
    </row>
    <row r="49" spans="1:21" ht="30.75" customHeight="1" x14ac:dyDescent="0.15">
      <c r="A49" s="48"/>
      <c r="B49" s="1163"/>
      <c r="C49" s="1164"/>
      <c r="D49" s="62"/>
      <c r="E49" s="1155" t="s">
        <v>16</v>
      </c>
      <c r="F49" s="1155"/>
      <c r="G49" s="1155"/>
      <c r="H49" s="1155"/>
      <c r="I49" s="1155"/>
      <c r="J49" s="1156"/>
      <c r="K49" s="63">
        <v>37</v>
      </c>
      <c r="L49" s="64">
        <v>30</v>
      </c>
      <c r="M49" s="64">
        <v>0</v>
      </c>
      <c r="N49" s="64">
        <v>0</v>
      </c>
      <c r="O49" s="65">
        <v>0</v>
      </c>
      <c r="P49" s="48"/>
      <c r="Q49" s="48"/>
      <c r="R49" s="48"/>
      <c r="S49" s="48"/>
      <c r="T49" s="48"/>
      <c r="U49" s="48"/>
    </row>
    <row r="50" spans="1:21" ht="30.75" customHeight="1" x14ac:dyDescent="0.15">
      <c r="A50" s="48"/>
      <c r="B50" s="1163"/>
      <c r="C50" s="1164"/>
      <c r="D50" s="62"/>
      <c r="E50" s="1155" t="s">
        <v>17</v>
      </c>
      <c r="F50" s="1155"/>
      <c r="G50" s="1155"/>
      <c r="H50" s="1155"/>
      <c r="I50" s="1155"/>
      <c r="J50" s="1156"/>
      <c r="K50" s="63">
        <v>386</v>
      </c>
      <c r="L50" s="64">
        <v>378</v>
      </c>
      <c r="M50" s="64">
        <v>388</v>
      </c>
      <c r="N50" s="64">
        <v>358</v>
      </c>
      <c r="O50" s="65">
        <v>326</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475</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8146</v>
      </c>
      <c r="L52" s="64">
        <v>8165</v>
      </c>
      <c r="M52" s="64">
        <v>8165</v>
      </c>
      <c r="N52" s="64">
        <v>8321</v>
      </c>
      <c r="O52" s="65">
        <v>8581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3081</v>
      </c>
      <c r="L53" s="69">
        <v>2697</v>
      </c>
      <c r="M53" s="69">
        <v>2480</v>
      </c>
      <c r="N53" s="69">
        <v>2124</v>
      </c>
      <c r="O53" s="70">
        <v>1577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沼津市</cp:lastModifiedBy>
  <cp:lastPrinted>2016-04-18T03:41:11Z</cp:lastPrinted>
  <dcterms:created xsi:type="dcterms:W3CDTF">2016-02-15T01:31:02Z</dcterms:created>
  <dcterms:modified xsi:type="dcterms:W3CDTF">2016-04-27T04:08:28Z</dcterms:modified>
</cp:coreProperties>
</file>