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O35" i="9"/>
  <c r="BW35" i="9"/>
  <c r="BE35" i="9"/>
  <c r="CO34" i="9"/>
  <c r="BW34" i="9"/>
  <c r="C34" i="9"/>
  <c r="C35" i="9" s="1"/>
  <c r="C36" i="9" s="1"/>
  <c r="U34" i="9" l="1"/>
  <c r="U35" i="9" s="1"/>
  <c r="U36" i="9" s="1"/>
  <c r="U37" i="9" s="1"/>
  <c r="U38" i="9" s="1"/>
  <c r="AM34" i="9"/>
  <c r="AM35"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<sst xmlns="http://schemas.openxmlformats.org/spreadsheetml/2006/main" count="1043" uniqueCount="551">
  <si>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</si>
  <si>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</si>
  <si>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</si>
  <si>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</si>
  <si>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</si>
  <si>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</si>
  <si>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</si>
  <si>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</si>
  <si>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</si>
  <si>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</si>
  <si>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</si>
  <si>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</si>
  <si>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</si>
  <si>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</si>
  <si>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</si>
  <si>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</si>
  <si>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</si>
  <si>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</si>
  <si>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</si>
  <si>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</si>
  <si>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</si>
  <si>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</si>
  <si>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</si>
  <si>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</si>
  <si>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</si>
  <si>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</si>
  <si>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</si>
  <si>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</si>
  <si>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</si>
  <si>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</si>
  <si>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</si>
  <si>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</si>
  <si>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</si>
  <si>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</si>
  <si>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</si>
  <si>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</si>
  <si>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</si>
  <si>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</si>
  <si>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</si>
  <si>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</si>
  <si>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</si>
  <si>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</si>
  <si>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</si>
  <si>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</si>
  <si>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</si>
  <si>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</si>
  <si>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</si>
  <si>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</si>
  <si>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</si>
  <si>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</si>
  <si>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</si>
  <si>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</si>
  <si>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</si>
  <si>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</si>
  <si>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</si>
  <si>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</si>
  <si>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</si>
  <si>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</si>
  <si>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</si>
  <si>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</si>
  <si>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</si>
  <si>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</si>
  <si>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</si>
  <si>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</si>
  <si>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</si>
  <si>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</si>
  <si>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</si>
  <si>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</si>
  <si>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</si>
  <si>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</si>
  <si>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</si>
  <si>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</si>
  <si>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</si>
  <si>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</si>
  <si>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</si>
  <si>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</si>
  <si>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</si>
  <si>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</si>
  <si>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</si>
  <si>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</si>
  <si>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</si>
  <si>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</si>
  <si>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</si>
  <si>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</si>
  <si>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</si>
  <si>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</si>
  <si>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</si>
  <si>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</si>
  <si>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</si>
  <si>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</si>
  <si>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</si>
  <si>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</si>
  <si>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</si>
  <si>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</si>
  <si>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</si>
  <si>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</si>
  <si>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</si>
  <si>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</si>
  <si>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</si>
  <si>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</si>
  <si>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</si>
  <si>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</si>
  <si>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</si>
  <si>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</si>
  <si>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</si>
  <si>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</si>
  <si>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</si>
  <si>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</si>
  <si>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</si>
  <si>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</si>
  <si>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</si>
  <si>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</si>
  <si>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</si>
  <si>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</si>
  <si>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</si>
  <si>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</si>
  <si>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</si>
  <si>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</si>
  <si>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</si>
  <si>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</si>
  <si>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</si>
  <si>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</si>
  <si>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</si>
  <si>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</si>
  <si>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</si>
  <si>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</si>
  <si>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</si>
  <si>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</si>
  <si>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</si>
  <si>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</si>
  <si>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</si>
  <si>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</si>
  <si>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</si>
  <si>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</si>
  <si>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</si>
  <si>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</si>
  <si>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</si>
  <si>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</si>
  <si>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</si>
  <si>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</si>
  <si>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</si>
  <si>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</si>
  <si>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</si>
  <si>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</si>
  <si>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</si>
  <si>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</si>
  <si>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</si>
  <si>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</si>
  <si>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</si>
  <si>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</si>
  <si>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</si>
  <si>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</si>
  <si>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</si>
  <si>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</si>
  <si>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</si>
  <si>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</si>
  <si>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</si>
  <si>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</si>
  <si>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</si>
  <si>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</si>
  <si>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</si>
  <si>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</si>
  <si>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</si>
  <si>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</si>
  <si>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</si>
  <si>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</si>
  <si>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</si>
  <si>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</si>
  <si>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</si>
  <si>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</si>
  <si>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</si>
  <si>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</si>
  <si>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</si>
  <si>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</si>
  <si>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</si>
  <si>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</si>
  <si>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</si>
  <si>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</si>
  <si>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</si>
  <si>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</si>
  <si>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</si>
  <si>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</si>
  <si>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</si>
  <si>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</si>
  <si>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</si>
  <si>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</si>
  <si>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</si>
  <si>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</si>
  <si>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</si>
  <si>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</si>
  <si>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</si>
  <si>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</si>
  <si>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</si>
  <si>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</si>
  <si>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</si>
  <si>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静岡県伊東市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</si>
  <si>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</si>
  <si>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</si>
  <si>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</si>
  <si>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</si>
  <si>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</si>
  <si>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</si>
  <si>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</si>
  <si>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</si>
  <si>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</si>
  <si>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</si>
  <si>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</si>
  <si>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</si>
  <si>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</si>
  <si>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</si>
  <si>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</si>
  <si>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</si>
  <si>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</si>
  <si>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</si>
  <si>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</si>
  <si>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</si>
  <si>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</si>
  <si>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</si>
  <si>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</si>
  <si>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</si>
  <si>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</si>
  <si>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</si>
  <si>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</si>
  <si>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</si>
  <si>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</si>
  <si>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</si>
  <si>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</si>
  <si>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</si>
  <si>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</si>
  <si>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</si>
  <si>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</si>
  <si>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</si>
  <si>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</si>
  <si>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</si>
  <si>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</si>
  <si>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</si>
  <si>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</si>
  <si>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</si>
  <si>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</si>
  <si>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</si>
  <si>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</si>
  <si>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</si>
  <si>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</si>
  <si>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</si>
  <si>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</si>
  <si>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</si>
  <si>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</si>
  <si>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</si>
  <si>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</si>
  <si>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</si>
  <si>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</si>
  <si>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</si>
  <si>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</si>
  <si>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</si>
  <si>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</si>
  <si>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</si>
  <si>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</si>
  <si>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</si>
  <si>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</si>
  <si>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</si>
  <si>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</si>
  <si>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</si>
  <si>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</si>
  <si>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</si>
  <si>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</si>
  <si>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</si>
  <si>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</si>
  <si>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</si>
  <si>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</si>
  <si>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</si>
  <si>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</si>
  <si>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</si>
  <si>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</si>
  <si>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</si>
  <si>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</si>
  <si>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</si>
  <si>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</si>
  <si>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</si>
  <si>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</si>
  <si>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</si>
  <si>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</si>
  <si>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</si>
  <si>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</si>
  <si>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</si>
  <si>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</si>
  <si>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</si>
  <si>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</si>
  <si>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</si>
  <si>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</si>
  <si>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</si>
  <si>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</si>
  <si>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</si>
  <si>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</si>
  <si>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</si>
  <si>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</si>
  <si>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</si>
  <si>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</si>
  <si>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</si>
  <si>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</si>
  <si>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</si>
  <si>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</si>
  <si>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</si>
  <si>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</si>
  <si>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</si>
  <si>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</si>
  <si>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</si>
  <si>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</si>
  <si>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</si>
  <si>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</si>
  <si>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</si>
  <si>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</si>
  <si>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</si>
  <si>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</si>
  <si>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</si>
  <si>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</si>
  <si>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</si>
  <si>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</si>
  <si>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</si>
  <si>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</si>
  <si>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</si>
  <si>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</si>
  <si>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</si>
  <si>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</si>
  <si>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</si>
  <si>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</si>
  <si>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</si>
  <si>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</si>
  <si>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</si>
  <si>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</si>
  <si>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</si>
  <si>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</si>
  <si>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</si>
  <si>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</si>
  <si>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</si>
  <si>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</si>
  <si>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</si>
  <si>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</si>
  <si>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</si>
  <si>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</si>
  <si>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</si>
  <si>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</si>
  <si>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</si>
  <si>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</si>
  <si>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</si>
  <si>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</si>
  <si>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</si>
  <si>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静岡県伊東市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</si>
  <si>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</si>
  <si>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</si>
  <si>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</si>
  <si>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</si>
  <si>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</si>
  <si>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</si>
  <si>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</si>
  <si>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</si>
  <si>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</si>
  <si>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</si>
  <si>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</si>
  <si>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</si>
  <si>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</si>
  <si>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</si>
  <si>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</si>
  <si>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</si>
  <si>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</si>
  <si>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</si>
  <si>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</si>
  <si>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</si>
  <si>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</si>
  <si>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</si>
  <si>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</si>
  <si>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</si>
  <si>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</si>
  <si>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</si>
  <si>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</si>
  <si>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</si>
  <si>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</si>
  <si>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</si>
  <si>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</si>
  <si>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</si>
  <si>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</si>
  <si>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</si>
  <si>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</si>
  <si>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</si>
  <si>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</si>
  <si>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</si>
  <si>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介護老人保健施設特別会計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</si>
  <si>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</si>
  <si>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</si>
  <si>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</si>
  <si>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</si>
  <si>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</si>
  <si>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</si>
  <si>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</si>
  <si>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</si>
  <si>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</si>
  <si>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</si>
  <si>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</si>
  <si>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</si>
  <si>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</si>
  <si>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</si>
  <si>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</si>
  <si>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</si>
  <si>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</si>
  <si>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</si>
  <si>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</si>
  <si>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</si>
  <si>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</si>
  <si>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</si>
  <si>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</si>
  <si>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</si>
  <si>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</si>
  <si>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</si>
  <si>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</si>
  <si>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</si>
  <si>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</si>
  <si>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</si>
  <si>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</si>
  <si>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</si>
  <si>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</si>
  <si>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</si>
  <si>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</si>
  <si>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</si>
  <si>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</si>
  <si>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</si>
  <si>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</si>
  <si>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</si>
  <si>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</si>
  <si>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</si>
  <si>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</si>
  <si>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</si>
  <si>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</si>
  <si>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</si>
  <si>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</si>
  <si>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</si>
  <si>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</si>
  <si>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</si>
  <si>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</si>
  <si>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</si>
  <si>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</si>
  <si>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</si>
  <si>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</si>
  <si>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</si>
  <si>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</si>
  <si>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</si>
  <si>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</si>
  <si>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</si>
  <si>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</si>
  <si>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</si>
  <si>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</si>
  <si>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</si>
  <si>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</si>
  <si>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</si>
  <si>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</si>
  <si>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</si>
  <si>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</si>
  <si>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</si>
  <si>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</si>
  <si>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</si>
  <si>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</si>
  <si>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</si>
  <si>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</si>
  <si>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</si>
  <si>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</si>
  <si>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</si>
  <si>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</si>
  <si>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</si>
  <si>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</si>
  <si>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</si>
  <si>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</si>
  <si>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</si>
  <si>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</si>
  <si>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</si>
  <si>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</si>
  <si>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</si>
  <si>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</si>
  <si>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</si>
  <si>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</si>
  <si>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</si>
  <si>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</si>
  <si>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</si>
  <si>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</si>
  <si>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</si>
  <si>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</si>
  <si>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</si>
  <si>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</si>
  <si>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</si>
  <si>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</si>
  <si>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</si>
  <si>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</si>
  <si>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</si>
  <si>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</si>
  <si>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</si>
  <si>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</si>
  <si>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</si>
  <si>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</si>
  <si>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</si>
  <si>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</si>
  <si>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</si>
  <si>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</si>
  <si>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</si>
  <si>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</si>
  <si>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</si>
  <si>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</si>
  <si>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</si>
  <si>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</si>
  <si>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</si>
  <si>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</si>
  <si>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</si>
  <si>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</si>
  <si>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</si>
  <si>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</si>
  <si>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</si>
  <si>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</si>
  <si>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</si>
  <si>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</si>
  <si>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</si>
  <si>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</si>
  <si>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</si>
  <si>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</si>
  <si>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</si>
  <si>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</si>
  <si>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</si>
  <si>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</si>
  <si>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</si>
  <si>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</si>
  <si>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病院事業会計</t>
  </si>
  <si>
    <t>国民健康保険事業特別会計</t>
  </si>
  <si>
    <t>一般会計</t>
  </si>
  <si>
    <t>競輪事業特別会計</t>
  </si>
  <si>
    <t>▲ 2.89</t>
  </si>
  <si>
    <t>▲ 2.53</t>
  </si>
  <si>
    <t>▲ 1.94</t>
  </si>
  <si>
    <t>▲ 0.58</t>
  </si>
  <si>
    <t>介護保険事業特別会計</t>
  </si>
  <si>
    <t>下水道事業特別会計</t>
  </si>
  <si>
    <t>後期高齢者医療特別会計</t>
  </si>
  <si>
    <t>その他会計（赤字）</t>
  </si>
  <si>
    <t>その他会計（黒字）</t>
  </si>
  <si>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</si>
  <si>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</si>
  <si>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</si>
  <si>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伊東マリンタウン株式会社</t>
    <rPh sb="0" eb="2">
      <t>イトウ</t>
    </rPh>
    <rPh sb="8" eb="12">
      <t>カブシキガイシャ</t>
    </rPh>
    <phoneticPr fontId="2"/>
  </si>
  <si>
    <t>公益財団法人伊東市振興公社</t>
    <rPh sb="0" eb="2">
      <t>コウエキ</t>
    </rPh>
    <rPh sb="2" eb="4">
      <t>ザイダン</t>
    </rPh>
    <rPh sb="4" eb="6">
      <t>ホウジン</t>
    </rPh>
    <rPh sb="6" eb="9">
      <t>イトウシ</t>
    </rPh>
    <rPh sb="9" eb="11">
      <t>シンコウ</t>
    </rPh>
    <rPh sb="11" eb="13">
      <t>コウシャ</t>
    </rPh>
    <phoneticPr fontId="2"/>
  </si>
  <si>
    <t>伊豆東海岸鉄道整備株式会社</t>
    <rPh sb="0" eb="2">
      <t>イズ</t>
    </rPh>
    <rPh sb="2" eb="3">
      <t>ヒガシ</t>
    </rPh>
    <rPh sb="3" eb="5">
      <t>カイガン</t>
    </rPh>
    <rPh sb="5" eb="7">
      <t>テツドウ</t>
    </rPh>
    <rPh sb="7" eb="9">
      <t>セイビ</t>
    </rPh>
    <rPh sb="9" eb="13">
      <t>カブシキガイシャ</t>
    </rPh>
    <phoneticPr fontId="2"/>
  </si>
  <si>
    <t>株式会社シーブイエー</t>
    <rPh sb="0" eb="4">
      <t>カブシキガイシャ</t>
    </rPh>
    <phoneticPr fontId="2"/>
  </si>
  <si>
    <t>エフエム伊東株式会社</t>
    <rPh sb="4" eb="6">
      <t>イトウ</t>
    </rPh>
    <rPh sb="6" eb="10">
      <t>カブシキガイシャ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</si>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</sst>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24964</c:v>
                </c:pt>
                <c:pt idx="1">
                  <c:v>26147</c:v>
                </c:pt>
                <c:pt idx="2">
                  <c:v>25987</c:v>
                </c:pt>
                <c:pt idx="3">
                  <c:v>44230</c:v>
                </c:pt>
                <c:pt idx="4">
                  <c:v>49479</c:v>
                </c:pt>
              </c:numCache>
            </c:numRef>
          </c:val>
          <c:smooth val="0"/>
        </c:ser>
        <c:dLbls>
          <c:showLegendKey val="0"/>
          <c:showVal val="0"/>
          <c:showCatName val="0"/>
          <c:showSerName val="0"/>
          <c:showPercent val="0"/>
          <c:showBubbleSize val="0"/>
        </c:dLbls>
        <c:marker val="1"/>
        <c:smooth val="0"/>
        <c:axId val="110627840"/>
        <c:axId val="110658688"/>
      </c:lineChart>
      <c:catAx>
        <c:axId val="110627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58688"/>
        <c:crosses val="autoZero"/>
        <c:auto val="1"/>
        <c:lblAlgn val="ctr"/>
        <c:lblOffset val="100"/>
        <c:tickLblSkip val="1"/>
        <c:tickMarkSkip val="1"/>
        <c:noMultiLvlLbl val="0"/>
      </c:catAx>
      <c:valAx>
        <c:axId val="1106586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2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2.95</c:v>
                </c:pt>
                <c:pt idx="1">
                  <c:v>3.47</c:v>
                </c:pt>
                <c:pt idx="2">
                  <c:v>4.8</c:v>
                </c:pt>
                <c:pt idx="3">
                  <c:v>4.59</c:v>
                </c:pt>
                <c:pt idx="4">
                  <c:v>3.76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8.52</c:v>
                </c:pt>
                <c:pt idx="1">
                  <c:v>11.76</c:v>
                </c:pt>
                <c:pt idx="2">
                  <c:v>13.81</c:v>
                </c:pt>
                <c:pt idx="3">
                  <c:v>17.350000000000001</c:v>
                </c:pt>
                <c:pt idx="4">
                  <c:v>19.88</c:v>
                </c:pt>
              </c:numCache>
            </c:numRef>
          </c:val>
        </c:ser>
        <c:dLbls>
          <c:showLegendKey val="0"/>
          <c:showVal val="0"/>
          <c:showCatName val="0"/>
          <c:showSerName val="0"/>
          <c:showPercent val="0"/>
          <c:showBubbleSize val="0"/>
        </c:dLbls>
        <c:gapWidth val="250"/>
        <c:overlap val="100"/>
        <c:axId val="122334208"/>
        <c:axId val="12234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2.62</c:v>
                </c:pt>
                <c:pt idx="1">
                  <c:v>3.84</c:v>
                </c:pt>
                <c:pt idx="2">
                  <c:v>3.23</c:v>
                </c:pt>
                <c:pt idx="3">
                  <c:v>3.55</c:v>
                </c:pt>
                <c:pt idx="4">
                  <c:v>1.47</c:v>
                </c:pt>
              </c:numCache>
            </c:numRef>
          </c:val>
          <c:smooth val="0"/>
        </c:ser>
        <c:dLbls>
          <c:showLegendKey val="0"/>
          <c:showVal val="0"/>
          <c:showCatName val="0"/>
          <c:showSerName val="0"/>
          <c:showPercent val="0"/>
          <c:showBubbleSize val="0"/>
        </c:dLbls>
        <c:marker val="1"/>
        <c:smooth val="0"/>
        <c:axId val="122334208"/>
        <c:axId val="122340480"/>
      </c:lineChart>
      <c:catAx>
        <c:axId val="1223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340480"/>
        <c:crosses val="autoZero"/>
        <c:auto val="1"/>
        <c:lblAlgn val="ctr"/>
        <c:lblOffset val="100"/>
        <c:tickLblSkip val="1"/>
        <c:tickMarkSkip val="1"/>
        <c:noMultiLvlLbl val="0"/>
      </c:catAx>
      <c:valAx>
        <c:axId val="12234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3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0.13</c:v>
                </c:pt>
                <c:pt idx="2">
                  <c:v>#N/A</c:v>
                </c:pt>
                <c:pt idx="3">
                  <c:v>0.11</c:v>
                </c:pt>
                <c:pt idx="4">
                  <c:v>#N/A</c:v>
                </c:pt>
                <c:pt idx="5">
                  <c:v>0.11</c:v>
                </c:pt>
                <c:pt idx="6">
                  <c:v>#N/A</c:v>
                </c:pt>
                <c:pt idx="7">
                  <c:v>0.1</c:v>
                </c:pt>
                <c:pt idx="8">
                  <c:v>#N/A</c:v>
                </c:pt>
                <c:pt idx="9">
                  <c:v>0.11</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0.12</c:v>
                </c:pt>
                <c:pt idx="2">
                  <c:v>#N/A</c:v>
                </c:pt>
                <c:pt idx="3">
                  <c:v>0.02</c:v>
                </c:pt>
                <c:pt idx="4">
                  <c:v>#N/A</c:v>
                </c:pt>
                <c:pt idx="5">
                  <c:v>0.11</c:v>
                </c:pt>
                <c:pt idx="6">
                  <c:v>#N/A</c:v>
                </c:pt>
                <c:pt idx="7">
                  <c:v>0.1</c:v>
                </c:pt>
                <c:pt idx="8">
                  <c:v>#N/A</c:v>
                </c:pt>
                <c:pt idx="9">
                  <c:v>0.12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0.62</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2.89</c:v>
                </c:pt>
                <c:pt idx="1">
                  <c:v>#N/A</c:v>
                </c:pt>
                <c:pt idx="2">
                  <c:v>2.5299999999999998</c:v>
                </c:pt>
                <c:pt idx="3">
                  <c:v>#N/A</c:v>
                </c:pt>
                <c:pt idx="4">
                  <c:v>1.94</c:v>
                </c:pt>
                <c:pt idx="5">
                  <c:v>#N/A</c:v>
                </c:pt>
                <c:pt idx="6">
                  <c:v>0.57999999999999996</c:v>
                </c:pt>
                <c:pt idx="7">
                  <c:v>#N/A</c:v>
                </c:pt>
                <c:pt idx="8">
                  <c:v>#N/A</c:v>
                </c:pt>
                <c:pt idx="9">
                  <c:v>0.87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2.95</c:v>
                </c:pt>
                <c:pt idx="2">
                  <c:v>#N/A</c:v>
                </c:pt>
                <c:pt idx="3">
                  <c:v>3.47</c:v>
                </c:pt>
                <c:pt idx="4">
                  <c:v>#N/A</c:v>
                </c:pt>
                <c:pt idx="5">
                  <c:v>4.79</c:v>
                </c:pt>
                <c:pt idx="6">
                  <c:v>#N/A</c:v>
                </c:pt>
                <c:pt idx="7">
                  <c:v>4.59</c:v>
                </c:pt>
                <c:pt idx="8">
                  <c:v>#N/A</c:v>
                </c:pt>
                <c:pt idx="9">
                  <c:v>3.76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c:v>
                </c:pt>
                <c:pt idx="2">
                  <c:v>#N/A</c:v>
                </c:pt>
                <c:pt idx="3">
                  <c:v>4.46</c:v>
                </c:pt>
                <c:pt idx="4">
                  <c:v>#N/A</c:v>
                </c:pt>
                <c:pt idx="5">
                  <c:v>3.98</c:v>
                </c:pt>
                <c:pt idx="6">
                  <c:v>#N/A</c:v>
                </c:pt>
                <c:pt idx="7">
                  <c:v>2.93</c:v>
                </c:pt>
                <c:pt idx="8">
                  <c:v>#N/A</c:v>
                </c:pt>
                <c:pt idx="9">
                  <c:v>3.99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5.98</c:v>
                </c:pt>
                <c:pt idx="2">
                  <c:v>#N/A</c:v>
                </c:pt>
                <c:pt idx="3">
                  <c:v>6.64</c:v>
                </c:pt>
                <c:pt idx="4">
                  <c:v>#N/A</c:v>
                </c:pt>
                <c:pt idx="5">
                  <c:v>6.94</c:v>
                </c:pt>
                <c:pt idx="6">
                  <c:v>#N/A</c:v>
                </c:pt>
                <c:pt idx="7">
                  <c:v>6.26</c:v>
                </c:pt>
                <c:pt idx="8">
                  <c:v>#N/A</c:v>
                </c:pt>
                <c:pt idx="9">
                  <c:v>7.4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8.77</c:v>
                </c:pt>
                <c:pt idx="2">
                  <c:v>#N/A</c:v>
                </c:pt>
                <c:pt idx="3">
                  <c:v>8.26</c:v>
                </c:pt>
                <c:pt idx="4">
                  <c:v>#N/A</c:v>
                </c:pt>
                <c:pt idx="5">
                  <c:v>8.75</c:v>
                </c:pt>
                <c:pt idx="6">
                  <c:v>#N/A</c:v>
                </c:pt>
                <c:pt idx="7">
                  <c:v>9.9499999999999993</c:v>
                </c:pt>
                <c:pt idx="8">
                  <c:v>#N/A</c:v>
                </c:pt>
                <c:pt idx="9">
                  <c:v>10.26</c:v>
                </c:pt>
              </c:numCache>
            </c:numRef>
          </c:val>
        </c:ser>
        <c:dLbls>
          <c:showLegendKey val="0"/>
          <c:showVal val="0"/>
          <c:showCatName val="0"/>
          <c:showSerName val="0"/>
          <c:showPercent val="0"/>
          <c:showBubbleSize val="0"/>
        </c:dLbls>
        <c:gapWidth val="150"/>
        <c:overlap val="100"/>
        <c:axId val="103228928"/>
        <c:axId val="103230464"/>
      </c:barChart>
      <c:catAx>
        <c:axId val="10322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30464"/>
        <c:crosses val="autoZero"/>
        <c:auto val="1"/>
        <c:lblAlgn val="ctr"/>
        <c:lblOffset val="100"/>
        <c:tickLblSkip val="1"/>
        <c:tickMarkSkip val="1"/>
        <c:noMultiLvlLbl val="0"/>
      </c:catAx>
      <c:valAx>
        <c:axId val="10323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2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2229</c:v>
                </c:pt>
                <c:pt idx="5">
                  <c:v>2261</c:v>
                </c:pt>
                <c:pt idx="8">
                  <c:v>2179</c:v>
                </c:pt>
                <c:pt idx="11">
                  <c:v>2201</c:v>
                </c:pt>
                <c:pt idx="14">
                  <c:v>2261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85</c:v>
                </c:pt>
                <c:pt idx="3">
                  <c:v>41</c:v>
                </c:pt>
                <c:pt idx="6">
                  <c:v>22</c:v>
                </c:pt>
                <c:pt idx="9">
                  <c:v>34</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630</c:v>
                </c:pt>
                <c:pt idx="3">
                  <c:v>597</c:v>
                </c:pt>
                <c:pt idx="6">
                  <c:v>538</c:v>
                </c:pt>
                <c:pt idx="9">
                  <c:v>585</c:v>
                </c:pt>
                <c:pt idx="12">
                  <c:v>572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2872</c:v>
                </c:pt>
                <c:pt idx="3">
                  <c:v>2921</c:v>
                </c:pt>
                <c:pt idx="6">
                  <c:v>2900</c:v>
                </c:pt>
                <c:pt idx="9">
                  <c:v>2796</c:v>
                </c:pt>
                <c:pt idx="12">
                  <c:v>2705</c:v>
                </c:pt>
              </c:numCache>
            </c:numRef>
          </c:val>
        </c:ser>
        <c:dLbls>
          <c:showLegendKey val="0"/>
          <c:showVal val="0"/>
          <c:showCatName val="0"/>
          <c:showSerName val="0"/>
          <c:showPercent val="0"/>
          <c:showBubbleSize val="0"/>
        </c:dLbls>
        <c:gapWidth val="100"/>
        <c:overlap val="100"/>
        <c:axId val="123599872"/>
        <c:axId val="12361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1358</c:v>
                </c:pt>
                <c:pt idx="2">
                  <c:v>#N/A</c:v>
                </c:pt>
                <c:pt idx="3">
                  <c:v>#N/A</c:v>
                </c:pt>
                <c:pt idx="4">
                  <c:v>1298</c:v>
                </c:pt>
                <c:pt idx="5">
                  <c:v>#N/A</c:v>
                </c:pt>
                <c:pt idx="6">
                  <c:v>#N/A</c:v>
                </c:pt>
                <c:pt idx="7">
                  <c:v>1281</c:v>
                </c:pt>
                <c:pt idx="8">
                  <c:v>#N/A</c:v>
                </c:pt>
                <c:pt idx="9">
                  <c:v>#N/A</c:v>
                </c:pt>
                <c:pt idx="10">
                  <c:v>1214</c:v>
                </c:pt>
                <c:pt idx="11">
                  <c:v>#N/A</c:v>
                </c:pt>
                <c:pt idx="12">
                  <c:v>#N/A</c:v>
                </c:pt>
                <c:pt idx="13">
                  <c:v>1032</c:v>
                </c:pt>
                <c:pt idx="14">
                  <c:v>#N/A</c:v>
                </c:pt>
              </c:numCache>
            </c:numRef>
          </c:val>
          <c:smooth val="0"/>
        </c:ser>
        <c:dLbls>
          <c:showLegendKey val="0"/>
          <c:showVal val="0"/>
          <c:showCatName val="0"/>
          <c:showSerName val="0"/>
          <c:showPercent val="0"/>
          <c:showBubbleSize val="0"/>
        </c:dLbls>
        <c:marker val="1"/>
        <c:smooth val="0"/>
        <c:axId val="123599872"/>
        <c:axId val="123614336"/>
      </c:lineChart>
      <c:catAx>
        <c:axId val="12359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14336"/>
        <c:crosses val="autoZero"/>
        <c:auto val="1"/>
        <c:lblAlgn val="ctr"/>
        <c:lblOffset val="100"/>
        <c:tickLblSkip val="1"/>
        <c:tickMarkSkip val="1"/>
        <c:noMultiLvlLbl val="0"/>
      </c:catAx>
      <c:valAx>
        <c:axId val="12361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9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19347</c:v>
                </c:pt>
                <c:pt idx="5">
                  <c:v>20255</c:v>
                </c:pt>
                <c:pt idx="8">
                  <c:v>21409</c:v>
                </c:pt>
                <c:pt idx="11">
                  <c:v>23058</c:v>
                </c:pt>
                <c:pt idx="14">
                  <c:v>22961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9631</c:v>
                </c:pt>
                <c:pt idx="5">
                  <c:v>9372</c:v>
                </c:pt>
                <c:pt idx="8">
                  <c:v>9019</c:v>
                </c:pt>
                <c:pt idx="11">
                  <c:v>9404</c:v>
                </c:pt>
                <c:pt idx="14">
                  <c:v>9874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4793</c:v>
                </c:pt>
                <c:pt idx="5">
                  <c:v>5240</c:v>
                </c:pt>
                <c:pt idx="8">
                  <c:v>4489</c:v>
                </c:pt>
                <c:pt idx="11">
                  <c:v>5530</c:v>
                </c:pt>
                <c:pt idx="14">
                  <c:v>5835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5723</c:v>
                </c:pt>
                <c:pt idx="3">
                  <c:v>5553</c:v>
                </c:pt>
                <c:pt idx="6">
                  <c:v>5827</c:v>
                </c:pt>
                <c:pt idx="9">
                  <c:v>5865</c:v>
                </c:pt>
                <c:pt idx="12">
                  <c:v>5651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11220</c:v>
                </c:pt>
                <c:pt idx="3">
                  <c:v>11400</c:v>
                </c:pt>
                <c:pt idx="6">
                  <c:v>12091</c:v>
                </c:pt>
                <c:pt idx="9">
                  <c:v>11371</c:v>
                </c:pt>
                <c:pt idx="12">
                  <c:v>11428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23749</c:v>
                </c:pt>
                <c:pt idx="3">
                  <c:v>23334</c:v>
                </c:pt>
                <c:pt idx="6">
                  <c:v>23124</c:v>
                </c:pt>
                <c:pt idx="9">
                  <c:v>23881</c:v>
                </c:pt>
                <c:pt idx="12">
                  <c:v>24713</c:v>
                </c:pt>
              </c:numCache>
            </c:numRef>
          </c:val>
        </c:ser>
        <c:dLbls>
          <c:showLegendKey val="0"/>
          <c:showVal val="0"/>
          <c:showCatName val="0"/>
          <c:showSerName val="0"/>
          <c:showPercent val="0"/>
          <c:showBubbleSize val="0"/>
        </c:dLbls>
        <c:gapWidth val="100"/>
        <c:overlap val="100"/>
        <c:axId val="124839424"/>
        <c:axId val="12484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6922</c:v>
                </c:pt>
                <c:pt idx="2">
                  <c:v>#N/A</c:v>
                </c:pt>
                <c:pt idx="3">
                  <c:v>#N/A</c:v>
                </c:pt>
                <c:pt idx="4">
                  <c:v>5419</c:v>
                </c:pt>
                <c:pt idx="5">
                  <c:v>#N/A</c:v>
                </c:pt>
                <c:pt idx="6">
                  <c:v>#N/A</c:v>
                </c:pt>
                <c:pt idx="7">
                  <c:v>6126</c:v>
                </c:pt>
                <c:pt idx="8">
                  <c:v>#N/A</c:v>
                </c:pt>
                <c:pt idx="9">
                  <c:v>#N/A</c:v>
                </c:pt>
                <c:pt idx="10">
                  <c:v>3126</c:v>
                </c:pt>
                <c:pt idx="11">
                  <c:v>#N/A</c:v>
                </c:pt>
                <c:pt idx="12">
                  <c:v>#N/A</c:v>
                </c:pt>
                <c:pt idx="13">
                  <c:v>3123</c:v>
                </c:pt>
                <c:pt idx="14">
                  <c:v>#N/A</c:v>
                </c:pt>
              </c:numCache>
            </c:numRef>
          </c:val>
          <c:smooth val="0"/>
        </c:ser>
        <c:dLbls>
          <c:showLegendKey val="0"/>
          <c:showVal val="0"/>
          <c:showCatName val="0"/>
          <c:showSerName val="0"/>
          <c:showPercent val="0"/>
          <c:showBubbleSize val="0"/>
        </c:dLbls>
        <c:marker val="1"/>
        <c:smooth val="0"/>
        <c:axId val="124839424"/>
        <c:axId val="124841344"/>
      </c:lineChart>
      <c:catAx>
        <c:axId val="12483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41344"/>
        <c:crosses val="autoZero"/>
        <c:auto val="1"/>
        <c:lblAlgn val="ctr"/>
        <c:lblOffset val="100"/>
        <c:tickLblSkip val="1"/>
        <c:tickMarkSkip val="1"/>
        <c:noMultiLvlLbl val="0"/>
      </c:catAx>
      <c:valAx>
        <c:axId val="12484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3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72,134
71,694
124.10
26,792,734
26,079,012
564,552
15,009,218
24,713,188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当市の財政力指数は</a:t>
          </a:r>
          <a:r>
            <a:rPr kumimoji="1" lang="en-US" altLang="ja-JP" sz="1300" b="0" i="0" u="none" strike="noStrike" kern="0" cap="none" spc="0" normalizeH="0" baseline="0" noProof="0">
              <a:ln>
                <a:noFill/>
              </a:ln>
              <a:solidFill>
                <a:prstClr val="black"/>
              </a:solidFill>
              <a:effectLst/>
              <a:uLnTx/>
              <a:uFillTx/>
              <a:latin typeface="ＭＳ Ｐゴシック"/>
              <a:ea typeface="+mn-ea"/>
            </a:rPr>
            <a:t>0.77</a:t>
          </a:r>
          <a:r>
            <a:rPr kumimoji="1" lang="ja-JP" altLang="en-US" sz="1300" b="0" i="0" u="none" strike="noStrike" kern="0" cap="none" spc="0" normalizeH="0" baseline="0" noProof="0">
              <a:ln>
                <a:noFill/>
              </a:ln>
              <a:solidFill>
                <a:prstClr val="black"/>
              </a:solidFill>
              <a:effectLst/>
              <a:uLnTx/>
              <a:uFillTx/>
              <a:latin typeface="ＭＳ Ｐゴシック"/>
              <a:ea typeface="+mn-ea"/>
            </a:rPr>
            <a:t>と全国平均</a:t>
          </a:r>
          <a:r>
            <a:rPr kumimoji="1" lang="en-US" altLang="ja-JP" sz="1300" b="0" i="0" u="none" strike="noStrike" kern="0" cap="none" spc="0" normalizeH="0" baseline="0" noProof="0">
              <a:ln>
                <a:noFill/>
              </a:ln>
              <a:solidFill>
                <a:prstClr val="black"/>
              </a:solidFill>
              <a:effectLst/>
              <a:uLnTx/>
              <a:uFillTx/>
              <a:latin typeface="ＭＳ Ｐゴシック"/>
              <a:ea typeface="+mn-ea"/>
            </a:rPr>
            <a:t>0.49</a:t>
          </a:r>
          <a:r>
            <a:rPr kumimoji="1" lang="ja-JP" altLang="en-US" sz="1300" b="0" i="0" u="none" strike="noStrike" kern="0" cap="none" spc="0" normalizeH="0" baseline="0" noProof="0">
              <a:ln>
                <a:noFill/>
              </a:ln>
              <a:solidFill>
                <a:prstClr val="black"/>
              </a:solidFill>
              <a:effectLst/>
              <a:uLnTx/>
              <a:uFillTx/>
              <a:latin typeface="ＭＳ Ｐゴシック"/>
              <a:ea typeface="+mn-ea"/>
            </a:rPr>
            <a:t>を上回っているものの、市税の約</a:t>
          </a:r>
          <a:r>
            <a:rPr kumimoji="1" lang="en-US" altLang="ja-JP" sz="1300" b="0" i="0" u="none" strike="noStrike" kern="0" cap="none" spc="0" normalizeH="0" baseline="0" noProof="0">
              <a:ln>
                <a:noFill/>
              </a:ln>
              <a:solidFill>
                <a:prstClr val="black"/>
              </a:solidFill>
              <a:effectLst/>
              <a:uLnTx/>
              <a:uFillTx/>
              <a:latin typeface="ＭＳ Ｐゴシック"/>
              <a:ea typeface="+mn-ea"/>
            </a:rPr>
            <a:t>5</a:t>
          </a:r>
          <a:r>
            <a:rPr kumimoji="1" lang="ja-JP" altLang="en-US" sz="1300" b="0" i="0" u="none" strike="noStrike" kern="0" cap="none" spc="0" normalizeH="0" baseline="0" noProof="0">
              <a:ln>
                <a:noFill/>
              </a:ln>
              <a:solidFill>
                <a:prstClr val="black"/>
              </a:solidFill>
              <a:effectLst/>
              <a:uLnTx/>
              <a:uFillTx/>
              <a:latin typeface="ＭＳ Ｐゴシック"/>
              <a:ea typeface="+mn-ea"/>
            </a:rPr>
            <a:t>割を占める固定資産税収入の低迷が続いており、平成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14</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年度に</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を下回ってから下降傾向にある。景気の回復が見えない中でも、税収確保に向けて、コンビニ収納、インターネット公売、きめ細やかな納税相談等を実施するとともに、サマーレビュー等の実施による事務事業の見直しも継続し、歳出の削減にも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2" name="直線コネクタ 71"/>
        <xdr:cNvCxnSpPr/>
      </xdr:nvCxnSpPr>
      <xdr:spPr>
        <a:xfrm>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108857</xdr:rowOff>
    </xdr:from>
    <xdr:to>
      <xdr:col>4</xdr:col>
      <xdr:colOff>482600</xdr:colOff>
      <xdr:row>39</xdr:row>
      <xdr:rowOff>160565</xdr:rowOff>
    </xdr:to>
    <xdr:cxnSp macro="">
      <xdr:nvCxnSpPr>
        <xdr:cNvPr id="75" name="直線コネクタ 74"/>
        <xdr:cNvCxnSpPr/>
      </xdr:nvCxnSpPr>
      <xdr:spPr>
        <a:xfrm>
          <a:off x="2336800" y="67954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108857</xdr:rowOff>
    </xdr:to>
    <xdr:cxnSp macro="">
      <xdr:nvCxnSpPr>
        <xdr:cNvPr id="78" name="直線コネクタ 77"/>
        <xdr:cNvCxnSpPr/>
      </xdr:nvCxnSpPr>
      <xdr:spPr>
        <a:xfrm>
          <a:off x="1447800" y="674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8" name="円/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0" name="円/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58057</xdr:rowOff>
    </xdr:from>
    <xdr:to>
      <xdr:col>3</xdr:col>
      <xdr:colOff>330200</xdr:colOff>
      <xdr:row>39</xdr:row>
      <xdr:rowOff>159657</xdr:rowOff>
    </xdr:to>
    <xdr:sp macro="" textlink="">
      <xdr:nvSpPr>
        <xdr:cNvPr id="94" name="円/楕円 93"/>
        <xdr:cNvSpPr/>
      </xdr:nvSpPr>
      <xdr:spPr>
        <a:xfrm>
          <a:off x="2286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169834</xdr:rowOff>
    </xdr:from>
    <xdr:ext cx="762000" cy="259045"/>
    <xdr:sp macro="" textlink="">
      <xdr:nvSpPr>
        <xdr:cNvPr id="95" name="テキスト ボックス 94"/>
        <xdr:cNvSpPr txBox="1"/>
      </xdr:nvSpPr>
      <xdr:spPr>
        <a:xfrm>
          <a:off x="1955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6" name="円/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観光を主幹産業とする当市は、観光交流人口を含めた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万人規模の行政サービスを求められていることから、清掃、消防、救急、下水道等における人件費も含めた経常経費の割合が高く、加えて、急速な高齢化による介護保険事業や後期高齢者医療事業への繰出金の増嵩も経常収支比率を上昇させる要因となっている。そのため、公共経営改革大綱に基づく定員の適正化及び各種手当の見直しによる人件費の抑制や、サマーレビュー等により経常経費の削減を図るとともに、市税を始めとする自主財源を積極的に確保し、財政運営の健全化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143764</xdr:rowOff>
    </xdr:from>
    <xdr:to>
      <xdr:col>7</xdr:col>
      <xdr:colOff>152400</xdr:colOff>
      <xdr:row>60</xdr:row>
      <xdr:rowOff>78486</xdr:rowOff>
    </xdr:to>
    <xdr:cxnSp macro="">
      <xdr:nvCxnSpPr>
        <xdr:cNvPr id="130" name="直線コネクタ 129"/>
        <xdr:cNvCxnSpPr/>
      </xdr:nvCxnSpPr>
      <xdr:spPr>
        <a:xfrm>
          <a:off x="4114800" y="1025931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119634</xdr:rowOff>
    </xdr:from>
    <xdr:to>
      <xdr:col>6</xdr:col>
      <xdr:colOff>0</xdr:colOff>
      <xdr:row>59</xdr:row>
      <xdr:rowOff>143764</xdr:rowOff>
    </xdr:to>
    <xdr:cxnSp macro="">
      <xdr:nvCxnSpPr>
        <xdr:cNvPr id="133" name="直線コネクタ 132"/>
        <xdr:cNvCxnSpPr/>
      </xdr:nvCxnSpPr>
      <xdr:spPr>
        <a:xfrm>
          <a:off x="3225800" y="102351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119634</xdr:rowOff>
    </xdr:from>
    <xdr:to>
      <xdr:col>4</xdr:col>
      <xdr:colOff>482600</xdr:colOff>
      <xdr:row>60</xdr:row>
      <xdr:rowOff>102616</xdr:rowOff>
    </xdr:to>
    <xdr:cxnSp macro="">
      <xdr:nvCxnSpPr>
        <xdr:cNvPr id="136" name="直線コネクタ 135"/>
        <xdr:cNvCxnSpPr/>
      </xdr:nvCxnSpPr>
      <xdr:spPr>
        <a:xfrm flipV="1">
          <a:off x="2336800" y="1023518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102616</xdr:rowOff>
    </xdr:to>
    <xdr:cxnSp macro="">
      <xdr:nvCxnSpPr>
        <xdr:cNvPr id="139" name="直線コネクタ 138"/>
        <xdr:cNvCxnSpPr/>
      </xdr:nvCxnSpPr>
      <xdr:spPr>
        <a:xfrm>
          <a:off x="1447800" y="103365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27686</xdr:rowOff>
    </xdr:from>
    <xdr:to>
      <xdr:col>7</xdr:col>
      <xdr:colOff>203200</xdr:colOff>
      <xdr:row>60</xdr:row>
      <xdr:rowOff>129286</xdr:rowOff>
    </xdr:to>
    <xdr:sp macro="" textlink="">
      <xdr:nvSpPr>
        <xdr:cNvPr id="149" name="円/楕円 148"/>
        <xdr:cNvSpPr/>
      </xdr:nvSpPr>
      <xdr:spPr>
        <a:xfrm>
          <a:off x="4902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44213</xdr:rowOff>
    </xdr:from>
    <xdr:ext cx="762000" cy="259045"/>
    <xdr:sp macro="" textlink="">
      <xdr:nvSpPr>
        <xdr:cNvPr id="150" name="財政構造の弾力性該当値テキスト"/>
        <xdr:cNvSpPr txBox="1"/>
      </xdr:nvSpPr>
      <xdr:spPr>
        <a:xfrm>
          <a:off x="5041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92964</xdr:rowOff>
    </xdr:from>
    <xdr:to>
      <xdr:col>6</xdr:col>
      <xdr:colOff>50800</xdr:colOff>
      <xdr:row>60</xdr:row>
      <xdr:rowOff>23114</xdr:rowOff>
    </xdr:to>
    <xdr:sp macro="" textlink="">
      <xdr:nvSpPr>
        <xdr:cNvPr id="151" name="円/楕円 150"/>
        <xdr:cNvSpPr/>
      </xdr:nvSpPr>
      <xdr:spPr>
        <a:xfrm>
          <a:off x="4064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33291</xdr:rowOff>
    </xdr:from>
    <xdr:ext cx="736600" cy="259045"/>
    <xdr:sp macro="" textlink="">
      <xdr:nvSpPr>
        <xdr:cNvPr id="152" name="テキスト ボックス 151"/>
        <xdr:cNvSpPr txBox="1"/>
      </xdr:nvSpPr>
      <xdr:spPr>
        <a:xfrm>
          <a:off x="3733800" y="997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68834</xdr:rowOff>
    </xdr:from>
    <xdr:to>
      <xdr:col>4</xdr:col>
      <xdr:colOff>533400</xdr:colOff>
      <xdr:row>59</xdr:row>
      <xdr:rowOff>170434</xdr:rowOff>
    </xdr:to>
    <xdr:sp macro="" textlink="">
      <xdr:nvSpPr>
        <xdr:cNvPr id="153" name="円/楕円 152"/>
        <xdr:cNvSpPr/>
      </xdr:nvSpPr>
      <xdr:spPr>
        <a:xfrm>
          <a:off x="3175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9161</xdr:rowOff>
    </xdr:from>
    <xdr:ext cx="762000" cy="259045"/>
    <xdr:sp macro="" textlink="">
      <xdr:nvSpPr>
        <xdr:cNvPr id="154" name="テキスト ボックス 153"/>
        <xdr:cNvSpPr txBox="1"/>
      </xdr:nvSpPr>
      <xdr:spPr>
        <a:xfrm>
          <a:off x="2844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51816</xdr:rowOff>
    </xdr:from>
    <xdr:to>
      <xdr:col>3</xdr:col>
      <xdr:colOff>330200</xdr:colOff>
      <xdr:row>60</xdr:row>
      <xdr:rowOff>153416</xdr:rowOff>
    </xdr:to>
    <xdr:sp macro="" textlink="">
      <xdr:nvSpPr>
        <xdr:cNvPr id="155" name="円/楕円 154"/>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163593</xdr:rowOff>
    </xdr:from>
    <xdr:ext cx="762000" cy="259045"/>
    <xdr:sp macro="" textlink="">
      <xdr:nvSpPr>
        <xdr:cNvPr id="156" name="テキスト ボックス 155"/>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57" name="円/楕円 156"/>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58" name="テキスト ボックス 157"/>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[119,356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当市では、主に清掃、保育園、幼稚園等を直営で実施していることから、全国平均、類似団体平均と比較して高くなっていたが、定員適正化やサマーレビュー等行財政改革の効果もあり、若干ではあるが全国平均を下回る結果となった。しかしながら、いまだ県内平均を上回っており、今後も継続して行財政改革の推進を図るとともに、全ての業務において常に事業内容を精査し、民間委託が可能な業務については、コスト比較を行いながら、指定管理者制度を含めた業務委託を積極的に推進し、人件費の縮減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146520</xdr:rowOff>
    </xdr:from>
    <xdr:to>
      <xdr:col>7</xdr:col>
      <xdr:colOff>152400</xdr:colOff>
      <xdr:row>81</xdr:row>
      <xdr:rowOff>153222</xdr:rowOff>
    </xdr:to>
    <xdr:cxnSp macro="">
      <xdr:nvCxnSpPr>
        <xdr:cNvPr id="192" name="直線コネクタ 191"/>
        <xdr:cNvCxnSpPr/>
      </xdr:nvCxnSpPr>
      <xdr:spPr>
        <a:xfrm>
          <a:off x="4114800" y="14033970"/>
          <a:ext cx="8382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137999</xdr:rowOff>
    </xdr:from>
    <xdr:ext cx="762000" cy="259045"/>
    <xdr:sp macro="" textlink="">
      <xdr:nvSpPr>
        <xdr:cNvPr id="193" name="人件費・物件費等の状況平均値テキスト"/>
        <xdr:cNvSpPr txBox="1"/>
      </xdr:nvSpPr>
      <xdr:spPr>
        <a:xfrm>
          <a:off x="5041900" y="140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145473</xdr:rowOff>
    </xdr:from>
    <xdr:to>
      <xdr:col>6</xdr:col>
      <xdr:colOff>0</xdr:colOff>
      <xdr:row>81</xdr:row>
      <xdr:rowOff>146520</xdr:rowOff>
    </xdr:to>
    <xdr:cxnSp macro="">
      <xdr:nvCxnSpPr>
        <xdr:cNvPr id="195" name="直線コネクタ 194"/>
        <xdr:cNvCxnSpPr/>
      </xdr:nvCxnSpPr>
      <xdr:spPr>
        <a:xfrm>
          <a:off x="3225800" y="1403292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145473</xdr:rowOff>
    </xdr:from>
    <xdr:to>
      <xdr:col>4</xdr:col>
      <xdr:colOff>482600</xdr:colOff>
      <xdr:row>81</xdr:row>
      <xdr:rowOff>156507</xdr:rowOff>
    </xdr:to>
    <xdr:cxnSp macro="">
      <xdr:nvCxnSpPr>
        <xdr:cNvPr id="198" name="直線コネクタ 197"/>
        <xdr:cNvCxnSpPr/>
      </xdr:nvCxnSpPr>
      <xdr:spPr>
        <a:xfrm flipV="1">
          <a:off x="2336800" y="14032923"/>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156507</xdr:rowOff>
    </xdr:from>
    <xdr:to>
      <xdr:col>3</xdr:col>
      <xdr:colOff>279400</xdr:colOff>
      <xdr:row>81</xdr:row>
      <xdr:rowOff>158449</xdr:rowOff>
    </xdr:to>
    <xdr:cxnSp macro="">
      <xdr:nvCxnSpPr>
        <xdr:cNvPr id="201" name="直線コネクタ 200"/>
        <xdr:cNvCxnSpPr/>
      </xdr:nvCxnSpPr>
      <xdr:spPr>
        <a:xfrm flipV="1">
          <a:off x="1447800" y="14043957"/>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102422</xdr:rowOff>
    </xdr:from>
    <xdr:to>
      <xdr:col>7</xdr:col>
      <xdr:colOff>203200</xdr:colOff>
      <xdr:row>82</xdr:row>
      <xdr:rowOff>32572</xdr:rowOff>
    </xdr:to>
    <xdr:sp macro="" textlink="">
      <xdr:nvSpPr>
        <xdr:cNvPr id="211" name="円/楕円 210"/>
        <xdr:cNvSpPr/>
      </xdr:nvSpPr>
      <xdr:spPr>
        <a:xfrm>
          <a:off x="4902200" y="139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23699</xdr:rowOff>
    </xdr:from>
    <xdr:ext cx="762000" cy="259045"/>
    <xdr:sp macro="" textlink="">
      <xdr:nvSpPr>
        <xdr:cNvPr id="212" name="人件費・物件費等の状況該当値テキスト"/>
        <xdr:cNvSpPr txBox="1"/>
      </xdr:nvSpPr>
      <xdr:spPr>
        <a:xfrm>
          <a:off x="5041900" y="1391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95720</xdr:rowOff>
    </xdr:from>
    <xdr:to>
      <xdr:col>6</xdr:col>
      <xdr:colOff>50800</xdr:colOff>
      <xdr:row>82</xdr:row>
      <xdr:rowOff>25870</xdr:rowOff>
    </xdr:to>
    <xdr:sp macro="" textlink="">
      <xdr:nvSpPr>
        <xdr:cNvPr id="213" name="円/楕円 212"/>
        <xdr:cNvSpPr/>
      </xdr:nvSpPr>
      <xdr:spPr>
        <a:xfrm>
          <a:off x="4064000" y="139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36047</xdr:rowOff>
    </xdr:from>
    <xdr:ext cx="736600" cy="259045"/>
    <xdr:sp macro="" textlink="">
      <xdr:nvSpPr>
        <xdr:cNvPr id="214" name="テキスト ボックス 213"/>
        <xdr:cNvSpPr txBox="1"/>
      </xdr:nvSpPr>
      <xdr:spPr>
        <a:xfrm>
          <a:off x="3733800" y="1375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94673</xdr:rowOff>
    </xdr:from>
    <xdr:to>
      <xdr:col>4</xdr:col>
      <xdr:colOff>533400</xdr:colOff>
      <xdr:row>82</xdr:row>
      <xdr:rowOff>24823</xdr:rowOff>
    </xdr:to>
    <xdr:sp macro="" textlink="">
      <xdr:nvSpPr>
        <xdr:cNvPr id="215" name="円/楕円 214"/>
        <xdr:cNvSpPr/>
      </xdr:nvSpPr>
      <xdr:spPr>
        <a:xfrm>
          <a:off x="3175000" y="139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35000</xdr:rowOff>
    </xdr:from>
    <xdr:ext cx="762000" cy="259045"/>
    <xdr:sp macro="" textlink="">
      <xdr:nvSpPr>
        <xdr:cNvPr id="216" name="テキスト ボックス 215"/>
        <xdr:cNvSpPr txBox="1"/>
      </xdr:nvSpPr>
      <xdr:spPr>
        <a:xfrm>
          <a:off x="2844800" y="137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105707</xdr:rowOff>
    </xdr:from>
    <xdr:to>
      <xdr:col>3</xdr:col>
      <xdr:colOff>330200</xdr:colOff>
      <xdr:row>82</xdr:row>
      <xdr:rowOff>35857</xdr:rowOff>
    </xdr:to>
    <xdr:sp macro="" textlink="">
      <xdr:nvSpPr>
        <xdr:cNvPr id="217" name="円/楕円 216"/>
        <xdr:cNvSpPr/>
      </xdr:nvSpPr>
      <xdr:spPr>
        <a:xfrm>
          <a:off x="2286000" y="139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20634</xdr:rowOff>
    </xdr:from>
    <xdr:ext cx="762000" cy="259045"/>
    <xdr:sp macro="" textlink="">
      <xdr:nvSpPr>
        <xdr:cNvPr id="218" name="テキスト ボックス 217"/>
        <xdr:cNvSpPr txBox="1"/>
      </xdr:nvSpPr>
      <xdr:spPr>
        <a:xfrm>
          <a:off x="1955800" y="140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107649</xdr:rowOff>
    </xdr:from>
    <xdr:to>
      <xdr:col>2</xdr:col>
      <xdr:colOff>127000</xdr:colOff>
      <xdr:row>82</xdr:row>
      <xdr:rowOff>37799</xdr:rowOff>
    </xdr:to>
    <xdr:sp macro="" textlink="">
      <xdr:nvSpPr>
        <xdr:cNvPr id="219" name="円/楕円 218"/>
        <xdr:cNvSpPr/>
      </xdr:nvSpPr>
      <xdr:spPr>
        <a:xfrm>
          <a:off x="1397000" y="139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22576</xdr:rowOff>
    </xdr:from>
    <xdr:ext cx="762000" cy="259045"/>
    <xdr:sp macro="" textlink="">
      <xdr:nvSpPr>
        <xdr:cNvPr id="220" name="テキスト ボックス 219"/>
        <xdr:cNvSpPr txBox="1"/>
      </xdr:nvSpPr>
      <xdr:spPr>
        <a:xfrm>
          <a:off x="1066800" y="1408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依然として全国平均、類似団体平均を大きく上回っているため、引き続き給与体系等について見直しを図るとともに、技能労務職の給与見直しについても検討を進めていく。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73977</xdr:rowOff>
    </xdr:from>
    <xdr:to>
      <xdr:col>24</xdr:col>
      <xdr:colOff>558800</xdr:colOff>
      <xdr:row>85</xdr:row>
      <xdr:rowOff>116205</xdr:rowOff>
    </xdr:to>
    <xdr:cxnSp macro="">
      <xdr:nvCxnSpPr>
        <xdr:cNvPr id="250" name="直線コネクタ 249"/>
        <xdr:cNvCxnSpPr/>
      </xdr:nvCxnSpPr>
      <xdr:spPr>
        <a:xfrm>
          <a:off x="16179800" y="1464722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73977</xdr:rowOff>
    </xdr:from>
    <xdr:to>
      <xdr:col>23</xdr:col>
      <xdr:colOff>406400</xdr:colOff>
      <xdr:row>88</xdr:row>
      <xdr:rowOff>36195</xdr:rowOff>
    </xdr:to>
    <xdr:cxnSp macro="">
      <xdr:nvCxnSpPr>
        <xdr:cNvPr id="253" name="直線コネクタ 252"/>
        <xdr:cNvCxnSpPr/>
      </xdr:nvCxnSpPr>
      <xdr:spPr>
        <a:xfrm flipV="1">
          <a:off x="15290800" y="14647227"/>
          <a:ext cx="8890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30163</xdr:rowOff>
    </xdr:from>
    <xdr:to>
      <xdr:col>22</xdr:col>
      <xdr:colOff>203200</xdr:colOff>
      <xdr:row>88</xdr:row>
      <xdr:rowOff>36195</xdr:rowOff>
    </xdr:to>
    <xdr:cxnSp macro="">
      <xdr:nvCxnSpPr>
        <xdr:cNvPr id="256" name="直線コネクタ 255"/>
        <xdr:cNvCxnSpPr/>
      </xdr:nvCxnSpPr>
      <xdr:spPr>
        <a:xfrm>
          <a:off x="14401800" y="1511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88</xdr:row>
      <xdr:rowOff>30163</xdr:rowOff>
    </xdr:to>
    <xdr:cxnSp macro="">
      <xdr:nvCxnSpPr>
        <xdr:cNvPr id="259" name="直線コネクタ 258"/>
        <xdr:cNvCxnSpPr/>
      </xdr:nvCxnSpPr>
      <xdr:spPr>
        <a:xfrm>
          <a:off x="13512800" y="14641195"/>
          <a:ext cx="8890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86043</xdr:rowOff>
    </xdr:from>
    <xdr:to>
      <xdr:col>19</xdr:col>
      <xdr:colOff>533400</xdr:colOff>
      <xdr:row>85</xdr:row>
      <xdr:rowOff>16193</xdr:rowOff>
    </xdr:to>
    <xdr:sp macro="" textlink="">
      <xdr:nvSpPr>
        <xdr:cNvPr id="262" name="フローチャート : 判断 261"/>
        <xdr:cNvSpPr/>
      </xdr:nvSpPr>
      <xdr:spPr>
        <a:xfrm>
          <a:off x="13462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26370</xdr:rowOff>
    </xdr:from>
    <xdr:ext cx="762000" cy="259045"/>
    <xdr:sp macro="" textlink="">
      <xdr:nvSpPr>
        <xdr:cNvPr id="263" name="テキスト ボックス 262"/>
        <xdr:cNvSpPr txBox="1"/>
      </xdr:nvSpPr>
      <xdr:spPr>
        <a:xfrm>
          <a:off x="13131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65405</xdr:rowOff>
    </xdr:from>
    <xdr:to>
      <xdr:col>24</xdr:col>
      <xdr:colOff>609600</xdr:colOff>
      <xdr:row>85</xdr:row>
      <xdr:rowOff>167005</xdr:rowOff>
    </xdr:to>
    <xdr:sp macro="" textlink="">
      <xdr:nvSpPr>
        <xdr:cNvPr id="269" name="円/楕円 268"/>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37482</xdr:rowOff>
    </xdr:from>
    <xdr:ext cx="762000" cy="259045"/>
    <xdr:sp macro="" textlink="">
      <xdr:nvSpPr>
        <xdr:cNvPr id="270" name="給与水準   （国との比較）該当値テキスト"/>
        <xdr:cNvSpPr txBox="1"/>
      </xdr:nvSpPr>
      <xdr:spPr>
        <a:xfrm>
          <a:off x="17106900" y="1461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23177</xdr:rowOff>
    </xdr:from>
    <xdr:to>
      <xdr:col>23</xdr:col>
      <xdr:colOff>457200</xdr:colOff>
      <xdr:row>85</xdr:row>
      <xdr:rowOff>124777</xdr:rowOff>
    </xdr:to>
    <xdr:sp macro="" textlink="">
      <xdr:nvSpPr>
        <xdr:cNvPr id="271" name="円/楕円 270"/>
        <xdr:cNvSpPr/>
      </xdr:nvSpPr>
      <xdr:spPr>
        <a:xfrm>
          <a:off x="16129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109554</xdr:rowOff>
    </xdr:from>
    <xdr:ext cx="736600" cy="259045"/>
    <xdr:sp macro="" textlink="">
      <xdr:nvSpPr>
        <xdr:cNvPr id="272" name="テキスト ボックス 271"/>
        <xdr:cNvSpPr txBox="1"/>
      </xdr:nvSpPr>
      <xdr:spPr>
        <a:xfrm>
          <a:off x="15798800" y="1468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156845</xdr:rowOff>
    </xdr:from>
    <xdr:to>
      <xdr:col>22</xdr:col>
      <xdr:colOff>254000</xdr:colOff>
      <xdr:row>88</xdr:row>
      <xdr:rowOff>86995</xdr:rowOff>
    </xdr:to>
    <xdr:sp macro="" textlink="">
      <xdr:nvSpPr>
        <xdr:cNvPr id="273" name="円/楕円 272"/>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71772</xdr:rowOff>
    </xdr:from>
    <xdr:ext cx="762000" cy="259045"/>
    <xdr:sp macro="" textlink="">
      <xdr:nvSpPr>
        <xdr:cNvPr id="274" name="テキスト ボックス 273"/>
        <xdr:cNvSpPr txBox="1"/>
      </xdr:nvSpPr>
      <xdr:spPr>
        <a:xfrm>
          <a:off x="14909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150813</xdr:rowOff>
    </xdr:from>
    <xdr:to>
      <xdr:col>21</xdr:col>
      <xdr:colOff>50800</xdr:colOff>
      <xdr:row>88</xdr:row>
      <xdr:rowOff>80963</xdr:rowOff>
    </xdr:to>
    <xdr:sp macro="" textlink="">
      <xdr:nvSpPr>
        <xdr:cNvPr id="275" name="円/楕円 274"/>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65740</xdr:rowOff>
    </xdr:from>
    <xdr:ext cx="762000" cy="259045"/>
    <xdr:sp macro="" textlink="">
      <xdr:nvSpPr>
        <xdr:cNvPr id="276" name="テキスト ボックス 275"/>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17145</xdr:rowOff>
    </xdr:from>
    <xdr:to>
      <xdr:col>19</xdr:col>
      <xdr:colOff>533400</xdr:colOff>
      <xdr:row>85</xdr:row>
      <xdr:rowOff>118745</xdr:rowOff>
    </xdr:to>
    <xdr:sp macro="" textlink="">
      <xdr:nvSpPr>
        <xdr:cNvPr id="277" name="円/楕円 276"/>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103522</xdr:rowOff>
    </xdr:from>
    <xdr:ext cx="762000" cy="259045"/>
    <xdr:sp macro="" textlink="">
      <xdr:nvSpPr>
        <xdr:cNvPr id="278" name="テキスト ボックス 277"/>
        <xdr:cNvSpPr txBox="1"/>
      </xdr:nvSpPr>
      <xdr:spPr>
        <a:xfrm>
          <a:off x="131318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万人規模の行政需要への対応が必要であることに加え、清掃、保育園、幼稚園等の業務を直営で実施しているため、定員適正化を推進しているものの、全国平均及び類似団体平均を大きく上回っている。今後も公共経営改革大綱に基づく職員定数計画（</a:t>
          </a:r>
          <a:r>
            <a:rPr kumimoji="1" lang="en-US" altLang="ja-JP" sz="1300" b="0" i="0" u="none" strike="noStrike" kern="0" cap="none" spc="0" normalizeH="0" baseline="0" noProof="0">
              <a:ln>
                <a:noFill/>
              </a:ln>
              <a:solidFill>
                <a:prstClr val="black"/>
              </a:solidFill>
              <a:effectLst/>
              <a:uLnTx/>
              <a:uFillTx/>
              <a:latin typeface="ＭＳ Ｐゴシック"/>
              <a:ea typeface="+mn-ea"/>
            </a:rPr>
            <a:t>32</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年度当初</a:t>
          </a:r>
          <a:r>
            <a:rPr kumimoji="1" lang="en-US" altLang="ja-JP" sz="1300" b="0" i="0" u="none" strike="noStrike" kern="0" cap="none" spc="0" normalizeH="0" baseline="0" noProof="0">
              <a:ln>
                <a:noFill/>
              </a:ln>
              <a:solidFill>
                <a:prstClr val="black"/>
              </a:solidFill>
              <a:effectLst/>
              <a:uLnTx/>
              <a:uFillTx/>
              <a:latin typeface="ＭＳ Ｐゴシック"/>
              <a:ea typeface="+mn-ea"/>
            </a:rPr>
            <a:t>570</a:t>
          </a:r>
          <a:r>
            <a:rPr kumimoji="1" lang="ja-JP" altLang="en-US" sz="1300" b="0" i="0" u="none" strike="noStrike" kern="0" cap="none" spc="0" normalizeH="0" baseline="0" noProof="0">
              <a:ln>
                <a:noFill/>
              </a:ln>
              <a:solidFill>
                <a:prstClr val="black"/>
              </a:solidFill>
              <a:effectLst/>
              <a:uLnTx/>
              <a:uFillTx/>
              <a:latin typeface="ＭＳ Ｐゴシック"/>
              <a:ea typeface="+mn-ea"/>
            </a:rPr>
            <a:t>人以下）の達成に向け、業務の見直しや委託化の推進を図るとともに、職種変更制度等も効果的に活用し、更なる減員に努めていく。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159596</xdr:rowOff>
    </xdr:from>
    <xdr:to>
      <xdr:col>24</xdr:col>
      <xdr:colOff>558800</xdr:colOff>
      <xdr:row>61</xdr:row>
      <xdr:rowOff>165342</xdr:rowOff>
    </xdr:to>
    <xdr:cxnSp macro="">
      <xdr:nvCxnSpPr>
        <xdr:cNvPr id="315" name="直線コネクタ 314"/>
        <xdr:cNvCxnSpPr/>
      </xdr:nvCxnSpPr>
      <xdr:spPr>
        <a:xfrm flipV="1">
          <a:off x="16179800" y="10618046"/>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16"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165342</xdr:rowOff>
    </xdr:from>
    <xdr:to>
      <xdr:col>23</xdr:col>
      <xdr:colOff>406400</xdr:colOff>
      <xdr:row>61</xdr:row>
      <xdr:rowOff>169938</xdr:rowOff>
    </xdr:to>
    <xdr:cxnSp macro="">
      <xdr:nvCxnSpPr>
        <xdr:cNvPr id="318" name="直線コネクタ 317"/>
        <xdr:cNvCxnSpPr/>
      </xdr:nvCxnSpPr>
      <xdr:spPr>
        <a:xfrm flipV="1">
          <a:off x="15290800" y="1062379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0" name="テキスト ボックス 319"/>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157299</xdr:rowOff>
    </xdr:from>
    <xdr:to>
      <xdr:col>22</xdr:col>
      <xdr:colOff>203200</xdr:colOff>
      <xdr:row>61</xdr:row>
      <xdr:rowOff>169938</xdr:rowOff>
    </xdr:to>
    <xdr:cxnSp macro="">
      <xdr:nvCxnSpPr>
        <xdr:cNvPr id="321" name="直線コネクタ 320"/>
        <xdr:cNvCxnSpPr/>
      </xdr:nvCxnSpPr>
      <xdr:spPr>
        <a:xfrm>
          <a:off x="14401800" y="1061574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3" name="テキスト ボックス 322"/>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157299</xdr:rowOff>
    </xdr:from>
    <xdr:to>
      <xdr:col>21</xdr:col>
      <xdr:colOff>0</xdr:colOff>
      <xdr:row>61</xdr:row>
      <xdr:rowOff>164193</xdr:rowOff>
    </xdr:to>
    <xdr:cxnSp macro="">
      <xdr:nvCxnSpPr>
        <xdr:cNvPr id="324" name="直線コネクタ 323"/>
        <xdr:cNvCxnSpPr/>
      </xdr:nvCxnSpPr>
      <xdr:spPr>
        <a:xfrm flipV="1">
          <a:off x="13512800" y="106157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26" name="テキスト ボックス 325"/>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27" name="フローチャート : 判断 326"/>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28" name="テキスト ボックス 327"/>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108796</xdr:rowOff>
    </xdr:from>
    <xdr:to>
      <xdr:col>24</xdr:col>
      <xdr:colOff>609600</xdr:colOff>
      <xdr:row>62</xdr:row>
      <xdr:rowOff>38946</xdr:rowOff>
    </xdr:to>
    <xdr:sp macro="" textlink="">
      <xdr:nvSpPr>
        <xdr:cNvPr id="334" name="円/楕円 333"/>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80873</xdr:rowOff>
    </xdr:from>
    <xdr:ext cx="762000" cy="259045"/>
    <xdr:sp macro="" textlink="">
      <xdr:nvSpPr>
        <xdr:cNvPr id="335" name="定員管理の状況該当値テキスト"/>
        <xdr:cNvSpPr txBox="1"/>
      </xdr:nvSpPr>
      <xdr:spPr>
        <a:xfrm>
          <a:off x="17106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114542</xdr:rowOff>
    </xdr:from>
    <xdr:to>
      <xdr:col>23</xdr:col>
      <xdr:colOff>457200</xdr:colOff>
      <xdr:row>62</xdr:row>
      <xdr:rowOff>44692</xdr:rowOff>
    </xdr:to>
    <xdr:sp macro="" textlink="">
      <xdr:nvSpPr>
        <xdr:cNvPr id="336" name="円/楕円 335"/>
        <xdr:cNvSpPr/>
      </xdr:nvSpPr>
      <xdr:spPr>
        <a:xfrm>
          <a:off x="16129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29469</xdr:rowOff>
    </xdr:from>
    <xdr:ext cx="736600" cy="259045"/>
    <xdr:sp macro="" textlink="">
      <xdr:nvSpPr>
        <xdr:cNvPr id="337" name="テキスト ボックス 336"/>
        <xdr:cNvSpPr txBox="1"/>
      </xdr:nvSpPr>
      <xdr:spPr>
        <a:xfrm>
          <a:off x="15798800" y="1065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119138</xdr:rowOff>
    </xdr:from>
    <xdr:to>
      <xdr:col>22</xdr:col>
      <xdr:colOff>254000</xdr:colOff>
      <xdr:row>62</xdr:row>
      <xdr:rowOff>49288</xdr:rowOff>
    </xdr:to>
    <xdr:sp macro="" textlink="">
      <xdr:nvSpPr>
        <xdr:cNvPr id="338" name="円/楕円 337"/>
        <xdr:cNvSpPr/>
      </xdr:nvSpPr>
      <xdr:spPr>
        <a:xfrm>
          <a:off x="15240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34065</xdr:rowOff>
    </xdr:from>
    <xdr:ext cx="762000" cy="259045"/>
    <xdr:sp macro="" textlink="">
      <xdr:nvSpPr>
        <xdr:cNvPr id="339" name="テキスト ボックス 338"/>
        <xdr:cNvSpPr txBox="1"/>
      </xdr:nvSpPr>
      <xdr:spPr>
        <a:xfrm>
          <a:off x="14909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106499</xdr:rowOff>
    </xdr:from>
    <xdr:to>
      <xdr:col>21</xdr:col>
      <xdr:colOff>50800</xdr:colOff>
      <xdr:row>62</xdr:row>
      <xdr:rowOff>36649</xdr:rowOff>
    </xdr:to>
    <xdr:sp macro="" textlink="">
      <xdr:nvSpPr>
        <xdr:cNvPr id="340" name="円/楕円 339"/>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21426</xdr:rowOff>
    </xdr:from>
    <xdr:ext cx="762000" cy="259045"/>
    <xdr:sp macro="" textlink="">
      <xdr:nvSpPr>
        <xdr:cNvPr id="341" name="テキスト ボックス 340"/>
        <xdr:cNvSpPr txBox="1"/>
      </xdr:nvSpPr>
      <xdr:spPr>
        <a:xfrm>
          <a:off x="14020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113393</xdr:rowOff>
    </xdr:from>
    <xdr:to>
      <xdr:col>19</xdr:col>
      <xdr:colOff>533400</xdr:colOff>
      <xdr:row>62</xdr:row>
      <xdr:rowOff>43543</xdr:rowOff>
    </xdr:to>
    <xdr:sp macro="" textlink="">
      <xdr:nvSpPr>
        <xdr:cNvPr id="342" name="円/楕円 341"/>
        <xdr:cNvSpPr/>
      </xdr:nvSpPr>
      <xdr:spPr>
        <a:xfrm>
          <a:off x="13462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28320</xdr:rowOff>
    </xdr:from>
    <xdr:ext cx="762000" cy="259045"/>
    <xdr:sp macro="" textlink="">
      <xdr:nvSpPr>
        <xdr:cNvPr id="343" name="テキスト ボックス 342"/>
        <xdr:cNvSpPr txBox="1"/>
      </xdr:nvSpPr>
      <xdr:spPr>
        <a:xfrm>
          <a:off x="13131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公債費負担額が減額となったことにより、前年度と比較して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rPr>
            <a:t>0.6</a:t>
          </a:r>
          <a:r>
            <a:rPr kumimoji="1" lang="ja-JP" altLang="en-US" sz="1300" b="0" i="0" u="none" strike="noStrike" kern="0" cap="none" spc="0" normalizeH="0" baseline="0" noProof="0">
              <a:ln>
                <a:noFill/>
              </a:ln>
              <a:solidFill>
                <a:prstClr val="black"/>
              </a:solidFill>
              <a:effectLst/>
              <a:uLnTx/>
              <a:uFillTx/>
              <a:latin typeface="ＭＳ Ｐゴシック"/>
              <a:ea typeface="+mn-ea"/>
            </a:rPr>
            <a:t>改善されているが、今後は、環境美化センター更新改良整備事業や学校給食センター建設事業等の財源として借り入れた地方債の元利償還金が増加すると見込まれるため、経常経費の更なる削減と、市税等自主財源の確保により一層努めるとともに、地方債の発行額を極力抑制し、財政健全化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48578</xdr:rowOff>
    </xdr:from>
    <xdr:to>
      <xdr:col>24</xdr:col>
      <xdr:colOff>558800</xdr:colOff>
      <xdr:row>40</xdr:row>
      <xdr:rowOff>84772</xdr:rowOff>
    </xdr:to>
    <xdr:cxnSp macro="">
      <xdr:nvCxnSpPr>
        <xdr:cNvPr id="373" name="直線コネクタ 372"/>
        <xdr:cNvCxnSpPr/>
      </xdr:nvCxnSpPr>
      <xdr:spPr>
        <a:xfrm flipV="1">
          <a:off x="16179800" y="690657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84772</xdr:rowOff>
    </xdr:from>
    <xdr:to>
      <xdr:col>23</xdr:col>
      <xdr:colOff>406400</xdr:colOff>
      <xdr:row>40</xdr:row>
      <xdr:rowOff>108903</xdr:rowOff>
    </xdr:to>
    <xdr:cxnSp macro="">
      <xdr:nvCxnSpPr>
        <xdr:cNvPr id="376" name="直線コネクタ 375"/>
        <xdr:cNvCxnSpPr/>
      </xdr:nvCxnSpPr>
      <xdr:spPr>
        <a:xfrm flipV="1">
          <a:off x="15290800" y="69427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108903</xdr:rowOff>
    </xdr:from>
    <xdr:to>
      <xdr:col>22</xdr:col>
      <xdr:colOff>203200</xdr:colOff>
      <xdr:row>40</xdr:row>
      <xdr:rowOff>108903</xdr:rowOff>
    </xdr:to>
    <xdr:cxnSp macro="">
      <xdr:nvCxnSpPr>
        <xdr:cNvPr id="379" name="直線コネクタ 378"/>
        <xdr:cNvCxnSpPr/>
      </xdr:nvCxnSpPr>
      <xdr:spPr>
        <a:xfrm>
          <a:off x="14401800" y="69669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108903</xdr:rowOff>
    </xdr:to>
    <xdr:cxnSp macro="">
      <xdr:nvCxnSpPr>
        <xdr:cNvPr id="382" name="直線コネクタ 381"/>
        <xdr:cNvCxnSpPr/>
      </xdr:nvCxnSpPr>
      <xdr:spPr>
        <a:xfrm>
          <a:off x="13512800" y="69548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5" name="フローチャート : 判断 384"/>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86" name="テキスト ボックス 385"/>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169228</xdr:rowOff>
    </xdr:from>
    <xdr:to>
      <xdr:col>24</xdr:col>
      <xdr:colOff>609600</xdr:colOff>
      <xdr:row>40</xdr:row>
      <xdr:rowOff>99378</xdr:rowOff>
    </xdr:to>
    <xdr:sp macro="" textlink="">
      <xdr:nvSpPr>
        <xdr:cNvPr id="392" name="円/楕円 391"/>
        <xdr:cNvSpPr/>
      </xdr:nvSpPr>
      <xdr:spPr>
        <a:xfrm>
          <a:off x="169672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14305</xdr:rowOff>
    </xdr:from>
    <xdr:ext cx="762000" cy="259045"/>
    <xdr:sp macro="" textlink="">
      <xdr:nvSpPr>
        <xdr:cNvPr id="393" name="公債費負担の状況該当値テキスト"/>
        <xdr:cNvSpPr txBox="1"/>
      </xdr:nvSpPr>
      <xdr:spPr>
        <a:xfrm>
          <a:off x="17106900" y="670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33972</xdr:rowOff>
    </xdr:from>
    <xdr:to>
      <xdr:col>23</xdr:col>
      <xdr:colOff>457200</xdr:colOff>
      <xdr:row>40</xdr:row>
      <xdr:rowOff>135572</xdr:rowOff>
    </xdr:to>
    <xdr:sp macro="" textlink="">
      <xdr:nvSpPr>
        <xdr:cNvPr id="394" name="円/楕円 393"/>
        <xdr:cNvSpPr/>
      </xdr:nvSpPr>
      <xdr:spPr>
        <a:xfrm>
          <a:off x="16129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95" name="テキスト ボックス 394"/>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58103</xdr:rowOff>
    </xdr:from>
    <xdr:to>
      <xdr:col>22</xdr:col>
      <xdr:colOff>254000</xdr:colOff>
      <xdr:row>40</xdr:row>
      <xdr:rowOff>159703</xdr:rowOff>
    </xdr:to>
    <xdr:sp macro="" textlink="">
      <xdr:nvSpPr>
        <xdr:cNvPr id="396" name="円/楕円 395"/>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97" name="テキスト ボックス 396"/>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398" name="円/楕円 397"/>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99" name="テキスト ボックス 398"/>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00" name="円/楕円 399"/>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401" name="テキスト ボックス 400"/>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一般会計等における地方債残高が約</a:t>
          </a:r>
          <a:r>
            <a:rPr kumimoji="1" lang="en-US" altLang="ja-JP" sz="1300" b="0" i="0" u="none" strike="noStrike" kern="0" cap="none" spc="0" normalizeH="0" baseline="0" noProof="0">
              <a:ln>
                <a:noFill/>
              </a:ln>
              <a:solidFill>
                <a:prstClr val="black"/>
              </a:solidFill>
              <a:effectLst/>
              <a:uLnTx/>
              <a:uFillTx/>
              <a:latin typeface="ＭＳ Ｐゴシック"/>
              <a:ea typeface="+mn-ea"/>
            </a:rPr>
            <a:t>8</a:t>
          </a:r>
          <a:r>
            <a:rPr kumimoji="1" lang="ja-JP" altLang="en-US" sz="1300" b="0" i="0" u="none" strike="noStrike" kern="0" cap="none" spc="0" normalizeH="0" baseline="0" noProof="0">
              <a:ln>
                <a:noFill/>
              </a:ln>
              <a:solidFill>
                <a:prstClr val="black"/>
              </a:solidFill>
              <a:effectLst/>
              <a:uLnTx/>
              <a:uFillTx/>
              <a:latin typeface="ＭＳ Ｐゴシック"/>
              <a:ea typeface="+mn-ea"/>
            </a:rPr>
            <a:t>億円ほど増加したこと等により、前年度と比較して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rPr>
            <a:t>0.3</a:t>
          </a:r>
          <a:r>
            <a:rPr kumimoji="1" lang="ja-JP" altLang="en-US" sz="1300" b="0" i="0" u="none" strike="noStrike" kern="0" cap="none" spc="0" normalizeH="0" baseline="0" noProof="0">
              <a:ln>
                <a:noFill/>
              </a:ln>
              <a:solidFill>
                <a:prstClr val="black"/>
              </a:solidFill>
              <a:effectLst/>
              <a:uLnTx/>
              <a:uFillTx/>
              <a:latin typeface="ＭＳ Ｐゴシック"/>
              <a:ea typeface="+mn-ea"/>
            </a:rPr>
            <a:t>増加しており、全国平均等を下回ってはいるものの、今後、学校給食センター建設や新保健福祉施設建設等大規模事業の実施に伴う多額の地方債借入が予定されているため、全ての会計において現在の負担と将来の負担のバランスを念頭に置き、基金残高の維持と地方債残高の圧縮を両立させながら、財政の健全化に努め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138748</xdr:rowOff>
    </xdr:from>
    <xdr:to>
      <xdr:col>24</xdr:col>
      <xdr:colOff>558800</xdr:colOff>
      <xdr:row>15</xdr:row>
      <xdr:rowOff>140557</xdr:rowOff>
    </xdr:to>
    <xdr:cxnSp macro="">
      <xdr:nvCxnSpPr>
        <xdr:cNvPr id="431" name="直線コネクタ 430"/>
        <xdr:cNvCxnSpPr/>
      </xdr:nvCxnSpPr>
      <xdr:spPr>
        <a:xfrm>
          <a:off x="16179800" y="2710498"/>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138748</xdr:rowOff>
    </xdr:from>
    <xdr:to>
      <xdr:col>23</xdr:col>
      <xdr:colOff>406400</xdr:colOff>
      <xdr:row>16</xdr:row>
      <xdr:rowOff>103029</xdr:rowOff>
    </xdr:to>
    <xdr:cxnSp macro="">
      <xdr:nvCxnSpPr>
        <xdr:cNvPr id="434" name="直線コネクタ 433"/>
        <xdr:cNvCxnSpPr/>
      </xdr:nvCxnSpPr>
      <xdr:spPr>
        <a:xfrm flipV="1">
          <a:off x="15290800" y="2710498"/>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68643</xdr:rowOff>
    </xdr:from>
    <xdr:to>
      <xdr:col>22</xdr:col>
      <xdr:colOff>203200</xdr:colOff>
      <xdr:row>16</xdr:row>
      <xdr:rowOff>103029</xdr:rowOff>
    </xdr:to>
    <xdr:cxnSp macro="">
      <xdr:nvCxnSpPr>
        <xdr:cNvPr id="437" name="直線コネクタ 436"/>
        <xdr:cNvCxnSpPr/>
      </xdr:nvCxnSpPr>
      <xdr:spPr>
        <a:xfrm>
          <a:off x="14401800" y="2811843"/>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68643</xdr:rowOff>
    </xdr:from>
    <xdr:to>
      <xdr:col>21</xdr:col>
      <xdr:colOff>0</xdr:colOff>
      <xdr:row>16</xdr:row>
      <xdr:rowOff>137414</xdr:rowOff>
    </xdr:to>
    <xdr:cxnSp macro="">
      <xdr:nvCxnSpPr>
        <xdr:cNvPr id="440" name="直線コネクタ 439"/>
        <xdr:cNvCxnSpPr/>
      </xdr:nvCxnSpPr>
      <xdr:spPr>
        <a:xfrm flipV="1">
          <a:off x="13512800" y="2811843"/>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3" name="フローチャート : 判断 442"/>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4" name="テキスト ボックス 443"/>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89757</xdr:rowOff>
    </xdr:from>
    <xdr:to>
      <xdr:col>24</xdr:col>
      <xdr:colOff>609600</xdr:colOff>
      <xdr:row>16</xdr:row>
      <xdr:rowOff>19907</xdr:rowOff>
    </xdr:to>
    <xdr:sp macro="" textlink="">
      <xdr:nvSpPr>
        <xdr:cNvPr id="450" name="円/楕円 449"/>
        <xdr:cNvSpPr/>
      </xdr:nvSpPr>
      <xdr:spPr>
        <a:xfrm>
          <a:off x="16967200" y="26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106284</xdr:rowOff>
    </xdr:from>
    <xdr:ext cx="762000" cy="259045"/>
    <xdr:sp macro="" textlink="">
      <xdr:nvSpPr>
        <xdr:cNvPr id="451" name="将来負担の状況該当値テキスト"/>
        <xdr:cNvSpPr txBox="1"/>
      </xdr:nvSpPr>
      <xdr:spPr>
        <a:xfrm>
          <a:off x="17106900" y="250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87948</xdr:rowOff>
    </xdr:from>
    <xdr:to>
      <xdr:col>23</xdr:col>
      <xdr:colOff>457200</xdr:colOff>
      <xdr:row>16</xdr:row>
      <xdr:rowOff>18098</xdr:rowOff>
    </xdr:to>
    <xdr:sp macro="" textlink="">
      <xdr:nvSpPr>
        <xdr:cNvPr id="452" name="円/楕円 451"/>
        <xdr:cNvSpPr/>
      </xdr:nvSpPr>
      <xdr:spPr>
        <a:xfrm>
          <a:off x="16129000" y="26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28275</xdr:rowOff>
    </xdr:from>
    <xdr:ext cx="736600" cy="259045"/>
    <xdr:sp macro="" textlink="">
      <xdr:nvSpPr>
        <xdr:cNvPr id="453" name="テキスト ボックス 452"/>
        <xdr:cNvSpPr txBox="1"/>
      </xdr:nvSpPr>
      <xdr:spPr>
        <a:xfrm>
          <a:off x="15798800" y="2428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52229</xdr:rowOff>
    </xdr:from>
    <xdr:to>
      <xdr:col>22</xdr:col>
      <xdr:colOff>254000</xdr:colOff>
      <xdr:row>16</xdr:row>
      <xdr:rowOff>153829</xdr:rowOff>
    </xdr:to>
    <xdr:sp macro="" textlink="">
      <xdr:nvSpPr>
        <xdr:cNvPr id="454" name="円/楕円 453"/>
        <xdr:cNvSpPr/>
      </xdr:nvSpPr>
      <xdr:spPr>
        <a:xfrm>
          <a:off x="15240000" y="27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164006</xdr:rowOff>
    </xdr:from>
    <xdr:ext cx="762000" cy="259045"/>
    <xdr:sp macro="" textlink="">
      <xdr:nvSpPr>
        <xdr:cNvPr id="455" name="テキスト ボックス 454"/>
        <xdr:cNvSpPr txBox="1"/>
      </xdr:nvSpPr>
      <xdr:spPr>
        <a:xfrm>
          <a:off x="14909800" y="256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17843</xdr:rowOff>
    </xdr:from>
    <xdr:to>
      <xdr:col>21</xdr:col>
      <xdr:colOff>50800</xdr:colOff>
      <xdr:row>16</xdr:row>
      <xdr:rowOff>119443</xdr:rowOff>
    </xdr:to>
    <xdr:sp macro="" textlink="">
      <xdr:nvSpPr>
        <xdr:cNvPr id="456" name="円/楕円 455"/>
        <xdr:cNvSpPr/>
      </xdr:nvSpPr>
      <xdr:spPr>
        <a:xfrm>
          <a:off x="14351000" y="27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129620</xdr:rowOff>
    </xdr:from>
    <xdr:ext cx="762000" cy="259045"/>
    <xdr:sp macro="" textlink="">
      <xdr:nvSpPr>
        <xdr:cNvPr id="457" name="テキスト ボックス 456"/>
        <xdr:cNvSpPr txBox="1"/>
      </xdr:nvSpPr>
      <xdr:spPr>
        <a:xfrm>
          <a:off x="14020800" y="25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86614</xdr:rowOff>
    </xdr:from>
    <xdr:to>
      <xdr:col>19</xdr:col>
      <xdr:colOff>533400</xdr:colOff>
      <xdr:row>17</xdr:row>
      <xdr:rowOff>16764</xdr:rowOff>
    </xdr:to>
    <xdr:sp macro="" textlink="">
      <xdr:nvSpPr>
        <xdr:cNvPr id="458" name="円/楕円 457"/>
        <xdr:cNvSpPr/>
      </xdr:nvSpPr>
      <xdr:spPr>
        <a:xfrm>
          <a:off x="13462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26941</xdr:rowOff>
    </xdr:from>
    <xdr:ext cx="762000" cy="259045"/>
    <xdr:sp macro="" textlink="">
      <xdr:nvSpPr>
        <xdr:cNvPr id="459" name="テキスト ボックス 458"/>
        <xdr:cNvSpPr txBox="1"/>
      </xdr:nvSpPr>
      <xdr:spPr>
        <a:xfrm>
          <a:off x="13131800" y="259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72,134
71,694
124.10
26,792,734
26,079,012
564,552
15,009,218
24,713,188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職員数は</a:t>
          </a:r>
          <a:r>
            <a:rPr kumimoji="1" lang="en-US" altLang="ja-JP" sz="1300" b="0" i="0" u="none" strike="noStrike" kern="0" cap="none" spc="0" normalizeH="0" baseline="0" noProof="0">
              <a:ln>
                <a:noFill/>
              </a:ln>
              <a:solidFill>
                <a:prstClr val="black"/>
              </a:solidFill>
              <a:effectLst/>
              <a:uLnTx/>
              <a:uFillTx/>
              <a:latin typeface="ＭＳ Ｐゴシック"/>
              <a:ea typeface="+mn-ea"/>
            </a:rPr>
            <a:t>4</a:t>
          </a:r>
          <a:r>
            <a:rPr kumimoji="1" lang="ja-JP" altLang="en-US" sz="1300" b="0" i="0" u="none" strike="noStrike" kern="0" cap="none" spc="0" normalizeH="0" baseline="0" noProof="0">
              <a:ln>
                <a:noFill/>
              </a:ln>
              <a:solidFill>
                <a:prstClr val="black"/>
              </a:solidFill>
              <a:effectLst/>
              <a:uLnTx/>
              <a:uFillTx/>
              <a:latin typeface="ＭＳ Ｐゴシック"/>
              <a:ea typeface="+mn-ea"/>
            </a:rPr>
            <a:t>人減となったものの、人事院勧告実施に伴う基本給の改定や期末勤勉手当支給率の増により、前年度に比べ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増加し、全国平均、類似団体平均を大きく上回っている。今後は公共経営改革大綱に基づく定員管理と、業務見直しによる民間委託の導入をより一層推進していくとともに、各種手当の更なる見直しを進め、人件費の抑制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85090</xdr:rowOff>
    </xdr:from>
    <xdr:to>
      <xdr:col>7</xdr:col>
      <xdr:colOff>15875</xdr:colOff>
      <xdr:row>39</xdr:row>
      <xdr:rowOff>161290</xdr:rowOff>
    </xdr:to>
    <xdr:cxnSp macro="">
      <xdr:nvCxnSpPr>
        <xdr:cNvPr id="64" name="直線コネクタ 63"/>
        <xdr:cNvCxnSpPr/>
      </xdr:nvCxnSpPr>
      <xdr:spPr>
        <a:xfrm>
          <a:off x="3987800" y="677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85090</xdr:rowOff>
    </xdr:to>
    <xdr:cxnSp macro="">
      <xdr:nvCxnSpPr>
        <xdr:cNvPr id="67" name="直線コネクタ 66"/>
        <xdr:cNvCxnSpPr/>
      </xdr:nvCxnSpPr>
      <xdr:spPr>
        <a:xfrm>
          <a:off x="3098800" y="674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41</xdr:row>
      <xdr:rowOff>1270</xdr:rowOff>
    </xdr:to>
    <xdr:cxnSp macro="">
      <xdr:nvCxnSpPr>
        <xdr:cNvPr id="70" name="直線コネクタ 69"/>
        <xdr:cNvCxnSpPr/>
      </xdr:nvCxnSpPr>
      <xdr:spPr>
        <a:xfrm flipV="1">
          <a:off x="2209800" y="67487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41</xdr:row>
      <xdr:rowOff>1270</xdr:rowOff>
    </xdr:to>
    <xdr:cxnSp macro="">
      <xdr:nvCxnSpPr>
        <xdr:cNvPr id="73" name="直線コネクタ 72"/>
        <xdr:cNvCxnSpPr/>
      </xdr:nvCxnSpPr>
      <xdr:spPr>
        <a:xfrm>
          <a:off x="1320800" y="6946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110490</xdr:rowOff>
    </xdr:from>
    <xdr:to>
      <xdr:col>7</xdr:col>
      <xdr:colOff>66675</xdr:colOff>
      <xdr:row>40</xdr:row>
      <xdr:rowOff>40640</xdr:rowOff>
    </xdr:to>
    <xdr:sp macro="" textlink="">
      <xdr:nvSpPr>
        <xdr:cNvPr id="83" name="円/楕円 82"/>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82567</xdr:rowOff>
    </xdr:from>
    <xdr:ext cx="762000" cy="259045"/>
    <xdr:sp macro="" textlink="">
      <xdr:nvSpPr>
        <xdr:cNvPr id="84" name="人件費該当値テキスト"/>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34290</xdr:rowOff>
    </xdr:from>
    <xdr:to>
      <xdr:col>5</xdr:col>
      <xdr:colOff>600075</xdr:colOff>
      <xdr:row>39</xdr:row>
      <xdr:rowOff>135890</xdr:rowOff>
    </xdr:to>
    <xdr:sp macro="" textlink="">
      <xdr:nvSpPr>
        <xdr:cNvPr id="85" name="円/楕円 84"/>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120667</xdr:rowOff>
    </xdr:from>
    <xdr:ext cx="736600" cy="259045"/>
    <xdr:sp macro="" textlink="">
      <xdr:nvSpPr>
        <xdr:cNvPr id="86" name="テキスト ボックス 85"/>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7" name="円/楕円 86"/>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88" name="テキスト ボックス 87"/>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121920</xdr:rowOff>
    </xdr:from>
    <xdr:to>
      <xdr:col>3</xdr:col>
      <xdr:colOff>193675</xdr:colOff>
      <xdr:row>41</xdr:row>
      <xdr:rowOff>52070</xdr:rowOff>
    </xdr:to>
    <xdr:sp macro="" textlink="">
      <xdr:nvSpPr>
        <xdr:cNvPr id="89" name="円/楕円 88"/>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36847</xdr:rowOff>
    </xdr:from>
    <xdr:ext cx="762000" cy="259045"/>
    <xdr:sp macro="" textlink="">
      <xdr:nvSpPr>
        <xdr:cNvPr id="90" name="テキスト ボックス 89"/>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1" name="円/楕円 90"/>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2" name="テキスト ボックス 91"/>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24130</xdr:rowOff>
    </xdr:to>
    <xdr:cxnSp macro="">
      <xdr:nvCxnSpPr>
        <xdr:cNvPr id="125" name="直線コネクタ 124"/>
        <xdr:cNvCxnSpPr/>
      </xdr:nvCxnSpPr>
      <xdr:spPr>
        <a:xfrm>
          <a:off x="15671800" y="2550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14</xdr:row>
      <xdr:rowOff>157480</xdr:rowOff>
    </xdr:to>
    <xdr:cxnSp macro="">
      <xdr:nvCxnSpPr>
        <xdr:cNvPr id="128" name="直線コネクタ 127"/>
        <xdr:cNvCxnSpPr/>
      </xdr:nvCxnSpPr>
      <xdr:spPr>
        <a:xfrm flipV="1">
          <a:off x="14782800" y="255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24130</xdr:rowOff>
    </xdr:to>
    <xdr:cxnSp macro="">
      <xdr:nvCxnSpPr>
        <xdr:cNvPr id="131" name="直線コネクタ 130"/>
        <xdr:cNvCxnSpPr/>
      </xdr:nvCxnSpPr>
      <xdr:spPr>
        <a:xfrm flipV="1">
          <a:off x="13893800" y="255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77470</xdr:rowOff>
    </xdr:to>
    <xdr:cxnSp macro="">
      <xdr:nvCxnSpPr>
        <xdr:cNvPr id="134" name="直線コネクタ 133"/>
        <xdr:cNvCxnSpPr/>
      </xdr:nvCxnSpPr>
      <xdr:spPr>
        <a:xfrm flipV="1">
          <a:off x="13004800" y="259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6" name="円/楕円 145"/>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7" name="テキスト ボックス 146"/>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106680</xdr:rowOff>
    </xdr:from>
    <xdr:to>
      <xdr:col>21</xdr:col>
      <xdr:colOff>412750</xdr:colOff>
      <xdr:row>15</xdr:row>
      <xdr:rowOff>36830</xdr:rowOff>
    </xdr:to>
    <xdr:sp macro="" textlink="">
      <xdr:nvSpPr>
        <xdr:cNvPr id="148" name="円/楕円 147"/>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47007</xdr:rowOff>
    </xdr:from>
    <xdr:ext cx="762000" cy="259045"/>
    <xdr:sp macro="" textlink="">
      <xdr:nvSpPr>
        <xdr:cNvPr id="149" name="テキスト ボックス 148"/>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0" name="円/楕円 149"/>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1" name="テキスト ボックス 150"/>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2" name="円/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地域経済の景気低迷が続く中で、未だ就労困難者が減らないことなどから、依然として生活保護率が高い水準で推移しており、前年度より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0.5</a:t>
          </a:r>
          <a:r>
            <a:rPr kumimoji="1" lang="ja-JP" altLang="en-US" sz="1300" b="0" i="0" u="none" strike="noStrike" kern="0" cap="none" spc="0" normalizeH="0" baseline="0" noProof="0">
              <a:ln>
                <a:noFill/>
              </a:ln>
              <a:solidFill>
                <a:prstClr val="black"/>
              </a:solidFill>
              <a:effectLst/>
              <a:uLnTx/>
              <a:uFillTx/>
              <a:latin typeface="ＭＳ Ｐゴシック"/>
              <a:ea typeface="+mn-ea"/>
            </a:rPr>
            <a:t>増加している。今後は、生活困窮者への支援を中心とした就労支援の強化と、資格審査等の適正化に努め、上昇傾向の改善を図っていく。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134620</xdr:rowOff>
    </xdr:from>
    <xdr:to>
      <xdr:col>7</xdr:col>
      <xdr:colOff>15875</xdr:colOff>
      <xdr:row>55</xdr:row>
      <xdr:rowOff>1270</xdr:rowOff>
    </xdr:to>
    <xdr:cxnSp macro="">
      <xdr:nvCxnSpPr>
        <xdr:cNvPr id="186" name="直線コネクタ 185"/>
        <xdr:cNvCxnSpPr/>
      </xdr:nvCxnSpPr>
      <xdr:spPr>
        <a:xfrm>
          <a:off x="3987800" y="9392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96520</xdr:rowOff>
    </xdr:from>
    <xdr:to>
      <xdr:col>5</xdr:col>
      <xdr:colOff>549275</xdr:colOff>
      <xdr:row>54</xdr:row>
      <xdr:rowOff>134620</xdr:rowOff>
    </xdr:to>
    <xdr:cxnSp macro="">
      <xdr:nvCxnSpPr>
        <xdr:cNvPr id="189" name="直線コネクタ 188"/>
        <xdr:cNvCxnSpPr/>
      </xdr:nvCxnSpPr>
      <xdr:spPr>
        <a:xfrm>
          <a:off x="3098800" y="935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43180</xdr:rowOff>
    </xdr:from>
    <xdr:to>
      <xdr:col>4</xdr:col>
      <xdr:colOff>346075</xdr:colOff>
      <xdr:row>54</xdr:row>
      <xdr:rowOff>96520</xdr:rowOff>
    </xdr:to>
    <xdr:cxnSp macro="">
      <xdr:nvCxnSpPr>
        <xdr:cNvPr id="192" name="直線コネクタ 191"/>
        <xdr:cNvCxnSpPr/>
      </xdr:nvCxnSpPr>
      <xdr:spPr>
        <a:xfrm>
          <a:off x="2209800" y="930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43180</xdr:rowOff>
    </xdr:from>
    <xdr:to>
      <xdr:col>3</xdr:col>
      <xdr:colOff>142875</xdr:colOff>
      <xdr:row>54</xdr:row>
      <xdr:rowOff>73660</xdr:rowOff>
    </xdr:to>
    <xdr:cxnSp macro="">
      <xdr:nvCxnSpPr>
        <xdr:cNvPr id="195" name="直線コネクタ 194"/>
        <xdr:cNvCxnSpPr/>
      </xdr:nvCxnSpPr>
      <xdr:spPr>
        <a:xfrm flipV="1">
          <a:off x="1320800" y="9301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5" name="円/楕円 204"/>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06"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83820</xdr:rowOff>
    </xdr:from>
    <xdr:to>
      <xdr:col>5</xdr:col>
      <xdr:colOff>600075</xdr:colOff>
      <xdr:row>55</xdr:row>
      <xdr:rowOff>13970</xdr:rowOff>
    </xdr:to>
    <xdr:sp macro="" textlink="">
      <xdr:nvSpPr>
        <xdr:cNvPr id="207" name="円/楕円 206"/>
        <xdr:cNvSpPr/>
      </xdr:nvSpPr>
      <xdr:spPr>
        <a:xfrm>
          <a:off x="3937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24147</xdr:rowOff>
    </xdr:from>
    <xdr:ext cx="736600" cy="259045"/>
    <xdr:sp macro="" textlink="">
      <xdr:nvSpPr>
        <xdr:cNvPr id="208" name="テキスト ボックス 207"/>
        <xdr:cNvSpPr txBox="1"/>
      </xdr:nvSpPr>
      <xdr:spPr>
        <a:xfrm>
          <a:off x="3606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45720</xdr:rowOff>
    </xdr:from>
    <xdr:to>
      <xdr:col>4</xdr:col>
      <xdr:colOff>396875</xdr:colOff>
      <xdr:row>54</xdr:row>
      <xdr:rowOff>147320</xdr:rowOff>
    </xdr:to>
    <xdr:sp macro="" textlink="">
      <xdr:nvSpPr>
        <xdr:cNvPr id="209" name="円/楕円 208"/>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157497</xdr:rowOff>
    </xdr:from>
    <xdr:ext cx="762000" cy="259045"/>
    <xdr:sp macro="" textlink="">
      <xdr:nvSpPr>
        <xdr:cNvPr id="210" name="テキスト ボックス 209"/>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163830</xdr:rowOff>
    </xdr:from>
    <xdr:to>
      <xdr:col>3</xdr:col>
      <xdr:colOff>193675</xdr:colOff>
      <xdr:row>54</xdr:row>
      <xdr:rowOff>93980</xdr:rowOff>
    </xdr:to>
    <xdr:sp macro="" textlink="">
      <xdr:nvSpPr>
        <xdr:cNvPr id="211" name="円/楕円 210"/>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104157</xdr:rowOff>
    </xdr:from>
    <xdr:ext cx="762000" cy="259045"/>
    <xdr:sp macro="" textlink="">
      <xdr:nvSpPr>
        <xdr:cNvPr id="212" name="テキスト ボックス 211"/>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22860</xdr:rowOff>
    </xdr:from>
    <xdr:to>
      <xdr:col>1</xdr:col>
      <xdr:colOff>676275</xdr:colOff>
      <xdr:row>54</xdr:row>
      <xdr:rowOff>124460</xdr:rowOff>
    </xdr:to>
    <xdr:sp macro="" textlink="">
      <xdr:nvSpPr>
        <xdr:cNvPr id="213" name="円/楕円 212"/>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134637</xdr:rowOff>
    </xdr:from>
    <xdr:ext cx="762000" cy="259045"/>
    <xdr:sp macro="" textlink="">
      <xdr:nvSpPr>
        <xdr:cNvPr id="214" name="テキスト ボックス 213"/>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その他について、全国平均、類似団体平均を上回っているのは、国民健康保険事業や介護保険事業、後期高齢者医療の各特別会計への繰出金が増嵩していることが主な要因である。保険給付費の適正化や各種予防事業の充実を図り、普通会計の負担軽減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58</xdr:row>
      <xdr:rowOff>157480</xdr:rowOff>
    </xdr:to>
    <xdr:cxnSp macro="">
      <xdr:nvCxnSpPr>
        <xdr:cNvPr id="247" name="直線コネクタ 246"/>
        <xdr:cNvCxnSpPr/>
      </xdr:nvCxnSpPr>
      <xdr:spPr>
        <a:xfrm>
          <a:off x="15671800" y="10055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111760</xdr:rowOff>
    </xdr:to>
    <xdr:cxnSp macro="">
      <xdr:nvCxnSpPr>
        <xdr:cNvPr id="250" name="直線コネクタ 249"/>
        <xdr:cNvCxnSpPr/>
      </xdr:nvCxnSpPr>
      <xdr:spPr>
        <a:xfrm>
          <a:off x="14782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73660</xdr:rowOff>
    </xdr:to>
    <xdr:cxnSp macro="">
      <xdr:nvCxnSpPr>
        <xdr:cNvPr id="253" name="直線コネクタ 252"/>
        <xdr:cNvCxnSpPr/>
      </xdr:nvCxnSpPr>
      <xdr:spPr>
        <a:xfrm>
          <a:off x="13893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58420</xdr:rowOff>
    </xdr:to>
    <xdr:cxnSp macro="">
      <xdr:nvCxnSpPr>
        <xdr:cNvPr id="256" name="直線コネクタ 255"/>
        <xdr:cNvCxnSpPr/>
      </xdr:nvCxnSpPr>
      <xdr:spPr>
        <a:xfrm>
          <a:off x="13004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66" name="円/楕円 265"/>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67"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68" name="円/楕円 267"/>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69" name="テキスト ボックス 268"/>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0" name="円/楕円 269"/>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1" name="テキスト ボックス 270"/>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2" name="円/楕円 271"/>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3" name="テキスト ボックス 272"/>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4" name="円/楕円 273"/>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5" name="テキスト ボックス 274"/>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毎年度補助対象事業を精査し、継続事業に係る補助金等の支出を抑制しているため、全国平均、類似団体平均を大きく下回っている。今後は、適正な補助費等のあり方について検討を進めるとともに、補助金については、対象団体等の活動内容や補助金の効果について更なる検証を重ね、より活用度が高いものとなるような制度設計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97282</xdr:rowOff>
    </xdr:from>
    <xdr:to>
      <xdr:col>24</xdr:col>
      <xdr:colOff>31750</xdr:colOff>
      <xdr:row>33</xdr:row>
      <xdr:rowOff>97282</xdr:rowOff>
    </xdr:to>
    <xdr:cxnSp macro="">
      <xdr:nvCxnSpPr>
        <xdr:cNvPr id="305" name="直線コネクタ 304"/>
        <xdr:cNvCxnSpPr/>
      </xdr:nvCxnSpPr>
      <xdr:spPr>
        <a:xfrm>
          <a:off x="15671800" y="57551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97282</xdr:rowOff>
    </xdr:from>
    <xdr:to>
      <xdr:col>22</xdr:col>
      <xdr:colOff>565150</xdr:colOff>
      <xdr:row>33</xdr:row>
      <xdr:rowOff>97282</xdr:rowOff>
    </xdr:to>
    <xdr:cxnSp macro="">
      <xdr:nvCxnSpPr>
        <xdr:cNvPr id="308" name="直線コネクタ 307"/>
        <xdr:cNvCxnSpPr/>
      </xdr:nvCxnSpPr>
      <xdr:spPr>
        <a:xfrm>
          <a:off x="14782800" y="5755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97282</xdr:rowOff>
    </xdr:from>
    <xdr:to>
      <xdr:col>21</xdr:col>
      <xdr:colOff>361950</xdr:colOff>
      <xdr:row>33</xdr:row>
      <xdr:rowOff>97282</xdr:rowOff>
    </xdr:to>
    <xdr:cxnSp macro="">
      <xdr:nvCxnSpPr>
        <xdr:cNvPr id="311" name="直線コネクタ 310"/>
        <xdr:cNvCxnSpPr/>
      </xdr:nvCxnSpPr>
      <xdr:spPr>
        <a:xfrm>
          <a:off x="13893800" y="5755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97282</xdr:rowOff>
    </xdr:from>
    <xdr:to>
      <xdr:col>20</xdr:col>
      <xdr:colOff>158750</xdr:colOff>
      <xdr:row>33</xdr:row>
      <xdr:rowOff>97282</xdr:rowOff>
    </xdr:to>
    <xdr:cxnSp macro="">
      <xdr:nvCxnSpPr>
        <xdr:cNvPr id="314" name="直線コネクタ 313"/>
        <xdr:cNvCxnSpPr/>
      </xdr:nvCxnSpPr>
      <xdr:spPr>
        <a:xfrm>
          <a:off x="13004800" y="5755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46482</xdr:rowOff>
    </xdr:from>
    <xdr:to>
      <xdr:col>24</xdr:col>
      <xdr:colOff>82550</xdr:colOff>
      <xdr:row>33</xdr:row>
      <xdr:rowOff>148082</xdr:rowOff>
    </xdr:to>
    <xdr:sp macro="" textlink="">
      <xdr:nvSpPr>
        <xdr:cNvPr id="324" name="円/楕円 323"/>
        <xdr:cNvSpPr/>
      </xdr:nvSpPr>
      <xdr:spPr>
        <a:xfrm>
          <a:off x="16459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126509</xdr:rowOff>
    </xdr:from>
    <xdr:ext cx="762000" cy="259045"/>
    <xdr:sp macro="" textlink="">
      <xdr:nvSpPr>
        <xdr:cNvPr id="325" name="補助費等該当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46482</xdr:rowOff>
    </xdr:from>
    <xdr:to>
      <xdr:col>22</xdr:col>
      <xdr:colOff>615950</xdr:colOff>
      <xdr:row>33</xdr:row>
      <xdr:rowOff>148082</xdr:rowOff>
    </xdr:to>
    <xdr:sp macro="" textlink="">
      <xdr:nvSpPr>
        <xdr:cNvPr id="326" name="円/楕円 325"/>
        <xdr:cNvSpPr/>
      </xdr:nvSpPr>
      <xdr:spPr>
        <a:xfrm>
          <a:off x="15621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158259</xdr:rowOff>
    </xdr:from>
    <xdr:ext cx="736600" cy="259045"/>
    <xdr:sp macro="" textlink="">
      <xdr:nvSpPr>
        <xdr:cNvPr id="327" name="テキスト ボックス 326"/>
        <xdr:cNvSpPr txBox="1"/>
      </xdr:nvSpPr>
      <xdr:spPr>
        <a:xfrm>
          <a:off x="15290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46482</xdr:rowOff>
    </xdr:from>
    <xdr:to>
      <xdr:col>21</xdr:col>
      <xdr:colOff>412750</xdr:colOff>
      <xdr:row>33</xdr:row>
      <xdr:rowOff>148082</xdr:rowOff>
    </xdr:to>
    <xdr:sp macro="" textlink="">
      <xdr:nvSpPr>
        <xdr:cNvPr id="328" name="円/楕円 327"/>
        <xdr:cNvSpPr/>
      </xdr:nvSpPr>
      <xdr:spPr>
        <a:xfrm>
          <a:off x="14732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158259</xdr:rowOff>
    </xdr:from>
    <xdr:ext cx="762000" cy="259045"/>
    <xdr:sp macro="" textlink="">
      <xdr:nvSpPr>
        <xdr:cNvPr id="329" name="テキスト ボックス 328"/>
        <xdr:cNvSpPr txBox="1"/>
      </xdr:nvSpPr>
      <xdr:spPr>
        <a:xfrm>
          <a:off x="14401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46482</xdr:rowOff>
    </xdr:from>
    <xdr:to>
      <xdr:col>20</xdr:col>
      <xdr:colOff>209550</xdr:colOff>
      <xdr:row>33</xdr:row>
      <xdr:rowOff>148082</xdr:rowOff>
    </xdr:to>
    <xdr:sp macro="" textlink="">
      <xdr:nvSpPr>
        <xdr:cNvPr id="330" name="円/楕円 329"/>
        <xdr:cNvSpPr/>
      </xdr:nvSpPr>
      <xdr:spPr>
        <a:xfrm>
          <a:off x="13843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158259</xdr:rowOff>
    </xdr:from>
    <xdr:ext cx="762000" cy="259045"/>
    <xdr:sp macro="" textlink="">
      <xdr:nvSpPr>
        <xdr:cNvPr id="331" name="テキスト ボックス 330"/>
        <xdr:cNvSpPr txBox="1"/>
      </xdr:nvSpPr>
      <xdr:spPr>
        <a:xfrm>
          <a:off x="13512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46482</xdr:rowOff>
    </xdr:from>
    <xdr:to>
      <xdr:col>19</xdr:col>
      <xdr:colOff>6350</xdr:colOff>
      <xdr:row>33</xdr:row>
      <xdr:rowOff>148082</xdr:rowOff>
    </xdr:to>
    <xdr:sp macro="" textlink="">
      <xdr:nvSpPr>
        <xdr:cNvPr id="332" name="円/楕円 331"/>
        <xdr:cNvSpPr/>
      </xdr:nvSpPr>
      <xdr:spPr>
        <a:xfrm>
          <a:off x="12954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158259</xdr:rowOff>
    </xdr:from>
    <xdr:ext cx="762000" cy="259045"/>
    <xdr:sp macro="" textlink="">
      <xdr:nvSpPr>
        <xdr:cNvPr id="333" name="テキスト ボックス 332"/>
        <xdr:cNvSpPr txBox="1"/>
      </xdr:nvSpPr>
      <xdr:spPr>
        <a:xfrm>
          <a:off x="12623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平均とほぼ同水準で推移しており、全国平均を下回っているものの、数年後には、近年実施した大規模建設事業に係る地方債の元金償還が開始されるため、悪化することが懸念される。今後も事務事業の見直しや人件費の抑制に努めるとともに、市税等自主財源の確保を図りながら、地方債の発行についても抑制に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8128</xdr:rowOff>
    </xdr:to>
    <xdr:cxnSp macro="">
      <xdr:nvCxnSpPr>
        <xdr:cNvPr id="363" name="直線コネクタ 362"/>
        <xdr:cNvCxnSpPr/>
      </xdr:nvCxnSpPr>
      <xdr:spPr>
        <a:xfrm flipV="1">
          <a:off x="3987800" y="13358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40132</xdr:rowOff>
    </xdr:to>
    <xdr:cxnSp macro="">
      <xdr:nvCxnSpPr>
        <xdr:cNvPr id="366" name="直線コネクタ 365"/>
        <xdr:cNvCxnSpPr/>
      </xdr:nvCxnSpPr>
      <xdr:spPr>
        <a:xfrm flipV="1">
          <a:off x="3098800" y="13381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40132</xdr:rowOff>
    </xdr:to>
    <xdr:cxnSp macro="">
      <xdr:nvCxnSpPr>
        <xdr:cNvPr id="369" name="直線コネクタ 368"/>
        <xdr:cNvCxnSpPr/>
      </xdr:nvCxnSpPr>
      <xdr:spPr>
        <a:xfrm>
          <a:off x="2209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35561</xdr:rowOff>
    </xdr:to>
    <xdr:cxnSp macro="">
      <xdr:nvCxnSpPr>
        <xdr:cNvPr id="372" name="直線コネクタ 371"/>
        <xdr:cNvCxnSpPr/>
      </xdr:nvCxnSpPr>
      <xdr:spPr>
        <a:xfrm>
          <a:off x="1320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6" name="テキスト ボックス 37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82" name="円/楕円 381"/>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122445</xdr:rowOff>
    </xdr:from>
    <xdr:ext cx="762000" cy="259045"/>
    <xdr:sp macro="" textlink="">
      <xdr:nvSpPr>
        <xdr:cNvPr id="383"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4" name="円/楕円 383"/>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85" name="テキスト ボックス 384"/>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86" name="円/楕円 385"/>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87" name="テキスト ボックス 386"/>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88" name="円/楕円 38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89" name="テキスト ボックス 388"/>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0" name="円/楕円 389"/>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91" name="テキスト ボックス 390"/>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厳しい財政状況が続く中、サマーレビュー等による経常経費の削減に努めた結果、全国平均を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3.9</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ってはいるものの、人件費比率が依然として高いことや、少子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69850</xdr:rowOff>
    </xdr:from>
    <xdr:to>
      <xdr:col>24</xdr:col>
      <xdr:colOff>31750</xdr:colOff>
      <xdr:row>75</xdr:row>
      <xdr:rowOff>1270</xdr:rowOff>
    </xdr:to>
    <xdr:cxnSp macro="">
      <xdr:nvCxnSpPr>
        <xdr:cNvPr id="424" name="直線コネクタ 423"/>
        <xdr:cNvCxnSpPr/>
      </xdr:nvCxnSpPr>
      <xdr:spPr>
        <a:xfrm>
          <a:off x="15671800" y="127571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24130</xdr:rowOff>
    </xdr:from>
    <xdr:to>
      <xdr:col>22</xdr:col>
      <xdr:colOff>565150</xdr:colOff>
      <xdr:row>74</xdr:row>
      <xdr:rowOff>69850</xdr:rowOff>
    </xdr:to>
    <xdr:cxnSp macro="">
      <xdr:nvCxnSpPr>
        <xdr:cNvPr id="427" name="直線コネクタ 426"/>
        <xdr:cNvCxnSpPr/>
      </xdr:nvCxnSpPr>
      <xdr:spPr>
        <a:xfrm>
          <a:off x="14782800" y="12711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24130</xdr:rowOff>
    </xdr:from>
    <xdr:to>
      <xdr:col>21</xdr:col>
      <xdr:colOff>361950</xdr:colOff>
      <xdr:row>74</xdr:row>
      <xdr:rowOff>149860</xdr:rowOff>
    </xdr:to>
    <xdr:cxnSp macro="">
      <xdr:nvCxnSpPr>
        <xdr:cNvPr id="430" name="直線コネクタ 429"/>
        <xdr:cNvCxnSpPr/>
      </xdr:nvCxnSpPr>
      <xdr:spPr>
        <a:xfrm flipV="1">
          <a:off x="13893800" y="127114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115570</xdr:rowOff>
    </xdr:from>
    <xdr:to>
      <xdr:col>20</xdr:col>
      <xdr:colOff>158750</xdr:colOff>
      <xdr:row>74</xdr:row>
      <xdr:rowOff>149860</xdr:rowOff>
    </xdr:to>
    <xdr:cxnSp macro="">
      <xdr:nvCxnSpPr>
        <xdr:cNvPr id="433" name="直線コネクタ 432"/>
        <xdr:cNvCxnSpPr/>
      </xdr:nvCxnSpPr>
      <xdr:spPr>
        <a:xfrm>
          <a:off x="13004800" y="12802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7" name="テキスト ボックス 43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3" name="円/楕円 442"/>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44"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19050</xdr:rowOff>
    </xdr:from>
    <xdr:to>
      <xdr:col>22</xdr:col>
      <xdr:colOff>615950</xdr:colOff>
      <xdr:row>74</xdr:row>
      <xdr:rowOff>120650</xdr:rowOff>
    </xdr:to>
    <xdr:sp macro="" textlink="">
      <xdr:nvSpPr>
        <xdr:cNvPr id="445" name="円/楕円 444"/>
        <xdr:cNvSpPr/>
      </xdr:nvSpPr>
      <xdr:spPr>
        <a:xfrm>
          <a:off x="15621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130827</xdr:rowOff>
    </xdr:from>
    <xdr:ext cx="736600" cy="259045"/>
    <xdr:sp macro="" textlink="">
      <xdr:nvSpPr>
        <xdr:cNvPr id="446" name="テキスト ボックス 445"/>
        <xdr:cNvSpPr txBox="1"/>
      </xdr:nvSpPr>
      <xdr:spPr>
        <a:xfrm>
          <a:off x="15290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144780</xdr:rowOff>
    </xdr:from>
    <xdr:to>
      <xdr:col>21</xdr:col>
      <xdr:colOff>412750</xdr:colOff>
      <xdr:row>74</xdr:row>
      <xdr:rowOff>74930</xdr:rowOff>
    </xdr:to>
    <xdr:sp macro="" textlink="">
      <xdr:nvSpPr>
        <xdr:cNvPr id="447" name="円/楕円 446"/>
        <xdr:cNvSpPr/>
      </xdr:nvSpPr>
      <xdr:spPr>
        <a:xfrm>
          <a:off x="14732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85107</xdr:rowOff>
    </xdr:from>
    <xdr:ext cx="762000" cy="259045"/>
    <xdr:sp macro="" textlink="">
      <xdr:nvSpPr>
        <xdr:cNvPr id="448" name="テキスト ボックス 447"/>
        <xdr:cNvSpPr txBox="1"/>
      </xdr:nvSpPr>
      <xdr:spPr>
        <a:xfrm>
          <a:off x="14401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49" name="円/楕円 448"/>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50" name="テキスト ボックス 449"/>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64770</xdr:rowOff>
    </xdr:from>
    <xdr:to>
      <xdr:col>19</xdr:col>
      <xdr:colOff>6350</xdr:colOff>
      <xdr:row>74</xdr:row>
      <xdr:rowOff>166370</xdr:rowOff>
    </xdr:to>
    <xdr:sp macro="" textlink="">
      <xdr:nvSpPr>
        <xdr:cNvPr id="451" name="円/楕円 450"/>
        <xdr:cNvSpPr/>
      </xdr:nvSpPr>
      <xdr:spPr>
        <a:xfrm>
          <a:off x="12954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5097</xdr:rowOff>
    </xdr:from>
    <xdr:ext cx="762000" cy="259045"/>
    <xdr:sp macro="" textlink="">
      <xdr:nvSpPr>
        <xdr:cNvPr id="452" name="テキスト ボックス 451"/>
        <xdr:cNvSpPr txBox="1"/>
      </xdr:nvSpPr>
      <xdr:spPr>
        <a:xfrm>
          <a:off x="12623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静岡県伊東市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111515</xdr:rowOff>
    </xdr:from>
    <xdr:to>
      <xdr:col>4</xdr:col>
      <xdr:colOff>1117600</xdr:colOff>
      <xdr:row>17</xdr:row>
      <xdr:rowOff>128807</xdr:rowOff>
    </xdr:to>
    <xdr:cxnSp macro="">
      <xdr:nvCxnSpPr>
        <xdr:cNvPr id="52" name="直線コネクタ 51"/>
        <xdr:cNvCxnSpPr/>
      </xdr:nvCxnSpPr>
      <xdr:spPr bwMode="auto">
        <a:xfrm flipV="1">
          <a:off x="5003800" y="3073790"/>
          <a:ext cx="647700" cy="1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128807</xdr:rowOff>
    </xdr:from>
    <xdr:to>
      <xdr:col>4</xdr:col>
      <xdr:colOff>469900</xdr:colOff>
      <xdr:row>17</xdr:row>
      <xdr:rowOff>141772</xdr:rowOff>
    </xdr:to>
    <xdr:cxnSp macro="">
      <xdr:nvCxnSpPr>
        <xdr:cNvPr id="55" name="直線コネクタ 54"/>
        <xdr:cNvCxnSpPr/>
      </xdr:nvCxnSpPr>
      <xdr:spPr bwMode="auto">
        <a:xfrm flipV="1">
          <a:off x="4305300" y="3091082"/>
          <a:ext cx="698500" cy="12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122651</xdr:rowOff>
    </xdr:from>
    <xdr:to>
      <xdr:col>3</xdr:col>
      <xdr:colOff>904875</xdr:colOff>
      <xdr:row>17</xdr:row>
      <xdr:rowOff>141772</xdr:rowOff>
    </xdr:to>
    <xdr:cxnSp macro="">
      <xdr:nvCxnSpPr>
        <xdr:cNvPr id="58" name="直線コネクタ 57"/>
        <xdr:cNvCxnSpPr/>
      </xdr:nvCxnSpPr>
      <xdr:spPr bwMode="auto">
        <a:xfrm>
          <a:off x="3606800" y="3084926"/>
          <a:ext cx="698500" cy="19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122651</xdr:rowOff>
    </xdr:from>
    <xdr:to>
      <xdr:col>3</xdr:col>
      <xdr:colOff>206375</xdr:colOff>
      <xdr:row>17</xdr:row>
      <xdr:rowOff>123468</xdr:rowOff>
    </xdr:to>
    <xdr:cxnSp macro="">
      <xdr:nvCxnSpPr>
        <xdr:cNvPr id="61" name="直線コネクタ 60"/>
        <xdr:cNvCxnSpPr/>
      </xdr:nvCxnSpPr>
      <xdr:spPr bwMode="auto">
        <a:xfrm flipV="1">
          <a:off x="2908300" y="3084926"/>
          <a:ext cx="698500" cy="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60715</xdr:rowOff>
    </xdr:from>
    <xdr:to>
      <xdr:col>5</xdr:col>
      <xdr:colOff>34925</xdr:colOff>
      <xdr:row>17</xdr:row>
      <xdr:rowOff>162315</xdr:rowOff>
    </xdr:to>
    <xdr:sp macro="" textlink="">
      <xdr:nvSpPr>
        <xdr:cNvPr id="71" name="円/楕円 70"/>
        <xdr:cNvSpPr/>
      </xdr:nvSpPr>
      <xdr:spPr bwMode="auto">
        <a:xfrm>
          <a:off x="5600700" y="302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32792</xdr:rowOff>
    </xdr:from>
    <xdr:ext cx="762000" cy="259045"/>
    <xdr:sp macro="" textlink="">
      <xdr:nvSpPr>
        <xdr:cNvPr id="72" name="人口1人当たり決算額の推移該当値テキスト130"/>
        <xdr:cNvSpPr txBox="1"/>
      </xdr:nvSpPr>
      <xdr:spPr>
        <a:xfrm>
          <a:off x="5740400" y="29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78007</xdr:rowOff>
    </xdr:from>
    <xdr:to>
      <xdr:col>4</xdr:col>
      <xdr:colOff>520700</xdr:colOff>
      <xdr:row>18</xdr:row>
      <xdr:rowOff>8157</xdr:rowOff>
    </xdr:to>
    <xdr:sp macro="" textlink="">
      <xdr:nvSpPr>
        <xdr:cNvPr id="73" name="円/楕円 72"/>
        <xdr:cNvSpPr/>
      </xdr:nvSpPr>
      <xdr:spPr bwMode="auto">
        <a:xfrm>
          <a:off x="4953000" y="3040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164384</xdr:rowOff>
    </xdr:from>
    <xdr:ext cx="736600" cy="259045"/>
    <xdr:sp macro="" textlink="">
      <xdr:nvSpPr>
        <xdr:cNvPr id="74" name="テキスト ボックス 73"/>
        <xdr:cNvSpPr txBox="1"/>
      </xdr:nvSpPr>
      <xdr:spPr>
        <a:xfrm>
          <a:off x="4622800" y="3126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71,806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90972</xdr:rowOff>
    </xdr:from>
    <xdr:to>
      <xdr:col>3</xdr:col>
      <xdr:colOff>955675</xdr:colOff>
      <xdr:row>18</xdr:row>
      <xdr:rowOff>21122</xdr:rowOff>
    </xdr:to>
    <xdr:sp macro="" textlink="">
      <xdr:nvSpPr>
        <xdr:cNvPr id="75" name="円/楕円 74"/>
        <xdr:cNvSpPr/>
      </xdr:nvSpPr>
      <xdr:spPr bwMode="auto">
        <a:xfrm>
          <a:off x="4254500" y="305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5899</xdr:rowOff>
    </xdr:from>
    <xdr:ext cx="762000" cy="259045"/>
    <xdr:sp macro="" textlink="">
      <xdr:nvSpPr>
        <xdr:cNvPr id="76" name="テキスト ボックス 75"/>
        <xdr:cNvSpPr txBox="1"/>
      </xdr:nvSpPr>
      <xdr:spPr>
        <a:xfrm>
          <a:off x="3924300" y="313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71851</xdr:rowOff>
    </xdr:from>
    <xdr:to>
      <xdr:col>3</xdr:col>
      <xdr:colOff>257175</xdr:colOff>
      <xdr:row>18</xdr:row>
      <xdr:rowOff>2001</xdr:rowOff>
    </xdr:to>
    <xdr:sp macro="" textlink="">
      <xdr:nvSpPr>
        <xdr:cNvPr id="77" name="円/楕円 76"/>
        <xdr:cNvSpPr/>
      </xdr:nvSpPr>
      <xdr:spPr bwMode="auto">
        <a:xfrm>
          <a:off x="3556000" y="303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158228</xdr:rowOff>
    </xdr:from>
    <xdr:ext cx="762000" cy="259045"/>
    <xdr:sp macro="" textlink="">
      <xdr:nvSpPr>
        <xdr:cNvPr id="78" name="テキスト ボックス 77"/>
        <xdr:cNvSpPr txBox="1"/>
      </xdr:nvSpPr>
      <xdr:spPr>
        <a:xfrm>
          <a:off x="3225800" y="312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72,183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72668</xdr:rowOff>
    </xdr:from>
    <xdr:to>
      <xdr:col>2</xdr:col>
      <xdr:colOff>692150</xdr:colOff>
      <xdr:row>18</xdr:row>
      <xdr:rowOff>2818</xdr:rowOff>
    </xdr:to>
    <xdr:sp macro="" textlink="">
      <xdr:nvSpPr>
        <xdr:cNvPr id="79" name="円/楕円 78"/>
        <xdr:cNvSpPr/>
      </xdr:nvSpPr>
      <xdr:spPr bwMode="auto">
        <a:xfrm>
          <a:off x="2857500" y="303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12995</xdr:rowOff>
    </xdr:from>
    <xdr:ext cx="762000" cy="259045"/>
    <xdr:sp macro="" textlink="">
      <xdr:nvSpPr>
        <xdr:cNvPr id="80" name="テキスト ボックス 79"/>
        <xdr:cNvSpPr txBox="1"/>
      </xdr:nvSpPr>
      <xdr:spPr>
        <a:xfrm>
          <a:off x="2527300" y="280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246634</xdr:rowOff>
    </xdr:from>
    <xdr:to>
      <xdr:col>4</xdr:col>
      <xdr:colOff>1117600</xdr:colOff>
      <xdr:row>35</xdr:row>
      <xdr:rowOff>292677</xdr:rowOff>
    </xdr:to>
    <xdr:cxnSp macro="">
      <xdr:nvCxnSpPr>
        <xdr:cNvPr id="113" name="直線コネクタ 112"/>
        <xdr:cNvCxnSpPr/>
      </xdr:nvCxnSpPr>
      <xdr:spPr bwMode="auto">
        <a:xfrm>
          <a:off x="5003800" y="6856984"/>
          <a:ext cx="647700" cy="46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229927</xdr:rowOff>
    </xdr:from>
    <xdr:to>
      <xdr:col>4</xdr:col>
      <xdr:colOff>469900</xdr:colOff>
      <xdr:row>35</xdr:row>
      <xdr:rowOff>246634</xdr:rowOff>
    </xdr:to>
    <xdr:cxnSp macro="">
      <xdr:nvCxnSpPr>
        <xdr:cNvPr id="116" name="直線コネクタ 115"/>
        <xdr:cNvCxnSpPr/>
      </xdr:nvCxnSpPr>
      <xdr:spPr bwMode="auto">
        <a:xfrm>
          <a:off x="4305300" y="6840277"/>
          <a:ext cx="6985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227699</xdr:rowOff>
    </xdr:from>
    <xdr:to>
      <xdr:col>3</xdr:col>
      <xdr:colOff>904875</xdr:colOff>
      <xdr:row>35</xdr:row>
      <xdr:rowOff>229927</xdr:rowOff>
    </xdr:to>
    <xdr:cxnSp macro="">
      <xdr:nvCxnSpPr>
        <xdr:cNvPr id="119" name="直線コネクタ 118"/>
        <xdr:cNvCxnSpPr/>
      </xdr:nvCxnSpPr>
      <xdr:spPr bwMode="auto">
        <a:xfrm>
          <a:off x="3606800" y="6838049"/>
          <a:ext cx="698500" cy="2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213849</xdr:rowOff>
    </xdr:from>
    <xdr:to>
      <xdr:col>3</xdr:col>
      <xdr:colOff>206375</xdr:colOff>
      <xdr:row>35</xdr:row>
      <xdr:rowOff>227699</xdr:rowOff>
    </xdr:to>
    <xdr:cxnSp macro="">
      <xdr:nvCxnSpPr>
        <xdr:cNvPr id="122" name="直線コネクタ 121"/>
        <xdr:cNvCxnSpPr/>
      </xdr:nvCxnSpPr>
      <xdr:spPr bwMode="auto">
        <a:xfrm>
          <a:off x="2908300" y="6824199"/>
          <a:ext cx="698500" cy="1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241877</xdr:rowOff>
    </xdr:from>
    <xdr:to>
      <xdr:col>5</xdr:col>
      <xdr:colOff>34925</xdr:colOff>
      <xdr:row>36</xdr:row>
      <xdr:rowOff>577</xdr:rowOff>
    </xdr:to>
    <xdr:sp macro="" textlink="">
      <xdr:nvSpPr>
        <xdr:cNvPr id="132" name="円/楕円 131"/>
        <xdr:cNvSpPr/>
      </xdr:nvSpPr>
      <xdr:spPr bwMode="auto">
        <a:xfrm>
          <a:off x="5600700" y="685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213954</xdr:rowOff>
    </xdr:from>
    <xdr:ext cx="762000" cy="259045"/>
    <xdr:sp macro="" textlink="">
      <xdr:nvSpPr>
        <xdr:cNvPr id="133" name="人口1人当たり決算額の推移該当値テキスト445"/>
        <xdr:cNvSpPr txBox="1"/>
      </xdr:nvSpPr>
      <xdr:spPr>
        <a:xfrm>
          <a:off x="5740400" y="68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195834</xdr:rowOff>
    </xdr:from>
    <xdr:to>
      <xdr:col>4</xdr:col>
      <xdr:colOff>520700</xdr:colOff>
      <xdr:row>35</xdr:row>
      <xdr:rowOff>297434</xdr:rowOff>
    </xdr:to>
    <xdr:sp macro="" textlink="">
      <xdr:nvSpPr>
        <xdr:cNvPr id="134" name="円/楕円 133"/>
        <xdr:cNvSpPr/>
      </xdr:nvSpPr>
      <xdr:spPr bwMode="auto">
        <a:xfrm>
          <a:off x="4953000" y="680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282211</xdr:rowOff>
    </xdr:from>
    <xdr:ext cx="736600" cy="259045"/>
    <xdr:sp macro="" textlink="">
      <xdr:nvSpPr>
        <xdr:cNvPr id="135" name="テキスト ボックス 134"/>
        <xdr:cNvSpPr txBox="1"/>
      </xdr:nvSpPr>
      <xdr:spPr>
        <a:xfrm>
          <a:off x="4622800" y="689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179127</xdr:rowOff>
    </xdr:from>
    <xdr:to>
      <xdr:col>3</xdr:col>
      <xdr:colOff>955675</xdr:colOff>
      <xdr:row>35</xdr:row>
      <xdr:rowOff>280727</xdr:rowOff>
    </xdr:to>
    <xdr:sp macro="" textlink="">
      <xdr:nvSpPr>
        <xdr:cNvPr id="136" name="円/楕円 135"/>
        <xdr:cNvSpPr/>
      </xdr:nvSpPr>
      <xdr:spPr bwMode="auto">
        <a:xfrm>
          <a:off x="4254500" y="678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265504</xdr:rowOff>
    </xdr:from>
    <xdr:ext cx="762000" cy="259045"/>
    <xdr:sp macro="" textlink="">
      <xdr:nvSpPr>
        <xdr:cNvPr id="137" name="テキスト ボックス 136"/>
        <xdr:cNvSpPr txBox="1"/>
      </xdr:nvSpPr>
      <xdr:spPr>
        <a:xfrm>
          <a:off x="3924300" y="68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176899</xdr:rowOff>
    </xdr:from>
    <xdr:to>
      <xdr:col>3</xdr:col>
      <xdr:colOff>257175</xdr:colOff>
      <xdr:row>35</xdr:row>
      <xdr:rowOff>278499</xdr:rowOff>
    </xdr:to>
    <xdr:sp macro="" textlink="">
      <xdr:nvSpPr>
        <xdr:cNvPr id="138" name="円/楕円 137"/>
        <xdr:cNvSpPr/>
      </xdr:nvSpPr>
      <xdr:spPr bwMode="auto">
        <a:xfrm>
          <a:off x="3556000" y="678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263276</xdr:rowOff>
    </xdr:from>
    <xdr:ext cx="762000" cy="259045"/>
    <xdr:sp macro="" textlink="">
      <xdr:nvSpPr>
        <xdr:cNvPr id="139" name="テキスト ボックス 138"/>
        <xdr:cNvSpPr txBox="1"/>
      </xdr:nvSpPr>
      <xdr:spPr>
        <a:xfrm>
          <a:off x="3225800" y="687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163049</xdr:rowOff>
    </xdr:from>
    <xdr:to>
      <xdr:col>2</xdr:col>
      <xdr:colOff>692150</xdr:colOff>
      <xdr:row>35</xdr:row>
      <xdr:rowOff>264649</xdr:rowOff>
    </xdr:to>
    <xdr:sp macro="" textlink="">
      <xdr:nvSpPr>
        <xdr:cNvPr id="140" name="円/楕円 139"/>
        <xdr:cNvSpPr/>
      </xdr:nvSpPr>
      <xdr:spPr bwMode="auto">
        <a:xfrm>
          <a:off x="2857500" y="6773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274826</xdr:rowOff>
    </xdr:from>
    <xdr:ext cx="762000" cy="259045"/>
    <xdr:sp macro="" textlink="">
      <xdr:nvSpPr>
        <xdr:cNvPr id="141" name="テキスト ボックス 140"/>
        <xdr:cNvSpPr txBox="1"/>
      </xdr:nvSpPr>
      <xdr:spPr>
        <a:xfrm>
          <a:off x="2527300" y="654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環境美化センター更新改良工事など大規模事業を実施したことから、その財源として国庫支出金等の歳入は増加しているものの、前年度と比較して数値が減少している。そのような中でも、財政調整基金残高は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19.88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％まで確保されており、今後も引き続き行財政改革の推進を図り、基金残高を維持しながら、財政運営の健全性確保に努めていく。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これまでの徹底した経営改善努力の結果、累積赤字を解消した競輪事業特別会計が黒字に転じたことから、全会計において収支が黒字となっている状況であるが、病院事業会計については、新病院建設に伴う企業債の償還等により、今後厳しい経営を余儀なくされることが見込まれるため、引き続き各事業会計、特に競輪事業において健全経営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過去に借り入れた高金利の地方債の償還が進んだことにより元利償還金の額が減少し、控除される算入公債費等の額が増加したため、実質公債費比率は前年度より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改善されている。しかしながら、今後、環境美化センター更新改良事業等ここ数年の大規模事業に係る地方債の元利償還金や新病院建設に係る病院事業会計の元利償還金に対する繰出金の大幅な増加が見込まれることから、地方債発行額の抑制と、財政の弾力性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大型建設事業に係る地方債の借入等により地方債残高が増加したため、将来負担額は増額となったものの、財政調整基金や減債基金の残高が増えたことで充当可能基金が増額となり、また都市計画税収入の増から充当可能特定歳入も増額となったため、将来負担比率は前年度とほぼ同水準となっている。今後も充当可能基金等の確保に努めるとともに、全会計において現在の負担と将来の負担のバランスを念頭に置いた経営に努めながら、健全財政の維持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26792734</v>
      </c>
      <c r="BO4" s="379"/>
      <c r="BP4" s="379"/>
      <c r="BQ4" s="379"/>
      <c r="BR4" s="379"/>
      <c r="BS4" s="379"/>
      <c r="BT4" s="379"/>
      <c r="BU4" s="380"/>
      <c r="BV4" s="378">
        <v>26363529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3.8</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26079012</v>
      </c>
      <c r="BO5" s="384"/>
      <c r="BP5" s="384"/>
      <c r="BQ5" s="384"/>
      <c r="BR5" s="384"/>
      <c r="BS5" s="384"/>
      <c r="BT5" s="384"/>
      <c r="BU5" s="385"/>
      <c r="BV5" s="383">
        <v>25590532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86.1</v>
      </c>
      <c r="CU5" s="354"/>
      <c r="CV5" s="354"/>
      <c r="CW5" s="354"/>
      <c r="CX5" s="354"/>
      <c r="CY5" s="354"/>
      <c r="CZ5" s="354"/>
      <c r="DA5" s="355"/>
      <c r="DB5" s="353">
        <v>83.9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713722</v>
      </c>
      <c r="BO6" s="384"/>
      <c r="BP6" s="384"/>
      <c r="BQ6" s="384"/>
      <c r="BR6" s="384"/>
      <c r="BS6" s="384"/>
      <c r="BT6" s="384"/>
      <c r="BU6" s="385"/>
      <c r="BV6" s="383">
        <v>772997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95.3</v>
      </c>
      <c r="CU6" s="530"/>
      <c r="CV6" s="530"/>
      <c r="CW6" s="530"/>
      <c r="CX6" s="530"/>
      <c r="CY6" s="530"/>
      <c r="CZ6" s="530"/>
      <c r="DA6" s="531"/>
      <c r="DB6" s="529">
        <v>94.3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149170</v>
      </c>
      <c r="BO7" s="384"/>
      <c r="BP7" s="384"/>
      <c r="BQ7" s="384"/>
      <c r="BR7" s="384"/>
      <c r="BS7" s="384"/>
      <c r="BT7" s="384"/>
      <c r="BU7" s="385"/>
      <c r="BV7" s="383">
        <v>76682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15009218</v>
      </c>
      <c r="CU7" s="384"/>
      <c r="CV7" s="384"/>
      <c r="CW7" s="384"/>
      <c r="CX7" s="384"/>
      <c r="CY7" s="384"/>
      <c r="CZ7" s="384"/>
      <c r="DA7" s="385"/>
      <c r="DB7" s="383">
        <v>15163314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564552</v>
      </c>
      <c r="BO8" s="384"/>
      <c r="BP8" s="384"/>
      <c r="BQ8" s="384"/>
      <c r="BR8" s="384"/>
      <c r="BS8" s="384"/>
      <c r="BT8" s="384"/>
      <c r="BU8" s="385"/>
      <c r="BV8" s="383">
        <v>696315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0.77</v>
      </c>
      <c r="CU8" s="493"/>
      <c r="CV8" s="493"/>
      <c r="CW8" s="493"/>
      <c r="CX8" s="493"/>
      <c r="CY8" s="493"/>
      <c r="CZ8" s="493"/>
      <c r="DA8" s="494"/>
      <c r="DB8" s="492">
        <v>0.77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71437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-131763</v>
      </c>
      <c r="BO9" s="384"/>
      <c r="BP9" s="384"/>
      <c r="BQ9" s="384"/>
      <c r="BR9" s="384"/>
      <c r="BS9" s="384"/>
      <c r="BT9" s="384"/>
      <c r="BU9" s="385"/>
      <c r="BV9" s="383">
        <v>-23244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72441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351715</v>
      </c>
      <c r="BO10" s="384"/>
      <c r="BP10" s="384"/>
      <c r="BQ10" s="384"/>
      <c r="BR10" s="384"/>
      <c r="BS10" s="384"/>
      <c r="BT10" s="384"/>
      <c r="BU10" s="385"/>
      <c r="BV10" s="383">
        <v>562036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72134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71694</v>
      </c>
      <c r="S13" s="485"/>
      <c r="T13" s="485"/>
      <c r="U13" s="485"/>
      <c r="V13" s="486"/>
      <c r="W13" s="472" t="s">
        <v>124</v>
      </c>
      <c r="X13" s="396"/>
      <c r="Y13" s="396"/>
      <c r="Z13" s="396"/>
      <c r="AA13" s="396"/>
      <c r="AB13" s="397"/>
      <c r="AC13" s="359">
        <v>810</v>
      </c>
      <c r="AD13" s="360"/>
      <c r="AE13" s="360"/>
      <c r="AF13" s="360"/>
      <c r="AG13" s="361"/>
      <c r="AH13" s="359">
        <v>891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219952</v>
      </c>
      <c r="BO13" s="384"/>
      <c r="BP13" s="384"/>
      <c r="BQ13" s="384"/>
      <c r="BR13" s="384"/>
      <c r="BS13" s="384"/>
      <c r="BT13" s="384"/>
      <c r="BU13" s="385"/>
      <c r="BV13" s="383">
        <v>538792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72664</v>
      </c>
      <c r="S14" s="485"/>
      <c r="T14" s="485"/>
      <c r="U14" s="485"/>
      <c r="V14" s="486"/>
      <c r="W14" s="487"/>
      <c r="X14" s="399"/>
      <c r="Y14" s="399"/>
      <c r="Z14" s="399"/>
      <c r="AA14" s="399"/>
      <c r="AB14" s="400"/>
      <c r="AC14" s="477">
        <v>2.6</v>
      </c>
      <c r="AD14" s="478"/>
      <c r="AE14" s="478"/>
      <c r="AF14" s="478"/>
      <c r="AG14" s="479"/>
      <c r="AH14" s="477">
        <v>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23.3</v>
      </c>
      <c r="CU14" s="456"/>
      <c r="CV14" s="456"/>
      <c r="CW14" s="456"/>
      <c r="CX14" s="456"/>
      <c r="CY14" s="456"/>
      <c r="CZ14" s="456"/>
      <c r="DA14" s="457"/>
      <c r="DB14" s="488">
        <v>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72224</v>
      </c>
      <c r="S15" s="485"/>
      <c r="T15" s="485"/>
      <c r="U15" s="485"/>
      <c r="V15" s="486"/>
      <c r="W15" s="472" t="s">
        <v>131</v>
      </c>
      <c r="X15" s="396"/>
      <c r="Y15" s="396"/>
      <c r="Z15" s="396"/>
      <c r="AA15" s="396"/>
      <c r="AB15" s="397"/>
      <c r="AC15" s="359">
        <v>4312</v>
      </c>
      <c r="AD15" s="360"/>
      <c r="AE15" s="360"/>
      <c r="AF15" s="360"/>
      <c r="AG15" s="361"/>
      <c r="AH15" s="359">
        <v>5604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8566402</v>
      </c>
      <c r="BO15" s="379"/>
      <c r="BP15" s="379"/>
      <c r="BQ15" s="379"/>
      <c r="BR15" s="379"/>
      <c r="BS15" s="379"/>
      <c r="BT15" s="379"/>
      <c r="BU15" s="380"/>
      <c r="BV15" s="378">
        <v>8407641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13.8</v>
      </c>
      <c r="AD16" s="478"/>
      <c r="AE16" s="478"/>
      <c r="AF16" s="478"/>
      <c r="AG16" s="479"/>
      <c r="AH16" s="477">
        <v>16.399999999999999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11002944</v>
      </c>
      <c r="BO16" s="384"/>
      <c r="BP16" s="384"/>
      <c r="BQ16" s="384"/>
      <c r="BR16" s="384"/>
      <c r="BS16" s="384"/>
      <c r="BT16" s="384"/>
      <c r="BU16" s="385"/>
      <c r="BV16" s="383">
        <v>10892602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26207</v>
      </c>
      <c r="AD17" s="360"/>
      <c r="AE17" s="360"/>
      <c r="AF17" s="360"/>
      <c r="AG17" s="361"/>
      <c r="AH17" s="359">
        <v>27354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11075965</v>
      </c>
      <c r="BO17" s="384"/>
      <c r="BP17" s="384"/>
      <c r="BQ17" s="384"/>
      <c r="BR17" s="384"/>
      <c r="BS17" s="384"/>
      <c r="BT17" s="384"/>
      <c r="BU17" s="385"/>
      <c r="BV17" s="383">
        <v>10947083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124.1</v>
      </c>
      <c r="M18" s="448"/>
      <c r="N18" s="448"/>
      <c r="O18" s="448"/>
      <c r="P18" s="448"/>
      <c r="Q18" s="448"/>
      <c r="R18" s="449"/>
      <c r="S18" s="449"/>
      <c r="T18" s="449"/>
      <c r="U18" s="449"/>
      <c r="V18" s="450"/>
      <c r="W18" s="464"/>
      <c r="X18" s="465"/>
      <c r="Y18" s="465"/>
      <c r="Z18" s="465"/>
      <c r="AA18" s="465"/>
      <c r="AB18" s="473"/>
      <c r="AC18" s="347">
        <v>83.7</v>
      </c>
      <c r="AD18" s="348"/>
      <c r="AE18" s="348"/>
      <c r="AF18" s="348"/>
      <c r="AG18" s="451"/>
      <c r="AH18" s="347">
        <v>80.3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13320348</v>
      </c>
      <c r="BO18" s="384"/>
      <c r="BP18" s="384"/>
      <c r="BQ18" s="384"/>
      <c r="BR18" s="384"/>
      <c r="BS18" s="384"/>
      <c r="BT18" s="384"/>
      <c r="BU18" s="385"/>
      <c r="BV18" s="383">
        <v>13017890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576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18029412</v>
      </c>
      <c r="BO19" s="384"/>
      <c r="BP19" s="384"/>
      <c r="BQ19" s="384"/>
      <c r="BR19" s="384"/>
      <c r="BS19" s="384"/>
      <c r="BT19" s="384"/>
      <c r="BU19" s="385"/>
      <c r="BV19" s="383">
        <v>18037348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30636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24713188</v>
      </c>
      <c r="BO23" s="384"/>
      <c r="BP23" s="384"/>
      <c r="BQ23" s="384"/>
      <c r="BR23" s="384"/>
      <c r="BS23" s="384"/>
      <c r="BT23" s="384"/>
      <c r="BU23" s="385"/>
      <c r="BV23" s="383">
        <v>23881196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8070</v>
      </c>
      <c r="R24" s="360"/>
      <c r="S24" s="360"/>
      <c r="T24" s="360"/>
      <c r="U24" s="360"/>
      <c r="V24" s="361"/>
      <c r="W24" s="425"/>
      <c r="X24" s="416"/>
      <c r="Y24" s="417"/>
      <c r="Z24" s="356" t="s">
        <v>154</v>
      </c>
      <c r="AA24" s="357"/>
      <c r="AB24" s="357"/>
      <c r="AC24" s="357"/>
      <c r="AD24" s="357"/>
      <c r="AE24" s="357"/>
      <c r="AF24" s="357"/>
      <c r="AG24" s="358"/>
      <c r="AH24" s="359">
        <v>597</v>
      </c>
      <c r="AI24" s="360"/>
      <c r="AJ24" s="360"/>
      <c r="AK24" s="360"/>
      <c r="AL24" s="361"/>
      <c r="AM24" s="359">
        <v>1952787</v>
      </c>
      <c r="AN24" s="360"/>
      <c r="AO24" s="360"/>
      <c r="AP24" s="360"/>
      <c r="AQ24" s="360"/>
      <c r="AR24" s="361"/>
      <c r="AS24" s="359">
        <v>3271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22151003</v>
      </c>
      <c r="BO24" s="384"/>
      <c r="BP24" s="384"/>
      <c r="BQ24" s="384"/>
      <c r="BR24" s="384"/>
      <c r="BS24" s="384"/>
      <c r="BT24" s="384"/>
      <c r="BU24" s="385"/>
      <c r="BV24" s="383">
        <v>20815948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7030</v>
      </c>
      <c r="R25" s="360"/>
      <c r="S25" s="360"/>
      <c r="T25" s="360"/>
      <c r="U25" s="360"/>
      <c r="V25" s="361"/>
      <c r="W25" s="425"/>
      <c r="X25" s="416"/>
      <c r="Y25" s="417"/>
      <c r="Z25" s="356" t="s">
        <v>157</v>
      </c>
      <c r="AA25" s="357"/>
      <c r="AB25" s="357"/>
      <c r="AC25" s="357"/>
      <c r="AD25" s="357"/>
      <c r="AE25" s="357"/>
      <c r="AF25" s="357"/>
      <c r="AG25" s="358"/>
      <c r="AH25" s="359">
        <v>104</v>
      </c>
      <c r="AI25" s="360"/>
      <c r="AJ25" s="360"/>
      <c r="AK25" s="360"/>
      <c r="AL25" s="361"/>
      <c r="AM25" s="359">
        <v>324792</v>
      </c>
      <c r="AN25" s="360"/>
      <c r="AO25" s="360"/>
      <c r="AP25" s="360"/>
      <c r="AQ25" s="360"/>
      <c r="AR25" s="361"/>
      <c r="AS25" s="359">
        <v>3123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2771601</v>
      </c>
      <c r="BO25" s="379"/>
      <c r="BP25" s="379"/>
      <c r="BQ25" s="379"/>
      <c r="BR25" s="379"/>
      <c r="BS25" s="379"/>
      <c r="BT25" s="379"/>
      <c r="BU25" s="380"/>
      <c r="BV25" s="378">
        <v>1740307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6460</v>
      </c>
      <c r="R26" s="360"/>
      <c r="S26" s="360"/>
      <c r="T26" s="360"/>
      <c r="U26" s="360"/>
      <c r="V26" s="361"/>
      <c r="W26" s="425"/>
      <c r="X26" s="416"/>
      <c r="Y26" s="417"/>
      <c r="Z26" s="356" t="s">
        <v>160</v>
      </c>
      <c r="AA26" s="438"/>
      <c r="AB26" s="438"/>
      <c r="AC26" s="438"/>
      <c r="AD26" s="438"/>
      <c r="AE26" s="438"/>
      <c r="AF26" s="438"/>
      <c r="AG26" s="439"/>
      <c r="AH26" s="359">
        <v>99</v>
      </c>
      <c r="AI26" s="360"/>
      <c r="AJ26" s="360"/>
      <c r="AK26" s="360"/>
      <c r="AL26" s="361"/>
      <c r="AM26" s="359">
        <v>360954</v>
      </c>
      <c r="AN26" s="360"/>
      <c r="AO26" s="360"/>
      <c r="AP26" s="360"/>
      <c r="AQ26" s="360"/>
      <c r="AR26" s="361"/>
      <c r="AS26" s="359">
        <v>3646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12000</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4130</v>
      </c>
      <c r="R27" s="360"/>
      <c r="S27" s="360"/>
      <c r="T27" s="360"/>
      <c r="U27" s="360"/>
      <c r="V27" s="361"/>
      <c r="W27" s="425"/>
      <c r="X27" s="416"/>
      <c r="Y27" s="417"/>
      <c r="Z27" s="356" t="s">
        <v>163</v>
      </c>
      <c r="AA27" s="357"/>
      <c r="AB27" s="357"/>
      <c r="AC27" s="357"/>
      <c r="AD27" s="357"/>
      <c r="AE27" s="357"/>
      <c r="AF27" s="357"/>
      <c r="AG27" s="358"/>
      <c r="AH27" s="359">
        <v>49</v>
      </c>
      <c r="AI27" s="360"/>
      <c r="AJ27" s="360"/>
      <c r="AK27" s="360"/>
      <c r="AL27" s="361"/>
      <c r="AM27" s="359">
        <v>145260</v>
      </c>
      <c r="AN27" s="360"/>
      <c r="AO27" s="360"/>
      <c r="AP27" s="360"/>
      <c r="AQ27" s="360"/>
      <c r="AR27" s="361"/>
      <c r="AS27" s="359">
        <v>2964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323216</v>
      </c>
      <c r="BO27" s="387"/>
      <c r="BP27" s="387"/>
      <c r="BQ27" s="387"/>
      <c r="BR27" s="387"/>
      <c r="BS27" s="387"/>
      <c r="BT27" s="387"/>
      <c r="BU27" s="388"/>
      <c r="BV27" s="386">
        <v>323185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2983155</v>
      </c>
      <c r="BO28" s="379"/>
      <c r="BP28" s="379"/>
      <c r="BQ28" s="379"/>
      <c r="BR28" s="379"/>
      <c r="BS28" s="379"/>
      <c r="BT28" s="379"/>
      <c r="BU28" s="380"/>
      <c r="BV28" s="378">
        <v>2631440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3510</v>
      </c>
      <c r="R29" s="360"/>
      <c r="S29" s="360"/>
      <c r="T29" s="360"/>
      <c r="U29" s="360"/>
      <c r="V29" s="361"/>
      <c r="W29" s="426"/>
      <c r="X29" s="427"/>
      <c r="Y29" s="428"/>
      <c r="Z29" s="356" t="s">
        <v>170</v>
      </c>
      <c r="AA29" s="357"/>
      <c r="AB29" s="357"/>
      <c r="AC29" s="357"/>
      <c r="AD29" s="357"/>
      <c r="AE29" s="357"/>
      <c r="AF29" s="357"/>
      <c r="AG29" s="358"/>
      <c r="AH29" s="359">
        <v>646</v>
      </c>
      <c r="AI29" s="360"/>
      <c r="AJ29" s="360"/>
      <c r="AK29" s="360"/>
      <c r="AL29" s="361"/>
      <c r="AM29" s="359">
        <v>2098047</v>
      </c>
      <c r="AN29" s="360"/>
      <c r="AO29" s="360"/>
      <c r="AP29" s="360"/>
      <c r="AQ29" s="360"/>
      <c r="AR29" s="361"/>
      <c r="AS29" s="359">
        <v>3248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810318</v>
      </c>
      <c r="BO29" s="384"/>
      <c r="BP29" s="384"/>
      <c r="BQ29" s="384"/>
      <c r="BR29" s="384"/>
      <c r="BS29" s="384"/>
      <c r="BT29" s="384"/>
      <c r="BU29" s="385"/>
      <c r="BV29" s="383">
        <v>709873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1124391</v>
      </c>
      <c r="BO30" s="387"/>
      <c r="BP30" s="387"/>
      <c r="BQ30" s="387"/>
      <c r="BR30" s="387"/>
      <c r="BS30" s="387"/>
      <c r="BT30" s="387"/>
      <c r="BU30" s="388"/>
      <c r="BV30" s="386">
        <v>1142672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競輪事業特別会計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病院事業会計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静岡県後期高齢者医療広域連合（普通会計）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伊東マリンタウン株式会社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静岡県後期高齢者医療広域連合（事業会計）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公益財団法人伊東市振興公社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霊園事業特別会計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静岡地方税滞納整理機構</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伊豆東海岸鉄道整備株式会社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介護老人保健施設特別会計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株式会社シーブイエー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エフエム伊東株式会社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23749</v>
      </c>
      <c r="J41" s="83">
        <v>23334</v>
      </c>
      <c r="K41" s="83">
        <v>23124</v>
      </c>
      <c r="L41" s="83">
        <v>23881</v>
      </c>
      <c r="M41" s="84">
        <v>24713</v>
      </c>
    </row>
    <row r="42" spans="2:13" ht="27.75" customHeight="1">
      <c r="B42" s="1171"/>
      <c r="C42" s="1172"/>
      <c r="D42" s="85"/>
      <c r="E42" s="1175" t="s">
        <v>26</v>
      </c>
      <c r="F42" s="1175"/>
      <c r="G42" s="1175"/>
      <c r="H42" s="1176"/>
      <c r="I42" s="86" t="s">
        <v>480</v>
      </c>
      <c r="J42" s="87" t="s">
        <v>480</v>
      </c>
      <c r="K42" s="87" t="s">
        <v>480</v>
      </c>
      <c r="L42" s="87" t="s">
        <v>480</v>
      </c>
      <c r="M42" s="88" t="s">
        <v>480</v>
      </c>
    </row>
    <row r="43" spans="2:13" ht="27.75" customHeight="1">
      <c r="B43" s="1171"/>
      <c r="C43" s="1172"/>
      <c r="D43" s="85"/>
      <c r="E43" s="1175" t="s">
        <v>27</v>
      </c>
      <c r="F43" s="1175"/>
      <c r="G43" s="1175"/>
      <c r="H43" s="1176"/>
      <c r="I43" s="86">
        <v>11220</v>
      </c>
      <c r="J43" s="87">
        <v>11400</v>
      </c>
      <c r="K43" s="87">
        <v>12091</v>
      </c>
      <c r="L43" s="87">
        <v>11371</v>
      </c>
      <c r="M43" s="88">
        <v>11428</v>
      </c>
    </row>
    <row r="44" spans="2:13" ht="27.75" customHeight="1">
      <c r="B44" s="1171"/>
      <c r="C44" s="1172"/>
      <c r="D44" s="85"/>
      <c r="E44" s="1175" t="s">
        <v>28</v>
      </c>
      <c r="F44" s="1175"/>
      <c r="G44" s="1175"/>
      <c r="H44" s="1176"/>
      <c r="I44" s="86" t="s">
        <v>480</v>
      </c>
      <c r="J44" s="87" t="s">
        <v>480</v>
      </c>
      <c r="K44" s="87" t="s">
        <v>480</v>
      </c>
      <c r="L44" s="87" t="s">
        <v>480</v>
      </c>
      <c r="M44" s="88" t="s">
        <v>480</v>
      </c>
    </row>
    <row r="45" spans="2:13" ht="27.75" customHeight="1">
      <c r="B45" s="1171"/>
      <c r="C45" s="1172"/>
      <c r="D45" s="85"/>
      <c r="E45" s="1175" t="s">
        <v>29</v>
      </c>
      <c r="F45" s="1175"/>
      <c r="G45" s="1175"/>
      <c r="H45" s="1176"/>
      <c r="I45" s="86">
        <v>5723</v>
      </c>
      <c r="J45" s="87">
        <v>5553</v>
      </c>
      <c r="K45" s="87">
        <v>5827</v>
      </c>
      <c r="L45" s="87">
        <v>5865</v>
      </c>
      <c r="M45" s="88">
        <v>5651</v>
      </c>
    </row>
    <row r="46" spans="2:13" ht="27.75" customHeight="1">
      <c r="B46" s="1171"/>
      <c r="C46" s="1172"/>
      <c r="D46" s="85"/>
      <c r="E46" s="1175" t="s">
        <v>30</v>
      </c>
      <c r="F46" s="1175"/>
      <c r="G46" s="1175"/>
      <c r="H46" s="1176"/>
      <c r="I46" s="86">
        <v>0</v>
      </c>
      <c r="J46" s="87">
        <v>0</v>
      </c>
      <c r="K46" s="87">
        <v>0</v>
      </c>
      <c r="L46" s="87">
        <v>0</v>
      </c>
      <c r="M46" s="88" t="s">
        <v>480</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4793</v>
      </c>
      <c r="J49" s="87">
        <v>5240</v>
      </c>
      <c r="K49" s="87">
        <v>4489</v>
      </c>
      <c r="L49" s="87">
        <v>5530</v>
      </c>
      <c r="M49" s="88">
        <v>5835</v>
      </c>
    </row>
    <row r="50" spans="2:13" ht="27.75" customHeight="1">
      <c r="B50" s="1171"/>
      <c r="C50" s="1172"/>
      <c r="D50" s="85"/>
      <c r="E50" s="1175" t="s">
        <v>35</v>
      </c>
      <c r="F50" s="1175"/>
      <c r="G50" s="1175"/>
      <c r="H50" s="1176"/>
      <c r="I50" s="86">
        <v>9631</v>
      </c>
      <c r="J50" s="87">
        <v>9372</v>
      </c>
      <c r="K50" s="87">
        <v>9019</v>
      </c>
      <c r="L50" s="87">
        <v>9404</v>
      </c>
      <c r="M50" s="88">
        <v>9874</v>
      </c>
    </row>
    <row r="51" spans="2:13" ht="27.75" customHeight="1">
      <c r="B51" s="1173"/>
      <c r="C51" s="1174"/>
      <c r="D51" s="85"/>
      <c r="E51" s="1175" t="s">
        <v>36</v>
      </c>
      <c r="F51" s="1175"/>
      <c r="G51" s="1175"/>
      <c r="H51" s="1176"/>
      <c r="I51" s="86">
        <v>19347</v>
      </c>
      <c r="J51" s="87">
        <v>20255</v>
      </c>
      <c r="K51" s="87">
        <v>21409</v>
      </c>
      <c r="L51" s="87">
        <v>23058</v>
      </c>
      <c r="M51" s="88">
        <v>22961</v>
      </c>
    </row>
    <row r="52" spans="2:13" ht="27.75" customHeight="1" thickBot="1">
      <c r="B52" s="1177" t="s">
        <v>37</v>
      </c>
      <c r="C52" s="1178"/>
      <c r="D52" s="90"/>
      <c r="E52" s="1179" t="s">
        <v>38</v>
      </c>
      <c r="F52" s="1179"/>
      <c r="G52" s="1179"/>
      <c r="H52" s="1180"/>
      <c r="I52" s="91">
        <v>6922</v>
      </c>
      <c r="J52" s="92">
        <v>5419</v>
      </c>
      <c r="K52" s="92">
        <v>6126</v>
      </c>
      <c r="L52" s="92">
        <v>3126</v>
      </c>
      <c r="M52" s="93">
        <v>3123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24964</v>
      </c>
      <c r="E3" s="116"/>
      <c r="F3" s="117">
        <v>40203</v>
      </c>
      <c r="G3" s="118"/>
      <c r="H3" s="119"/>
    </row>
    <row r="4" spans="1:8">
      <c r="A4" s="120"/>
      <c r="B4" s="121"/>
      <c r="C4" s="122"/>
      <c r="D4" s="123">
        <v>19934</v>
      </c>
      <c r="E4" s="124"/>
      <c r="F4" s="125">
        <v>23352</v>
      </c>
      <c r="G4" s="126"/>
      <c r="H4" s="127"/>
    </row>
    <row r="5" spans="1:8">
      <c r="A5" s="108" t="s">
        <v>513</v>
      </c>
      <c r="B5" s="113"/>
      <c r="C5" s="114"/>
      <c r="D5" s="115">
        <v>26147</v>
      </c>
      <c r="E5" s="116"/>
      <c r="F5" s="117">
        <v>47569</v>
      </c>
      <c r="G5" s="118"/>
      <c r="H5" s="119"/>
    </row>
    <row r="6" spans="1:8">
      <c r="A6" s="120"/>
      <c r="B6" s="121"/>
      <c r="C6" s="122"/>
      <c r="D6" s="123">
        <v>16417</v>
      </c>
      <c r="E6" s="124"/>
      <c r="F6" s="125">
        <v>26255</v>
      </c>
      <c r="G6" s="126"/>
      <c r="H6" s="127"/>
    </row>
    <row r="7" spans="1:8">
      <c r="A7" s="108" t="s">
        <v>514</v>
      </c>
      <c r="B7" s="113"/>
      <c r="C7" s="114"/>
      <c r="D7" s="115">
        <v>25987</v>
      </c>
      <c r="E7" s="116"/>
      <c r="F7" s="117">
        <v>50880</v>
      </c>
      <c r="G7" s="118"/>
      <c r="H7" s="119"/>
    </row>
    <row r="8" spans="1:8">
      <c r="A8" s="120"/>
      <c r="B8" s="121"/>
      <c r="C8" s="122"/>
      <c r="D8" s="123">
        <v>12451</v>
      </c>
      <c r="E8" s="124"/>
      <c r="F8" s="125">
        <v>26879</v>
      </c>
      <c r="G8" s="126"/>
      <c r="H8" s="127"/>
    </row>
    <row r="9" spans="1:8">
      <c r="A9" s="108" t="s">
        <v>515</v>
      </c>
      <c r="B9" s="113"/>
      <c r="C9" s="114"/>
      <c r="D9" s="115">
        <v>44230</v>
      </c>
      <c r="E9" s="116"/>
      <c r="F9" s="117">
        <v>63956</v>
      </c>
      <c r="G9" s="118"/>
      <c r="H9" s="119"/>
    </row>
    <row r="10" spans="1:8">
      <c r="A10" s="120"/>
      <c r="B10" s="121"/>
      <c r="C10" s="122"/>
      <c r="D10" s="123">
        <v>16944</v>
      </c>
      <c r="E10" s="124"/>
      <c r="F10" s="125">
        <v>29239</v>
      </c>
      <c r="G10" s="126"/>
      <c r="H10" s="127"/>
    </row>
    <row r="11" spans="1:8">
      <c r="A11" s="108" t="s">
        <v>516</v>
      </c>
      <c r="B11" s="113"/>
      <c r="C11" s="114"/>
      <c r="D11" s="115">
        <v>49479</v>
      </c>
      <c r="E11" s="116"/>
      <c r="F11" s="117">
        <v>66255</v>
      </c>
      <c r="G11" s="118"/>
      <c r="H11" s="119"/>
    </row>
    <row r="12" spans="1:8">
      <c r="A12" s="120"/>
      <c r="B12" s="121"/>
      <c r="C12" s="128"/>
      <c r="D12" s="123">
        <v>24383</v>
      </c>
      <c r="E12" s="124"/>
      <c r="F12" s="125">
        <v>31822</v>
      </c>
      <c r="G12" s="126"/>
      <c r="H12" s="127"/>
    </row>
    <row r="13" spans="1:8">
      <c r="A13" s="108"/>
      <c r="B13" s="113"/>
      <c r="C13" s="129"/>
      <c r="D13" s="130">
        <v>34161</v>
      </c>
      <c r="E13" s="131"/>
      <c r="F13" s="132">
        <v>53773</v>
      </c>
      <c r="G13" s="133"/>
      <c r="H13" s="119"/>
    </row>
    <row r="14" spans="1:8">
      <c r="A14" s="120"/>
      <c r="B14" s="121"/>
      <c r="C14" s="122"/>
      <c r="D14" s="123">
        <v>18026</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2.95</v>
      </c>
      <c r="C19" s="134">
        <f>ROUND(VALUE(SUBSTITUTE(実質収支比率等に係る経年分析!G$48,"▲","-")),2)</f>
        <v>3.47</v>
      </c>
      <c r="D19" s="134">
        <f>ROUND(VALUE(SUBSTITUTE(実質収支比率等に係る経年分析!H$48,"▲","-")),2)</f>
        <v>4.8</v>
      </c>
      <c r="E19" s="134">
        <f>ROUND(VALUE(SUBSTITUTE(実質収支比率等に係る経年分析!I$48,"▲","-")),2)</f>
        <v>4.59</v>
      </c>
      <c r="F19" s="134">
        <f>ROUND(VALUE(SUBSTITUTE(実質収支比率等に係る経年分析!J$48,"▲","-")),2)</f>
        <v>3.76</v>
      </c>
    </row>
    <row r="20" spans="1:11">
      <c r="A20" s="134" t="s">
        <v>43</v>
      </c>
      <c r="B20" s="134">
        <f>ROUND(VALUE(SUBSTITUTE(実質収支比率等に係る経年分析!F$47,"▲","-")),2)</f>
        <v>8.52</v>
      </c>
      <c r="C20" s="134">
        <f>ROUND(VALUE(SUBSTITUTE(実質収支比率等に係る経年分析!G$47,"▲","-")),2)</f>
        <v>11.76</v>
      </c>
      <c r="D20" s="134">
        <f>ROUND(VALUE(SUBSTITUTE(実質収支比率等に係る経年分析!H$47,"▲","-")),2)</f>
        <v>13.81</v>
      </c>
      <c r="E20" s="134">
        <f>ROUND(VALUE(SUBSTITUTE(実質収支比率等に係る経年分析!I$47,"▲","-")),2)</f>
        <v>17.350000000000001</v>
      </c>
      <c r="F20" s="134">
        <f>ROUND(VALUE(SUBSTITUTE(実質収支比率等に係る経年分析!J$47,"▲","-")),2)</f>
        <v>19.88</v>
      </c>
    </row>
    <row r="21" spans="1:11">
      <c r="A21" s="134" t="s">
        <v>44</v>
      </c>
      <c r="B21" s="134">
        <f>IF(ISNUMBER(VALUE(SUBSTITUTE(実質収支比率等に係る経年分析!F$49,"▲","-"))),ROUND(VALUE(SUBSTITUTE(実質収支比率等に係る経年分析!F$49,"▲","-")),2),NA())</f>
        <v>2.62</v>
      </c>
      <c r="C21" s="134">
        <f>IF(ISNUMBER(VALUE(SUBSTITUTE(実質収支比率等に係る経年分析!G$49,"▲","-"))),ROUND(VALUE(SUBSTITUTE(実質収支比率等に係る経年分析!G$49,"▲","-")),2),NA())</f>
        <v>3.84</v>
      </c>
      <c r="D21" s="134">
        <f>IF(ISNUMBER(VALUE(SUBSTITUTE(実質収支比率等に係る経年分析!H$49,"▲","-"))),ROUND(VALUE(SUBSTITUTE(実質収支比率等に係る経年分析!H$49,"▲","-")),2),NA())</f>
        <v>3.23</v>
      </c>
      <c r="E21" s="134">
        <f>IF(ISNUMBER(VALUE(SUBSTITUTE(実質収支比率等に係る経年分析!I$49,"▲","-"))),ROUND(VALUE(SUBSTITUTE(実質収支比率等に係る経年分析!I$49,"▲","-")),2),NA())</f>
        <v>3.55</v>
      </c>
      <c r="F21" s="134">
        <f>IF(ISNUMBER(VALUE(SUBSTITUTE(実質収支比率等に係る経年分析!J$49,"▲","-"))),ROUND(VALUE(SUBSTITUTE(実質収支比率等に係る経年分析!J$49,"▲","-")),2),NA())</f>
        <v>1.47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0.62</v>
      </c>
    </row>
    <row r="32" spans="1:11">
      <c r="A32" s="135" t="str">
        <f>IF(連結実質赤字比率に係る赤字・黒字の構成分析!C$38="",NA(),連結実質赤字比率に係る赤字・黒字の構成分析!C$38)</f>
        <v>競輪事業特別会計</v>
      </c>
      <c r="B32" s="135">
        <f>IF(ROUND(VALUE(SUBSTITUTE(連結実質赤字比率に係る赤字・黒字の構成分析!F$38,"▲", "-")), 2) &lt; 0, ABS(ROUND(VALUE(SUBSTITUTE(連結実質赤字比率に係る赤字・黒字の構成分析!F$38,"▲", "-")), 2)), NA())</f>
        <v>2.89</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2.5299999999999998</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1.94</v>
      </c>
      <c r="G32" s="135" t="e">
        <f>IF(ROUND(VALUE(SUBSTITUTE(連結実質赤字比率に係る赤字・黒字の構成分析!H$38,"▲", "-")), 2) &gt;= 0, ABS(ROUND(VALUE(SUBSTITUTE(連結実質赤字比率に係る赤字・黒字の構成分析!H$38,"▲", "-")), 2)), NA())</f>
        <v>#N/A</v>
      </c>
      <c r="H32" s="135">
        <f>IF(ROUND(VALUE(SUBSTITUTE(連結実質赤字比率に係る赤字・黒字の構成分析!I$38,"▲", "-")), 2) &lt; 0, ABS(ROUND(VALUE(SUBSTITUTE(連結実質赤字比率に係る赤字・黒字の構成分析!I$38,"▲", "-")), 2)), NA())</f>
        <v>0.57999999999999996</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3.76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9.9499999999999993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2229</v>
      </c>
      <c r="E42" s="136"/>
      <c r="F42" s="136"/>
      <c r="G42" s="136">
        <f>'実質公債費比率（分子）の構造'!L$52</f>
        <v>2261</v>
      </c>
      <c r="H42" s="136"/>
      <c r="I42" s="136"/>
      <c r="J42" s="136">
        <f>'実質公債費比率（分子）の構造'!M$52</f>
        <v>2179</v>
      </c>
      <c r="K42" s="136"/>
      <c r="L42" s="136"/>
      <c r="M42" s="136">
        <f>'実質公債費比率（分子）の構造'!N$52</f>
        <v>2201</v>
      </c>
      <c r="N42" s="136"/>
      <c r="O42" s="136"/>
      <c r="P42" s="136">
        <f>'実質公債費比率（分子）の構造'!O$52</f>
        <v>2261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85</v>
      </c>
      <c r="C44" s="136"/>
      <c r="D44" s="136"/>
      <c r="E44" s="136">
        <f>'実質公債費比率（分子）の構造'!L$50</f>
        <v>41</v>
      </c>
      <c r="F44" s="136"/>
      <c r="G44" s="136"/>
      <c r="H44" s="136">
        <f>'実質公債費比率（分子）の構造'!M$50</f>
        <v>22</v>
      </c>
      <c r="I44" s="136"/>
      <c r="J44" s="136"/>
      <c r="K44" s="136">
        <f>'実質公債費比率（分子）の構造'!N$50</f>
        <v>34</v>
      </c>
      <c r="L44" s="136"/>
      <c r="M44" s="136"/>
      <c r="N44" s="136">
        <f>'実質公債費比率（分子）の構造'!O$50</f>
        <v>16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630</v>
      </c>
      <c r="C46" s="136"/>
      <c r="D46" s="136"/>
      <c r="E46" s="136">
        <f>'実質公債費比率（分子）の構造'!L$48</f>
        <v>597</v>
      </c>
      <c r="F46" s="136"/>
      <c r="G46" s="136"/>
      <c r="H46" s="136">
        <f>'実質公債費比率（分子）の構造'!M$48</f>
        <v>538</v>
      </c>
      <c r="I46" s="136"/>
      <c r="J46" s="136"/>
      <c r="K46" s="136">
        <f>'実質公債費比率（分子）の構造'!N$48</f>
        <v>585</v>
      </c>
      <c r="L46" s="136"/>
      <c r="M46" s="136"/>
      <c r="N46" s="136">
        <f>'実質公債費比率（分子）の構造'!O$48</f>
        <v>572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2872</v>
      </c>
      <c r="C49" s="136"/>
      <c r="D49" s="136"/>
      <c r="E49" s="136">
        <f>'実質公債費比率（分子）の構造'!L$45</f>
        <v>2921</v>
      </c>
      <c r="F49" s="136"/>
      <c r="G49" s="136"/>
      <c r="H49" s="136">
        <f>'実質公債費比率（分子）の構造'!M$45</f>
        <v>2900</v>
      </c>
      <c r="I49" s="136"/>
      <c r="J49" s="136"/>
      <c r="K49" s="136">
        <f>'実質公債費比率（分子）の構造'!N$45</f>
        <v>2796</v>
      </c>
      <c r="L49" s="136"/>
      <c r="M49" s="136"/>
      <c r="N49" s="136">
        <f>'実質公債費比率（分子）の構造'!O$45</f>
        <v>2705</v>
      </c>
      <c r="O49" s="136"/>
      <c r="P49" s="136"/>
    </row>
    <row r="50" spans="1:16">
      <c r="A50" s="136" t="s">
        <v>59</v>
      </c>
      <c r="B50" s="136" t="e">
        <f>NA()</f>
        <v>#N/A</v>
      </c>
      <c r="C50" s="136">
        <f>IF(ISNUMBER('実質公債費比率（分子）の構造'!K$53),'実質公債費比率（分子）の構造'!K$53,NA())</f>
        <v>1358</v>
      </c>
      <c r="D50" s="136" t="e">
        <f>NA()</f>
        <v>#N/A</v>
      </c>
      <c r="E50" s="136" t="e">
        <f>NA()</f>
        <v>#N/A</v>
      </c>
      <c r="F50" s="136">
        <f>IF(ISNUMBER('実質公債費比率（分子）の構造'!L$53),'実質公債費比率（分子）の構造'!L$53,NA())</f>
        <v>1298</v>
      </c>
      <c r="G50" s="136" t="e">
        <f>NA()</f>
        <v>#N/A</v>
      </c>
      <c r="H50" s="136" t="e">
        <f>NA()</f>
        <v>#N/A</v>
      </c>
      <c r="I50" s="136">
        <f>IF(ISNUMBER('実質公債費比率（分子）の構造'!M$53),'実質公債費比率（分子）の構造'!M$53,NA())</f>
        <v>1281</v>
      </c>
      <c r="J50" s="136" t="e">
        <f>NA()</f>
        <v>#N/A</v>
      </c>
      <c r="K50" s="136" t="e">
        <f>NA()</f>
        <v>#N/A</v>
      </c>
      <c r="L50" s="136">
        <f>IF(ISNUMBER('実質公債費比率（分子）の構造'!N$53),'実質公債費比率（分子）の構造'!N$53,NA())</f>
        <v>1214</v>
      </c>
      <c r="M50" s="136" t="e">
        <f>NA()</f>
        <v>#N/A</v>
      </c>
      <c r="N50" s="136" t="e">
        <f>NA()</f>
        <v>#N/A</v>
      </c>
      <c r="O50" s="136">
        <f>IF(ISNUMBER('実質公債費比率（分子）の構造'!O$53),'実質公債費比率（分子）の構造'!O$53,NA())</f>
        <v>1032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19347</v>
      </c>
      <c r="E56" s="135"/>
      <c r="F56" s="135"/>
      <c r="G56" s="135">
        <f>'将来負担比率（分子）の構造'!J$51</f>
        <v>20255</v>
      </c>
      <c r="H56" s="135"/>
      <c r="I56" s="135"/>
      <c r="J56" s="135">
        <f>'将来負担比率（分子）の構造'!K$51</f>
        <v>21409</v>
      </c>
      <c r="K56" s="135"/>
      <c r="L56" s="135"/>
      <c r="M56" s="135">
        <f>'将来負担比率（分子）の構造'!L$51</f>
        <v>23058</v>
      </c>
      <c r="N56" s="135"/>
      <c r="O56" s="135"/>
      <c r="P56" s="135">
        <f>'将来負担比率（分子）の構造'!M$51</f>
        <v>22961</v>
      </c>
    </row>
    <row r="57" spans="1:16">
      <c r="A57" s="135" t="s">
        <v>35</v>
      </c>
      <c r="B57" s="135"/>
      <c r="C57" s="135"/>
      <c r="D57" s="135">
        <f>'将来負担比率（分子）の構造'!I$50</f>
        <v>9631</v>
      </c>
      <c r="E57" s="135"/>
      <c r="F57" s="135"/>
      <c r="G57" s="135">
        <f>'将来負担比率（分子）の構造'!J$50</f>
        <v>9372</v>
      </c>
      <c r="H57" s="135"/>
      <c r="I57" s="135"/>
      <c r="J57" s="135">
        <f>'将来負担比率（分子）の構造'!K$50</f>
        <v>9019</v>
      </c>
      <c r="K57" s="135"/>
      <c r="L57" s="135"/>
      <c r="M57" s="135">
        <f>'将来負担比率（分子）の構造'!L$50</f>
        <v>9404</v>
      </c>
      <c r="N57" s="135"/>
      <c r="O57" s="135"/>
      <c r="P57" s="135">
        <f>'将来負担比率（分子）の構造'!M$50</f>
        <v>9874</v>
      </c>
    </row>
    <row r="58" spans="1:16">
      <c r="A58" s="135" t="s">
        <v>34</v>
      </c>
      <c r="B58" s="135"/>
      <c r="C58" s="135"/>
      <c r="D58" s="135">
        <f>'将来負担比率（分子）の構造'!I$49</f>
        <v>4793</v>
      </c>
      <c r="E58" s="135"/>
      <c r="F58" s="135"/>
      <c r="G58" s="135">
        <f>'将来負担比率（分子）の構造'!J$49</f>
        <v>5240</v>
      </c>
      <c r="H58" s="135"/>
      <c r="I58" s="135"/>
      <c r="J58" s="135">
        <f>'将来負担比率（分子）の構造'!K$49</f>
        <v>4489</v>
      </c>
      <c r="K58" s="135"/>
      <c r="L58" s="135"/>
      <c r="M58" s="135">
        <f>'将来負担比率（分子）の構造'!L$49</f>
        <v>5530</v>
      </c>
      <c r="N58" s="135"/>
      <c r="O58" s="135"/>
      <c r="P58" s="135">
        <f>'将来負担比率（分子）の構造'!M$49</f>
        <v>5835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c r="A62" s="135" t="s">
        <v>29</v>
      </c>
      <c r="B62" s="135">
        <f>'将来負担比率（分子）の構造'!I$45</f>
        <v>5723</v>
      </c>
      <c r="C62" s="135"/>
      <c r="D62" s="135"/>
      <c r="E62" s="135">
        <f>'将来負担比率（分子）の構造'!J$45</f>
        <v>5553</v>
      </c>
      <c r="F62" s="135"/>
      <c r="G62" s="135"/>
      <c r="H62" s="135">
        <f>'将来負担比率（分子）の構造'!K$45</f>
        <v>5827</v>
      </c>
      <c r="I62" s="135"/>
      <c r="J62" s="135"/>
      <c r="K62" s="135">
        <f>'将来負担比率（分子）の構造'!L$45</f>
        <v>5865</v>
      </c>
      <c r="L62" s="135"/>
      <c r="M62" s="135"/>
      <c r="N62" s="135">
        <f>'将来負担比率（分子）の構造'!M$45</f>
        <v>5651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11220</v>
      </c>
      <c r="C64" s="135"/>
      <c r="D64" s="135"/>
      <c r="E64" s="135">
        <f>'将来負担比率（分子）の構造'!J$43</f>
        <v>11400</v>
      </c>
      <c r="F64" s="135"/>
      <c r="G64" s="135"/>
      <c r="H64" s="135">
        <f>'将来負担比率（分子）の構造'!K$43</f>
        <v>12091</v>
      </c>
      <c r="I64" s="135"/>
      <c r="J64" s="135"/>
      <c r="K64" s="135">
        <f>'将来負担比率（分子）の構造'!L$43</f>
        <v>11371</v>
      </c>
      <c r="L64" s="135"/>
      <c r="M64" s="135"/>
      <c r="N64" s="135">
        <f>'将来負担比率（分子）の構造'!M$43</f>
        <v>11428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23749</v>
      </c>
      <c r="C66" s="135"/>
      <c r="D66" s="135"/>
      <c r="E66" s="135">
        <f>'将来負担比率（分子）の構造'!J$41</f>
        <v>23334</v>
      </c>
      <c r="F66" s="135"/>
      <c r="G66" s="135"/>
      <c r="H66" s="135">
        <f>'将来負担比率（分子）の構造'!K$41</f>
        <v>23124</v>
      </c>
      <c r="I66" s="135"/>
      <c r="J66" s="135"/>
      <c r="K66" s="135">
        <f>'将来負担比率（分子）の構造'!L$41</f>
        <v>23881</v>
      </c>
      <c r="L66" s="135"/>
      <c r="M66" s="135"/>
      <c r="N66" s="135">
        <f>'将来負担比率（分子）の構造'!M$41</f>
        <v>24713</v>
      </c>
      <c r="O66" s="135"/>
      <c r="P66" s="135"/>
    </row>
    <row r="67" spans="1:16">
      <c r="A67" s="135" t="s">
        <v>63</v>
      </c>
      <c r="B67" s="135" t="e">
        <f>NA()</f>
        <v>#N/A</v>
      </c>
      <c r="C67" s="135">
        <f>IF(ISNUMBER('将来負担比率（分子）の構造'!I$52), IF('将来負担比率（分子）の構造'!I$52 &lt; 0, 0, '将来負担比率（分子）の構造'!I$52), NA())</f>
        <v>6922</v>
      </c>
      <c r="D67" s="135" t="e">
        <f>NA()</f>
        <v>#N/A</v>
      </c>
      <c r="E67" s="135" t="e">
        <f>NA()</f>
        <v>#N/A</v>
      </c>
      <c r="F67" s="135">
        <f>IF(ISNUMBER('将来負担比率（分子）の構造'!J$52), IF('将来負担比率（分子）の構造'!J$52 &lt; 0, 0, '将来負担比率（分子）の構造'!J$52), NA())</f>
        <v>5419</v>
      </c>
      <c r="G67" s="135" t="e">
        <f>NA()</f>
        <v>#N/A</v>
      </c>
      <c r="H67" s="135" t="e">
        <f>NA()</f>
        <v>#N/A</v>
      </c>
      <c r="I67" s="135">
        <f>IF(ISNUMBER('将来負担比率（分子）の構造'!K$52), IF('将来負担比率（分子）の構造'!K$52 &lt; 0, 0, '将来負担比率（分子）の構造'!K$52), NA())</f>
        <v>6126</v>
      </c>
      <c r="J67" s="135" t="e">
        <f>NA()</f>
        <v>#N/A</v>
      </c>
      <c r="K67" s="135" t="e">
        <f>NA()</f>
        <v>#N/A</v>
      </c>
      <c r="L67" s="135">
        <f>IF(ISNUMBER('将来負担比率（分子）の構造'!L$52), IF('将来負担比率（分子）の構造'!L$52 &lt; 0, 0, '将来負担比率（分子）の構造'!L$52), NA())</f>
        <v>3126</v>
      </c>
      <c r="M67" s="135" t="e">
        <f>NA()</f>
        <v>#N/A</v>
      </c>
      <c r="N67" s="135" t="e">
        <f>NA()</f>
        <v>#N/A</v>
      </c>
      <c r="O67" s="135">
        <f>IF(ISNUMBER('将来負担比率（分子）の構造'!M$52), IF('将来負担比率（分子）の構造'!M$52 &lt; 0, 0, '将来負担比率（分子）の構造'!M$52), NA())</f>
        <v>3123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11375174</v>
      </c>
      <c r="S5" s="639"/>
      <c r="T5" s="639"/>
      <c r="U5" s="639"/>
      <c r="V5" s="639"/>
      <c r="W5" s="639"/>
      <c r="X5" s="639"/>
      <c r="Y5" s="686"/>
      <c r="Z5" s="699">
        <v>42.5</v>
      </c>
      <c r="AA5" s="699"/>
      <c r="AB5" s="699"/>
      <c r="AC5" s="699"/>
      <c r="AD5" s="700">
        <v>10171325</v>
      </c>
      <c r="AE5" s="700"/>
      <c r="AF5" s="700"/>
      <c r="AG5" s="700"/>
      <c r="AH5" s="700"/>
      <c r="AI5" s="700"/>
      <c r="AJ5" s="700"/>
      <c r="AK5" s="700"/>
      <c r="AL5" s="687">
        <v>72.8</v>
      </c>
      <c r="AM5" s="656"/>
      <c r="AN5" s="656"/>
      <c r="AO5" s="688"/>
      <c r="AP5" s="675" t="s">
        <v>208</v>
      </c>
      <c r="AQ5" s="676"/>
      <c r="AR5" s="676"/>
      <c r="AS5" s="676"/>
      <c r="AT5" s="676"/>
      <c r="AU5" s="676"/>
      <c r="AV5" s="676"/>
      <c r="AW5" s="676"/>
      <c r="AX5" s="676"/>
      <c r="AY5" s="676"/>
      <c r="AZ5" s="676"/>
      <c r="BA5" s="676"/>
      <c r="BB5" s="676"/>
      <c r="BC5" s="676"/>
      <c r="BD5" s="676"/>
      <c r="BE5" s="676"/>
      <c r="BF5" s="677"/>
      <c r="BG5" s="588">
        <v>9829342</v>
      </c>
      <c r="BH5" s="589"/>
      <c r="BI5" s="589"/>
      <c r="BJ5" s="589"/>
      <c r="BK5" s="589"/>
      <c r="BL5" s="589"/>
      <c r="BM5" s="589"/>
      <c r="BN5" s="590"/>
      <c r="BO5" s="641">
        <v>86.4</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154858</v>
      </c>
      <c r="S6" s="589"/>
      <c r="T6" s="589"/>
      <c r="U6" s="589"/>
      <c r="V6" s="589"/>
      <c r="W6" s="589"/>
      <c r="X6" s="589"/>
      <c r="Y6" s="590"/>
      <c r="Z6" s="641">
        <v>0.6</v>
      </c>
      <c r="AA6" s="641"/>
      <c r="AB6" s="641"/>
      <c r="AC6" s="641"/>
      <c r="AD6" s="642">
        <v>154858</v>
      </c>
      <c r="AE6" s="642"/>
      <c r="AF6" s="642"/>
      <c r="AG6" s="642"/>
      <c r="AH6" s="642"/>
      <c r="AI6" s="642"/>
      <c r="AJ6" s="642"/>
      <c r="AK6" s="642"/>
      <c r="AL6" s="611">
        <v>1.1000000000000001</v>
      </c>
      <c r="AM6" s="643"/>
      <c r="AN6" s="643"/>
      <c r="AO6" s="644"/>
      <c r="AP6" s="585" t="s">
        <v>214</v>
      </c>
      <c r="AQ6" s="586"/>
      <c r="AR6" s="586"/>
      <c r="AS6" s="586"/>
      <c r="AT6" s="586"/>
      <c r="AU6" s="586"/>
      <c r="AV6" s="586"/>
      <c r="AW6" s="586"/>
      <c r="AX6" s="586"/>
      <c r="AY6" s="586"/>
      <c r="AZ6" s="586"/>
      <c r="BA6" s="586"/>
      <c r="BB6" s="586"/>
      <c r="BC6" s="586"/>
      <c r="BD6" s="586"/>
      <c r="BE6" s="586"/>
      <c r="BF6" s="587"/>
      <c r="BG6" s="588">
        <v>9829342</v>
      </c>
      <c r="BH6" s="589"/>
      <c r="BI6" s="589"/>
      <c r="BJ6" s="589"/>
      <c r="BK6" s="589"/>
      <c r="BL6" s="589"/>
      <c r="BM6" s="589"/>
      <c r="BN6" s="590"/>
      <c r="BO6" s="641">
        <v>86.4</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237563</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237563</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16542</v>
      </c>
      <c r="S7" s="589"/>
      <c r="T7" s="589"/>
      <c r="U7" s="589"/>
      <c r="V7" s="589"/>
      <c r="W7" s="589"/>
      <c r="X7" s="589"/>
      <c r="Y7" s="590"/>
      <c r="Z7" s="641">
        <v>0.1</v>
      </c>
      <c r="AA7" s="641"/>
      <c r="AB7" s="641"/>
      <c r="AC7" s="641"/>
      <c r="AD7" s="642">
        <v>16542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3401211</v>
      </c>
      <c r="BH7" s="589"/>
      <c r="BI7" s="589"/>
      <c r="BJ7" s="589"/>
      <c r="BK7" s="589"/>
      <c r="BL7" s="589"/>
      <c r="BM7" s="589"/>
      <c r="BN7" s="590"/>
      <c r="BO7" s="641">
        <v>29.9</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2656420</v>
      </c>
      <c r="CS7" s="589"/>
      <c r="CT7" s="589"/>
      <c r="CU7" s="589"/>
      <c r="CV7" s="589"/>
      <c r="CW7" s="589"/>
      <c r="CX7" s="589"/>
      <c r="CY7" s="590"/>
      <c r="CZ7" s="641">
        <v>10.199999999999999</v>
      </c>
      <c r="DA7" s="641"/>
      <c r="DB7" s="641"/>
      <c r="DC7" s="641"/>
      <c r="DD7" s="594">
        <v>14269</v>
      </c>
      <c r="DE7" s="589"/>
      <c r="DF7" s="589"/>
      <c r="DG7" s="589"/>
      <c r="DH7" s="589"/>
      <c r="DI7" s="589"/>
      <c r="DJ7" s="589"/>
      <c r="DK7" s="589"/>
      <c r="DL7" s="589"/>
      <c r="DM7" s="589"/>
      <c r="DN7" s="589"/>
      <c r="DO7" s="589"/>
      <c r="DP7" s="590"/>
      <c r="DQ7" s="594">
        <v>2361257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55454</v>
      </c>
      <c r="S8" s="589"/>
      <c r="T8" s="589"/>
      <c r="U8" s="589"/>
      <c r="V8" s="589"/>
      <c r="W8" s="589"/>
      <c r="X8" s="589"/>
      <c r="Y8" s="590"/>
      <c r="Z8" s="641">
        <v>0.2</v>
      </c>
      <c r="AA8" s="641"/>
      <c r="AB8" s="641"/>
      <c r="AC8" s="641"/>
      <c r="AD8" s="642">
        <v>55454</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142463</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10380407</v>
      </c>
      <c r="CS8" s="589"/>
      <c r="CT8" s="589"/>
      <c r="CU8" s="589"/>
      <c r="CV8" s="589"/>
      <c r="CW8" s="589"/>
      <c r="CX8" s="589"/>
      <c r="CY8" s="590"/>
      <c r="CZ8" s="641">
        <v>39.799999999999997</v>
      </c>
      <c r="DA8" s="641"/>
      <c r="DB8" s="641"/>
      <c r="DC8" s="641"/>
      <c r="DD8" s="594">
        <v>197275</v>
      </c>
      <c r="DE8" s="589"/>
      <c r="DF8" s="589"/>
      <c r="DG8" s="589"/>
      <c r="DH8" s="589"/>
      <c r="DI8" s="589"/>
      <c r="DJ8" s="589"/>
      <c r="DK8" s="589"/>
      <c r="DL8" s="589"/>
      <c r="DM8" s="589"/>
      <c r="DN8" s="589"/>
      <c r="DO8" s="589"/>
      <c r="DP8" s="590"/>
      <c r="DQ8" s="594">
        <v>5317718</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34064</v>
      </c>
      <c r="S9" s="589"/>
      <c r="T9" s="589"/>
      <c r="U9" s="589"/>
      <c r="V9" s="589"/>
      <c r="W9" s="589"/>
      <c r="X9" s="589"/>
      <c r="Y9" s="590"/>
      <c r="Z9" s="641">
        <v>0.1</v>
      </c>
      <c r="AA9" s="641"/>
      <c r="AB9" s="641"/>
      <c r="AC9" s="641"/>
      <c r="AD9" s="642">
        <v>34064</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2714491</v>
      </c>
      <c r="BH9" s="589"/>
      <c r="BI9" s="589"/>
      <c r="BJ9" s="589"/>
      <c r="BK9" s="589"/>
      <c r="BL9" s="589"/>
      <c r="BM9" s="589"/>
      <c r="BN9" s="590"/>
      <c r="BO9" s="641">
        <v>23.9</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3567189</v>
      </c>
      <c r="CS9" s="589"/>
      <c r="CT9" s="589"/>
      <c r="CU9" s="589"/>
      <c r="CV9" s="589"/>
      <c r="CW9" s="589"/>
      <c r="CX9" s="589"/>
      <c r="CY9" s="590"/>
      <c r="CZ9" s="641">
        <v>13.7</v>
      </c>
      <c r="DA9" s="641"/>
      <c r="DB9" s="641"/>
      <c r="DC9" s="641"/>
      <c r="DD9" s="594">
        <v>1451696</v>
      </c>
      <c r="DE9" s="589"/>
      <c r="DF9" s="589"/>
      <c r="DG9" s="589"/>
      <c r="DH9" s="589"/>
      <c r="DI9" s="589"/>
      <c r="DJ9" s="589"/>
      <c r="DK9" s="589"/>
      <c r="DL9" s="589"/>
      <c r="DM9" s="589"/>
      <c r="DN9" s="589"/>
      <c r="DO9" s="589"/>
      <c r="DP9" s="590"/>
      <c r="DQ9" s="594">
        <v>1837821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841121</v>
      </c>
      <c r="S10" s="589"/>
      <c r="T10" s="589"/>
      <c r="U10" s="589"/>
      <c r="V10" s="589"/>
      <c r="W10" s="589"/>
      <c r="X10" s="589"/>
      <c r="Y10" s="590"/>
      <c r="Z10" s="641">
        <v>3.1</v>
      </c>
      <c r="AA10" s="641"/>
      <c r="AB10" s="641"/>
      <c r="AC10" s="641"/>
      <c r="AD10" s="642">
        <v>841121</v>
      </c>
      <c r="AE10" s="642"/>
      <c r="AF10" s="642"/>
      <c r="AG10" s="642"/>
      <c r="AH10" s="642"/>
      <c r="AI10" s="642"/>
      <c r="AJ10" s="642"/>
      <c r="AK10" s="642"/>
      <c r="AL10" s="611">
        <v>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293123</v>
      </c>
      <c r="BH10" s="589"/>
      <c r="BI10" s="589"/>
      <c r="BJ10" s="589"/>
      <c r="BK10" s="589"/>
      <c r="BL10" s="589"/>
      <c r="BM10" s="589"/>
      <c r="BN10" s="590"/>
      <c r="BO10" s="641">
        <v>2.6</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98848</v>
      </c>
      <c r="CS10" s="589"/>
      <c r="CT10" s="589"/>
      <c r="CU10" s="589"/>
      <c r="CV10" s="589"/>
      <c r="CW10" s="589"/>
      <c r="CX10" s="589"/>
      <c r="CY10" s="590"/>
      <c r="CZ10" s="641">
        <v>0.4</v>
      </c>
      <c r="DA10" s="641"/>
      <c r="DB10" s="641"/>
      <c r="DC10" s="641"/>
      <c r="DD10" s="594" t="s">
        <v>112</v>
      </c>
      <c r="DE10" s="589"/>
      <c r="DF10" s="589"/>
      <c r="DG10" s="589"/>
      <c r="DH10" s="589"/>
      <c r="DI10" s="589"/>
      <c r="DJ10" s="589"/>
      <c r="DK10" s="589"/>
      <c r="DL10" s="589"/>
      <c r="DM10" s="589"/>
      <c r="DN10" s="589"/>
      <c r="DO10" s="589"/>
      <c r="DP10" s="590"/>
      <c r="DQ10" s="594">
        <v>98741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73016</v>
      </c>
      <c r="S11" s="589"/>
      <c r="T11" s="589"/>
      <c r="U11" s="589"/>
      <c r="V11" s="589"/>
      <c r="W11" s="589"/>
      <c r="X11" s="589"/>
      <c r="Y11" s="590"/>
      <c r="Z11" s="641">
        <v>0.3</v>
      </c>
      <c r="AA11" s="641"/>
      <c r="AB11" s="641"/>
      <c r="AC11" s="641"/>
      <c r="AD11" s="642">
        <v>73016</v>
      </c>
      <c r="AE11" s="642"/>
      <c r="AF11" s="642"/>
      <c r="AG11" s="642"/>
      <c r="AH11" s="642"/>
      <c r="AI11" s="642"/>
      <c r="AJ11" s="642"/>
      <c r="AK11" s="642"/>
      <c r="AL11" s="611">
        <v>0.5</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251134</v>
      </c>
      <c r="BH11" s="589"/>
      <c r="BI11" s="589"/>
      <c r="BJ11" s="589"/>
      <c r="BK11" s="589"/>
      <c r="BL11" s="589"/>
      <c r="BM11" s="589"/>
      <c r="BN11" s="590"/>
      <c r="BO11" s="641">
        <v>2.2000000000000002</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144783</v>
      </c>
      <c r="CS11" s="589"/>
      <c r="CT11" s="589"/>
      <c r="CU11" s="589"/>
      <c r="CV11" s="589"/>
      <c r="CW11" s="589"/>
      <c r="CX11" s="589"/>
      <c r="CY11" s="590"/>
      <c r="CZ11" s="641">
        <v>0.6</v>
      </c>
      <c r="DA11" s="641"/>
      <c r="DB11" s="641"/>
      <c r="DC11" s="641"/>
      <c r="DD11" s="594">
        <v>45864</v>
      </c>
      <c r="DE11" s="589"/>
      <c r="DF11" s="589"/>
      <c r="DG11" s="589"/>
      <c r="DH11" s="589"/>
      <c r="DI11" s="589"/>
      <c r="DJ11" s="589"/>
      <c r="DK11" s="589"/>
      <c r="DL11" s="589"/>
      <c r="DM11" s="589"/>
      <c r="DN11" s="589"/>
      <c r="DO11" s="589"/>
      <c r="DP11" s="590"/>
      <c r="DQ11" s="594">
        <v>115363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5671860</v>
      </c>
      <c r="BH12" s="589"/>
      <c r="BI12" s="589"/>
      <c r="BJ12" s="589"/>
      <c r="BK12" s="589"/>
      <c r="BL12" s="589"/>
      <c r="BM12" s="589"/>
      <c r="BN12" s="590"/>
      <c r="BO12" s="641">
        <v>49.9</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648922</v>
      </c>
      <c r="CS12" s="589"/>
      <c r="CT12" s="589"/>
      <c r="CU12" s="589"/>
      <c r="CV12" s="589"/>
      <c r="CW12" s="589"/>
      <c r="CX12" s="589"/>
      <c r="CY12" s="590"/>
      <c r="CZ12" s="641">
        <v>2.5</v>
      </c>
      <c r="DA12" s="641"/>
      <c r="DB12" s="641"/>
      <c r="DC12" s="641"/>
      <c r="DD12" s="594">
        <v>138165</v>
      </c>
      <c r="DE12" s="589"/>
      <c r="DF12" s="589"/>
      <c r="DG12" s="589"/>
      <c r="DH12" s="589"/>
      <c r="DI12" s="589"/>
      <c r="DJ12" s="589"/>
      <c r="DK12" s="589"/>
      <c r="DL12" s="589"/>
      <c r="DM12" s="589"/>
      <c r="DN12" s="589"/>
      <c r="DO12" s="589"/>
      <c r="DP12" s="590"/>
      <c r="DQ12" s="594">
        <v>496275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24364</v>
      </c>
      <c r="S13" s="589"/>
      <c r="T13" s="589"/>
      <c r="U13" s="589"/>
      <c r="V13" s="589"/>
      <c r="W13" s="589"/>
      <c r="X13" s="589"/>
      <c r="Y13" s="590"/>
      <c r="Z13" s="641">
        <v>0.1</v>
      </c>
      <c r="AA13" s="641"/>
      <c r="AB13" s="641"/>
      <c r="AC13" s="641"/>
      <c r="AD13" s="642">
        <v>24364</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5627959</v>
      </c>
      <c r="BH13" s="589"/>
      <c r="BI13" s="589"/>
      <c r="BJ13" s="589"/>
      <c r="BK13" s="589"/>
      <c r="BL13" s="589"/>
      <c r="BM13" s="589"/>
      <c r="BN13" s="590"/>
      <c r="BO13" s="641">
        <v>49.5</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2120497</v>
      </c>
      <c r="CS13" s="589"/>
      <c r="CT13" s="589"/>
      <c r="CU13" s="589"/>
      <c r="CV13" s="589"/>
      <c r="CW13" s="589"/>
      <c r="CX13" s="589"/>
      <c r="CY13" s="590"/>
      <c r="CZ13" s="641">
        <v>8.1</v>
      </c>
      <c r="DA13" s="641"/>
      <c r="DB13" s="641"/>
      <c r="DC13" s="641"/>
      <c r="DD13" s="594">
        <v>900311</v>
      </c>
      <c r="DE13" s="589"/>
      <c r="DF13" s="589"/>
      <c r="DG13" s="589"/>
      <c r="DH13" s="589"/>
      <c r="DI13" s="589"/>
      <c r="DJ13" s="589"/>
      <c r="DK13" s="589"/>
      <c r="DL13" s="589"/>
      <c r="DM13" s="589"/>
      <c r="DN13" s="589"/>
      <c r="DO13" s="589"/>
      <c r="DP13" s="590"/>
      <c r="DQ13" s="594">
        <v>1481385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134609</v>
      </c>
      <c r="BH14" s="589"/>
      <c r="BI14" s="589"/>
      <c r="BJ14" s="589"/>
      <c r="BK14" s="589"/>
      <c r="BL14" s="589"/>
      <c r="BM14" s="589"/>
      <c r="BN14" s="590"/>
      <c r="BO14" s="641">
        <v>1.2</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1285055</v>
      </c>
      <c r="CS14" s="589"/>
      <c r="CT14" s="589"/>
      <c r="CU14" s="589"/>
      <c r="CV14" s="589"/>
      <c r="CW14" s="589"/>
      <c r="CX14" s="589"/>
      <c r="CY14" s="590"/>
      <c r="CZ14" s="641">
        <v>4.9000000000000004</v>
      </c>
      <c r="DA14" s="641"/>
      <c r="DB14" s="641"/>
      <c r="DC14" s="641"/>
      <c r="DD14" s="594">
        <v>282718</v>
      </c>
      <c r="DE14" s="589"/>
      <c r="DF14" s="589"/>
      <c r="DG14" s="589"/>
      <c r="DH14" s="589"/>
      <c r="DI14" s="589"/>
      <c r="DJ14" s="589"/>
      <c r="DK14" s="589"/>
      <c r="DL14" s="589"/>
      <c r="DM14" s="589"/>
      <c r="DN14" s="589"/>
      <c r="DO14" s="589"/>
      <c r="DP14" s="590"/>
      <c r="DQ14" s="594">
        <v>985325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27302</v>
      </c>
      <c r="S15" s="589"/>
      <c r="T15" s="589"/>
      <c r="U15" s="589"/>
      <c r="V15" s="589"/>
      <c r="W15" s="589"/>
      <c r="X15" s="589"/>
      <c r="Y15" s="590"/>
      <c r="Z15" s="641">
        <v>0.1</v>
      </c>
      <c r="AA15" s="641"/>
      <c r="AB15" s="641"/>
      <c r="AC15" s="641"/>
      <c r="AD15" s="642">
        <v>27302</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613401</v>
      </c>
      <c r="BH15" s="589"/>
      <c r="BI15" s="589"/>
      <c r="BJ15" s="589"/>
      <c r="BK15" s="589"/>
      <c r="BL15" s="589"/>
      <c r="BM15" s="589"/>
      <c r="BN15" s="590"/>
      <c r="BO15" s="641">
        <v>5.4</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2234448</v>
      </c>
      <c r="CS15" s="589"/>
      <c r="CT15" s="589"/>
      <c r="CU15" s="589"/>
      <c r="CV15" s="589"/>
      <c r="CW15" s="589"/>
      <c r="CX15" s="589"/>
      <c r="CY15" s="590"/>
      <c r="CZ15" s="641">
        <v>8.6</v>
      </c>
      <c r="DA15" s="641"/>
      <c r="DB15" s="641"/>
      <c r="DC15" s="641"/>
      <c r="DD15" s="594">
        <v>538830</v>
      </c>
      <c r="DE15" s="589"/>
      <c r="DF15" s="589"/>
      <c r="DG15" s="589"/>
      <c r="DH15" s="589"/>
      <c r="DI15" s="589"/>
      <c r="DJ15" s="589"/>
      <c r="DK15" s="589"/>
      <c r="DL15" s="589"/>
      <c r="DM15" s="589"/>
      <c r="DN15" s="589"/>
      <c r="DO15" s="589"/>
      <c r="DP15" s="590"/>
      <c r="DQ15" s="594">
        <v>1773910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2734416</v>
      </c>
      <c r="S16" s="589"/>
      <c r="T16" s="589"/>
      <c r="U16" s="589"/>
      <c r="V16" s="589"/>
      <c r="W16" s="589"/>
      <c r="X16" s="589"/>
      <c r="Y16" s="590"/>
      <c r="Z16" s="641">
        <v>10.199999999999999</v>
      </c>
      <c r="AA16" s="641"/>
      <c r="AB16" s="641"/>
      <c r="AC16" s="641"/>
      <c r="AD16" s="642">
        <v>2436542</v>
      </c>
      <c r="AE16" s="642"/>
      <c r="AF16" s="642"/>
      <c r="AG16" s="642"/>
      <c r="AH16" s="642"/>
      <c r="AI16" s="642"/>
      <c r="AJ16" s="642"/>
      <c r="AK16" s="642"/>
      <c r="AL16" s="611">
        <v>17.399999999999999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2436542</v>
      </c>
      <c r="S17" s="589"/>
      <c r="T17" s="589"/>
      <c r="U17" s="589"/>
      <c r="V17" s="589"/>
      <c r="W17" s="589"/>
      <c r="X17" s="589"/>
      <c r="Y17" s="590"/>
      <c r="Z17" s="641">
        <v>9.1</v>
      </c>
      <c r="AA17" s="641"/>
      <c r="AB17" s="641"/>
      <c r="AC17" s="641"/>
      <c r="AD17" s="642">
        <v>2436542</v>
      </c>
      <c r="AE17" s="642"/>
      <c r="AF17" s="642"/>
      <c r="AG17" s="642"/>
      <c r="AH17" s="642"/>
      <c r="AI17" s="642"/>
      <c r="AJ17" s="642"/>
      <c r="AK17" s="642"/>
      <c r="AL17" s="611">
        <v>17.399999999999999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v>8261</v>
      </c>
      <c r="BH17" s="589"/>
      <c r="BI17" s="589"/>
      <c r="BJ17" s="589"/>
      <c r="BK17" s="589"/>
      <c r="BL17" s="589"/>
      <c r="BM17" s="589"/>
      <c r="BN17" s="590"/>
      <c r="BO17" s="641">
        <v>0.1</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2704880</v>
      </c>
      <c r="CS17" s="589"/>
      <c r="CT17" s="589"/>
      <c r="CU17" s="589"/>
      <c r="CV17" s="589"/>
      <c r="CW17" s="589"/>
      <c r="CX17" s="589"/>
      <c r="CY17" s="590"/>
      <c r="CZ17" s="641">
        <v>10.4</v>
      </c>
      <c r="DA17" s="641"/>
      <c r="DB17" s="641"/>
      <c r="DC17" s="641"/>
      <c r="DD17" s="594" t="s">
        <v>112</v>
      </c>
      <c r="DE17" s="589"/>
      <c r="DF17" s="589"/>
      <c r="DG17" s="589"/>
      <c r="DH17" s="589"/>
      <c r="DI17" s="589"/>
      <c r="DJ17" s="589"/>
      <c r="DK17" s="589"/>
      <c r="DL17" s="589"/>
      <c r="DM17" s="589"/>
      <c r="DN17" s="589"/>
      <c r="DO17" s="589"/>
      <c r="DP17" s="590"/>
      <c r="DQ17" s="594">
        <v>2610332</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297608</v>
      </c>
      <c r="S18" s="589"/>
      <c r="T18" s="589"/>
      <c r="U18" s="589"/>
      <c r="V18" s="589"/>
      <c r="W18" s="589"/>
      <c r="X18" s="589"/>
      <c r="Y18" s="590"/>
      <c r="Z18" s="641">
        <v>1.1000000000000001</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266</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1545832</v>
      </c>
      <c r="BH19" s="589"/>
      <c r="BI19" s="589"/>
      <c r="BJ19" s="589"/>
      <c r="BK19" s="589"/>
      <c r="BL19" s="589"/>
      <c r="BM19" s="589"/>
      <c r="BN19" s="590"/>
      <c r="BO19" s="641">
        <v>13.6</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15336311</v>
      </c>
      <c r="S20" s="589"/>
      <c r="T20" s="589"/>
      <c r="U20" s="589"/>
      <c r="V20" s="589"/>
      <c r="W20" s="589"/>
      <c r="X20" s="589"/>
      <c r="Y20" s="590"/>
      <c r="Z20" s="641">
        <v>57.2</v>
      </c>
      <c r="AA20" s="641"/>
      <c r="AB20" s="641"/>
      <c r="AC20" s="641"/>
      <c r="AD20" s="642">
        <v>13834588</v>
      </c>
      <c r="AE20" s="642"/>
      <c r="AF20" s="642"/>
      <c r="AG20" s="642"/>
      <c r="AH20" s="642"/>
      <c r="AI20" s="642"/>
      <c r="AJ20" s="642"/>
      <c r="AK20" s="642"/>
      <c r="AL20" s="611">
        <v>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1545832</v>
      </c>
      <c r="BH20" s="589"/>
      <c r="BI20" s="589"/>
      <c r="BJ20" s="589"/>
      <c r="BK20" s="589"/>
      <c r="BL20" s="589"/>
      <c r="BM20" s="589"/>
      <c r="BN20" s="590"/>
      <c r="BO20" s="641">
        <v>13.6</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26079012</v>
      </c>
      <c r="CS20" s="589"/>
      <c r="CT20" s="589"/>
      <c r="CU20" s="589"/>
      <c r="CV20" s="589"/>
      <c r="CW20" s="589"/>
      <c r="CX20" s="589"/>
      <c r="CY20" s="590"/>
      <c r="CZ20" s="641">
        <v>100</v>
      </c>
      <c r="DA20" s="641"/>
      <c r="DB20" s="641"/>
      <c r="DC20" s="641"/>
      <c r="DD20" s="594">
        <v>3569128</v>
      </c>
      <c r="DE20" s="589"/>
      <c r="DF20" s="589"/>
      <c r="DG20" s="589"/>
      <c r="DH20" s="589"/>
      <c r="DI20" s="589"/>
      <c r="DJ20" s="589"/>
      <c r="DK20" s="589"/>
      <c r="DL20" s="589"/>
      <c r="DM20" s="589"/>
      <c r="DN20" s="589"/>
      <c r="DO20" s="589"/>
      <c r="DP20" s="590"/>
      <c r="DQ20" s="594">
        <v>17315690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12537</v>
      </c>
      <c r="S21" s="589"/>
      <c r="T21" s="589"/>
      <c r="U21" s="589"/>
      <c r="V21" s="589"/>
      <c r="W21" s="589"/>
      <c r="X21" s="589"/>
      <c r="Y21" s="590"/>
      <c r="Z21" s="641">
        <v>0</v>
      </c>
      <c r="AA21" s="641"/>
      <c r="AB21" s="641"/>
      <c r="AC21" s="641"/>
      <c r="AD21" s="642">
        <v>12537</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341983</v>
      </c>
      <c r="BH21" s="589"/>
      <c r="BI21" s="589"/>
      <c r="BJ21" s="589"/>
      <c r="BK21" s="589"/>
      <c r="BL21" s="589"/>
      <c r="BM21" s="589"/>
      <c r="BN21" s="590"/>
      <c r="BO21" s="641">
        <v>3</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100682</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755934</v>
      </c>
      <c r="S23" s="589"/>
      <c r="T23" s="589"/>
      <c r="U23" s="589"/>
      <c r="V23" s="589"/>
      <c r="W23" s="589"/>
      <c r="X23" s="589"/>
      <c r="Y23" s="590"/>
      <c r="Z23" s="641">
        <v>2.8</v>
      </c>
      <c r="AA23" s="641"/>
      <c r="AB23" s="641"/>
      <c r="AC23" s="641"/>
      <c r="AD23" s="642">
        <v>73823</v>
      </c>
      <c r="AE23" s="642"/>
      <c r="AF23" s="642"/>
      <c r="AG23" s="642"/>
      <c r="AH23" s="642"/>
      <c r="AI23" s="642"/>
      <c r="AJ23" s="642"/>
      <c r="AK23" s="642"/>
      <c r="AL23" s="611">
        <v>0.5</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1203849</v>
      </c>
      <c r="BH23" s="589"/>
      <c r="BI23" s="589"/>
      <c r="BJ23" s="589"/>
      <c r="BK23" s="589"/>
      <c r="BL23" s="589"/>
      <c r="BM23" s="589"/>
      <c r="BN23" s="590"/>
      <c r="BO23" s="641">
        <v>10.6</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276898</v>
      </c>
      <c r="S24" s="589"/>
      <c r="T24" s="589"/>
      <c r="U24" s="589"/>
      <c r="V24" s="589"/>
      <c r="W24" s="589"/>
      <c r="X24" s="589"/>
      <c r="Y24" s="590"/>
      <c r="Z24" s="641">
        <v>1</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13400388</v>
      </c>
      <c r="CS24" s="639"/>
      <c r="CT24" s="639"/>
      <c r="CU24" s="639"/>
      <c r="CV24" s="639"/>
      <c r="CW24" s="639"/>
      <c r="CX24" s="639"/>
      <c r="CY24" s="686"/>
      <c r="CZ24" s="690">
        <v>51.4</v>
      </c>
      <c r="DA24" s="691"/>
      <c r="DB24" s="691"/>
      <c r="DC24" s="692"/>
      <c r="DD24" s="685">
        <v>9026061</v>
      </c>
      <c r="DE24" s="639"/>
      <c r="DF24" s="639"/>
      <c r="DG24" s="639"/>
      <c r="DH24" s="639"/>
      <c r="DI24" s="639"/>
      <c r="DJ24" s="639"/>
      <c r="DK24" s="686"/>
      <c r="DL24" s="685">
        <v>8845321</v>
      </c>
      <c r="DM24" s="639"/>
      <c r="DN24" s="639"/>
      <c r="DO24" s="639"/>
      <c r="DP24" s="639"/>
      <c r="DQ24" s="639"/>
      <c r="DR24" s="639"/>
      <c r="DS24" s="639"/>
      <c r="DT24" s="639"/>
      <c r="DU24" s="639"/>
      <c r="DV24" s="686"/>
      <c r="DW24" s="687">
        <v>57.2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4350642</v>
      </c>
      <c r="S25" s="589"/>
      <c r="T25" s="589"/>
      <c r="U25" s="589"/>
      <c r="V25" s="589"/>
      <c r="W25" s="589"/>
      <c r="X25" s="589"/>
      <c r="Y25" s="590"/>
      <c r="Z25" s="641">
        <v>16.2</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5245658</v>
      </c>
      <c r="CS25" s="607"/>
      <c r="CT25" s="607"/>
      <c r="CU25" s="607"/>
      <c r="CV25" s="607"/>
      <c r="CW25" s="607"/>
      <c r="CX25" s="607"/>
      <c r="CY25" s="608"/>
      <c r="CZ25" s="591">
        <v>20.100000000000001</v>
      </c>
      <c r="DA25" s="609"/>
      <c r="DB25" s="609"/>
      <c r="DC25" s="610"/>
      <c r="DD25" s="594">
        <v>4903411</v>
      </c>
      <c r="DE25" s="607"/>
      <c r="DF25" s="607"/>
      <c r="DG25" s="607"/>
      <c r="DH25" s="607"/>
      <c r="DI25" s="607"/>
      <c r="DJ25" s="607"/>
      <c r="DK25" s="608"/>
      <c r="DL25" s="594">
        <v>4754547</v>
      </c>
      <c r="DM25" s="607"/>
      <c r="DN25" s="607"/>
      <c r="DO25" s="607"/>
      <c r="DP25" s="607"/>
      <c r="DQ25" s="607"/>
      <c r="DR25" s="607"/>
      <c r="DS25" s="607"/>
      <c r="DT25" s="607"/>
      <c r="DU25" s="607"/>
      <c r="DV25" s="608"/>
      <c r="DW25" s="611">
        <v>30.7</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3697907</v>
      </c>
      <c r="CS26" s="589"/>
      <c r="CT26" s="589"/>
      <c r="CU26" s="589"/>
      <c r="CV26" s="589"/>
      <c r="CW26" s="589"/>
      <c r="CX26" s="589"/>
      <c r="CY26" s="590"/>
      <c r="CZ26" s="591">
        <v>14.2</v>
      </c>
      <c r="DA26" s="609"/>
      <c r="DB26" s="609"/>
      <c r="DC26" s="610"/>
      <c r="DD26" s="594">
        <v>3383579</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1559886</v>
      </c>
      <c r="S27" s="589"/>
      <c r="T27" s="589"/>
      <c r="U27" s="589"/>
      <c r="V27" s="589"/>
      <c r="W27" s="589"/>
      <c r="X27" s="589"/>
      <c r="Y27" s="590"/>
      <c r="Z27" s="641">
        <v>5.8</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11375174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5449850</v>
      </c>
      <c r="CS27" s="607"/>
      <c r="CT27" s="607"/>
      <c r="CU27" s="607"/>
      <c r="CV27" s="607"/>
      <c r="CW27" s="607"/>
      <c r="CX27" s="607"/>
      <c r="CY27" s="608"/>
      <c r="CZ27" s="591">
        <v>20.9</v>
      </c>
      <c r="DA27" s="609"/>
      <c r="DB27" s="609"/>
      <c r="DC27" s="610"/>
      <c r="DD27" s="594">
        <v>1512318</v>
      </c>
      <c r="DE27" s="607"/>
      <c r="DF27" s="607"/>
      <c r="DG27" s="607"/>
      <c r="DH27" s="607"/>
      <c r="DI27" s="607"/>
      <c r="DJ27" s="607"/>
      <c r="DK27" s="608"/>
      <c r="DL27" s="594">
        <v>1480442</v>
      </c>
      <c r="DM27" s="607"/>
      <c r="DN27" s="607"/>
      <c r="DO27" s="607"/>
      <c r="DP27" s="607"/>
      <c r="DQ27" s="607"/>
      <c r="DR27" s="607"/>
      <c r="DS27" s="607"/>
      <c r="DT27" s="607"/>
      <c r="DU27" s="607"/>
      <c r="DV27" s="608"/>
      <c r="DW27" s="611">
        <v>9.6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57079</v>
      </c>
      <c r="S28" s="589"/>
      <c r="T28" s="589"/>
      <c r="U28" s="589"/>
      <c r="V28" s="589"/>
      <c r="W28" s="589"/>
      <c r="X28" s="589"/>
      <c r="Y28" s="590"/>
      <c r="Z28" s="641">
        <v>0.2</v>
      </c>
      <c r="AA28" s="641"/>
      <c r="AB28" s="641"/>
      <c r="AC28" s="641"/>
      <c r="AD28" s="642">
        <v>35162</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2704880</v>
      </c>
      <c r="CS28" s="589"/>
      <c r="CT28" s="589"/>
      <c r="CU28" s="589"/>
      <c r="CV28" s="589"/>
      <c r="CW28" s="589"/>
      <c r="CX28" s="589"/>
      <c r="CY28" s="590"/>
      <c r="CZ28" s="591">
        <v>10.4</v>
      </c>
      <c r="DA28" s="609"/>
      <c r="DB28" s="609"/>
      <c r="DC28" s="610"/>
      <c r="DD28" s="594">
        <v>2610332</v>
      </c>
      <c r="DE28" s="589"/>
      <c r="DF28" s="589"/>
      <c r="DG28" s="589"/>
      <c r="DH28" s="589"/>
      <c r="DI28" s="589"/>
      <c r="DJ28" s="589"/>
      <c r="DK28" s="590"/>
      <c r="DL28" s="594">
        <v>2610332</v>
      </c>
      <c r="DM28" s="589"/>
      <c r="DN28" s="589"/>
      <c r="DO28" s="589"/>
      <c r="DP28" s="589"/>
      <c r="DQ28" s="589"/>
      <c r="DR28" s="589"/>
      <c r="DS28" s="589"/>
      <c r="DT28" s="589"/>
      <c r="DU28" s="589"/>
      <c r="DV28" s="590"/>
      <c r="DW28" s="611">
        <v>16.899999999999999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30366</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2704667</v>
      </c>
      <c r="CS29" s="607"/>
      <c r="CT29" s="607"/>
      <c r="CU29" s="607"/>
      <c r="CV29" s="607"/>
      <c r="CW29" s="607"/>
      <c r="CX29" s="607"/>
      <c r="CY29" s="608"/>
      <c r="CZ29" s="591">
        <v>10.4</v>
      </c>
      <c r="DA29" s="609"/>
      <c r="DB29" s="609"/>
      <c r="DC29" s="610"/>
      <c r="DD29" s="594">
        <v>2610119</v>
      </c>
      <c r="DE29" s="607"/>
      <c r="DF29" s="607"/>
      <c r="DG29" s="607"/>
      <c r="DH29" s="607"/>
      <c r="DI29" s="607"/>
      <c r="DJ29" s="607"/>
      <c r="DK29" s="608"/>
      <c r="DL29" s="594">
        <v>2610119</v>
      </c>
      <c r="DM29" s="607"/>
      <c r="DN29" s="607"/>
      <c r="DO29" s="607"/>
      <c r="DP29" s="607"/>
      <c r="DQ29" s="607"/>
      <c r="DR29" s="607"/>
      <c r="DS29" s="607"/>
      <c r="DT29" s="607"/>
      <c r="DU29" s="607"/>
      <c r="DV29" s="608"/>
      <c r="DW29" s="611">
        <v>16.899999999999999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46719</v>
      </c>
      <c r="S30" s="589"/>
      <c r="T30" s="589"/>
      <c r="U30" s="589"/>
      <c r="V30" s="589"/>
      <c r="W30" s="589"/>
      <c r="X30" s="589"/>
      <c r="Y30" s="590"/>
      <c r="Z30" s="641">
        <v>0.2</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96.4</v>
      </c>
      <c r="BH30" s="655"/>
      <c r="BI30" s="655"/>
      <c r="BJ30" s="655"/>
      <c r="BK30" s="655"/>
      <c r="BL30" s="655"/>
      <c r="BM30" s="656">
        <v>82.7</v>
      </c>
      <c r="BN30" s="655"/>
      <c r="BO30" s="655"/>
      <c r="BP30" s="655"/>
      <c r="BQ30" s="657"/>
      <c r="BR30" s="654">
        <v>96.1</v>
      </c>
      <c r="BS30" s="655"/>
      <c r="BT30" s="655"/>
      <c r="BU30" s="655"/>
      <c r="BV30" s="655"/>
      <c r="BW30" s="655"/>
      <c r="BX30" s="656">
        <v>80.3</v>
      </c>
      <c r="BY30" s="655"/>
      <c r="BZ30" s="655"/>
      <c r="CA30" s="655"/>
      <c r="CB30" s="657"/>
      <c r="CD30" s="660"/>
      <c r="CE30" s="661"/>
      <c r="CF30" s="625" t="s">
        <v>292</v>
      </c>
      <c r="CG30" s="622"/>
      <c r="CH30" s="622"/>
      <c r="CI30" s="622"/>
      <c r="CJ30" s="622"/>
      <c r="CK30" s="622"/>
      <c r="CL30" s="622"/>
      <c r="CM30" s="622"/>
      <c r="CN30" s="622"/>
      <c r="CO30" s="622"/>
      <c r="CP30" s="622"/>
      <c r="CQ30" s="623"/>
      <c r="CR30" s="588">
        <v>2388919</v>
      </c>
      <c r="CS30" s="589"/>
      <c r="CT30" s="589"/>
      <c r="CU30" s="589"/>
      <c r="CV30" s="589"/>
      <c r="CW30" s="589"/>
      <c r="CX30" s="589"/>
      <c r="CY30" s="590"/>
      <c r="CZ30" s="591">
        <v>9.1999999999999993</v>
      </c>
      <c r="DA30" s="609"/>
      <c r="DB30" s="609"/>
      <c r="DC30" s="610"/>
      <c r="DD30" s="594">
        <v>2294371</v>
      </c>
      <c r="DE30" s="589"/>
      <c r="DF30" s="589"/>
      <c r="DG30" s="589"/>
      <c r="DH30" s="589"/>
      <c r="DI30" s="589"/>
      <c r="DJ30" s="589"/>
      <c r="DK30" s="590"/>
      <c r="DL30" s="594">
        <v>2294371</v>
      </c>
      <c r="DM30" s="589"/>
      <c r="DN30" s="589"/>
      <c r="DO30" s="589"/>
      <c r="DP30" s="589"/>
      <c r="DQ30" s="589"/>
      <c r="DR30" s="589"/>
      <c r="DS30" s="589"/>
      <c r="DT30" s="589"/>
      <c r="DU30" s="589"/>
      <c r="DV30" s="590"/>
      <c r="DW30" s="611">
        <v>14.8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772997</v>
      </c>
      <c r="S31" s="589"/>
      <c r="T31" s="589"/>
      <c r="U31" s="589"/>
      <c r="V31" s="589"/>
      <c r="W31" s="589"/>
      <c r="X31" s="589"/>
      <c r="Y31" s="590"/>
      <c r="Z31" s="641">
        <v>2.9</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96.4</v>
      </c>
      <c r="BH31" s="607"/>
      <c r="BI31" s="607"/>
      <c r="BJ31" s="607"/>
      <c r="BK31" s="607"/>
      <c r="BL31" s="607"/>
      <c r="BM31" s="643">
        <v>81.7</v>
      </c>
      <c r="BN31" s="653"/>
      <c r="BO31" s="653"/>
      <c r="BP31" s="653"/>
      <c r="BQ31" s="617"/>
      <c r="BR31" s="652">
        <v>96</v>
      </c>
      <c r="BS31" s="607"/>
      <c r="BT31" s="607"/>
      <c r="BU31" s="607"/>
      <c r="BV31" s="607"/>
      <c r="BW31" s="607"/>
      <c r="BX31" s="643">
        <v>79.400000000000006</v>
      </c>
      <c r="BY31" s="653"/>
      <c r="BZ31" s="653"/>
      <c r="CA31" s="653"/>
      <c r="CB31" s="617"/>
      <c r="CD31" s="660"/>
      <c r="CE31" s="661"/>
      <c r="CF31" s="625" t="s">
        <v>296</v>
      </c>
      <c r="CG31" s="622"/>
      <c r="CH31" s="622"/>
      <c r="CI31" s="622"/>
      <c r="CJ31" s="622"/>
      <c r="CK31" s="622"/>
      <c r="CL31" s="622"/>
      <c r="CM31" s="622"/>
      <c r="CN31" s="622"/>
      <c r="CO31" s="622"/>
      <c r="CP31" s="622"/>
      <c r="CQ31" s="623"/>
      <c r="CR31" s="588">
        <v>315748</v>
      </c>
      <c r="CS31" s="607"/>
      <c r="CT31" s="607"/>
      <c r="CU31" s="607"/>
      <c r="CV31" s="607"/>
      <c r="CW31" s="607"/>
      <c r="CX31" s="607"/>
      <c r="CY31" s="608"/>
      <c r="CZ31" s="591">
        <v>1.2</v>
      </c>
      <c r="DA31" s="609"/>
      <c r="DB31" s="609"/>
      <c r="DC31" s="610"/>
      <c r="DD31" s="594">
        <v>315748</v>
      </c>
      <c r="DE31" s="607"/>
      <c r="DF31" s="607"/>
      <c r="DG31" s="607"/>
      <c r="DH31" s="607"/>
      <c r="DI31" s="607"/>
      <c r="DJ31" s="607"/>
      <c r="DK31" s="608"/>
      <c r="DL31" s="594">
        <v>315748</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271772</v>
      </c>
      <c r="S32" s="589"/>
      <c r="T32" s="589"/>
      <c r="U32" s="589"/>
      <c r="V32" s="589"/>
      <c r="W32" s="589"/>
      <c r="X32" s="589"/>
      <c r="Y32" s="590"/>
      <c r="Z32" s="641">
        <v>1</v>
      </c>
      <c r="AA32" s="641"/>
      <c r="AB32" s="641"/>
      <c r="AC32" s="641"/>
      <c r="AD32" s="642">
        <v>20862</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96.1</v>
      </c>
      <c r="BH32" s="573"/>
      <c r="BI32" s="573"/>
      <c r="BJ32" s="573"/>
      <c r="BK32" s="573"/>
      <c r="BL32" s="573"/>
      <c r="BM32" s="636">
        <v>81.400000000000006</v>
      </c>
      <c r="BN32" s="573"/>
      <c r="BO32" s="573"/>
      <c r="BP32" s="573"/>
      <c r="BQ32" s="630"/>
      <c r="BR32" s="651">
        <v>95.7</v>
      </c>
      <c r="BS32" s="573"/>
      <c r="BT32" s="573"/>
      <c r="BU32" s="573"/>
      <c r="BV32" s="573"/>
      <c r="BW32" s="573"/>
      <c r="BX32" s="636">
        <v>78.900000000000006</v>
      </c>
      <c r="BY32" s="573"/>
      <c r="BZ32" s="573"/>
      <c r="CA32" s="573"/>
      <c r="CB32" s="630"/>
      <c r="CD32" s="662"/>
      <c r="CE32" s="663"/>
      <c r="CF32" s="625" t="s">
        <v>299</v>
      </c>
      <c r="CG32" s="622"/>
      <c r="CH32" s="622"/>
      <c r="CI32" s="622"/>
      <c r="CJ32" s="622"/>
      <c r="CK32" s="622"/>
      <c r="CL32" s="622"/>
      <c r="CM32" s="622"/>
      <c r="CN32" s="622"/>
      <c r="CO32" s="622"/>
      <c r="CP32" s="622"/>
      <c r="CQ32" s="623"/>
      <c r="CR32" s="588">
        <v>213</v>
      </c>
      <c r="CS32" s="589"/>
      <c r="CT32" s="589"/>
      <c r="CU32" s="589"/>
      <c r="CV32" s="589"/>
      <c r="CW32" s="589"/>
      <c r="CX32" s="589"/>
      <c r="CY32" s="590"/>
      <c r="CZ32" s="591">
        <v>0</v>
      </c>
      <c r="DA32" s="609"/>
      <c r="DB32" s="609"/>
      <c r="DC32" s="610"/>
      <c r="DD32" s="594">
        <v>213</v>
      </c>
      <c r="DE32" s="589"/>
      <c r="DF32" s="589"/>
      <c r="DG32" s="589"/>
      <c r="DH32" s="589"/>
      <c r="DI32" s="589"/>
      <c r="DJ32" s="589"/>
      <c r="DK32" s="590"/>
      <c r="DL32" s="594">
        <v>213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3220911</v>
      </c>
      <c r="S33" s="589"/>
      <c r="T33" s="589"/>
      <c r="U33" s="589"/>
      <c r="V33" s="589"/>
      <c r="W33" s="589"/>
      <c r="X33" s="589"/>
      <c r="Y33" s="590"/>
      <c r="Z33" s="641">
        <v>12</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9109496</v>
      </c>
      <c r="CS33" s="607"/>
      <c r="CT33" s="607"/>
      <c r="CU33" s="607"/>
      <c r="CV33" s="607"/>
      <c r="CW33" s="607"/>
      <c r="CX33" s="607"/>
      <c r="CY33" s="608"/>
      <c r="CZ33" s="591">
        <v>34.9</v>
      </c>
      <c r="DA33" s="609"/>
      <c r="DB33" s="609"/>
      <c r="DC33" s="610"/>
      <c r="DD33" s="594">
        <v>7412756</v>
      </c>
      <c r="DE33" s="607"/>
      <c r="DF33" s="607"/>
      <c r="DG33" s="607"/>
      <c r="DH33" s="607"/>
      <c r="DI33" s="607"/>
      <c r="DJ33" s="607"/>
      <c r="DK33" s="608"/>
      <c r="DL33" s="594">
        <v>4475027</v>
      </c>
      <c r="DM33" s="607"/>
      <c r="DN33" s="607"/>
      <c r="DO33" s="607"/>
      <c r="DP33" s="607"/>
      <c r="DQ33" s="607"/>
      <c r="DR33" s="607"/>
      <c r="DS33" s="607"/>
      <c r="DT33" s="607"/>
      <c r="DU33" s="607"/>
      <c r="DV33" s="608"/>
      <c r="DW33" s="611">
        <v>28.9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3344364</v>
      </c>
      <c r="CS34" s="589"/>
      <c r="CT34" s="589"/>
      <c r="CU34" s="589"/>
      <c r="CV34" s="589"/>
      <c r="CW34" s="589"/>
      <c r="CX34" s="589"/>
      <c r="CY34" s="590"/>
      <c r="CZ34" s="591">
        <v>12.8</v>
      </c>
      <c r="DA34" s="609"/>
      <c r="DB34" s="609"/>
      <c r="DC34" s="610"/>
      <c r="DD34" s="594">
        <v>2624412</v>
      </c>
      <c r="DE34" s="589"/>
      <c r="DF34" s="589"/>
      <c r="DG34" s="589"/>
      <c r="DH34" s="589"/>
      <c r="DI34" s="589"/>
      <c r="DJ34" s="589"/>
      <c r="DK34" s="590"/>
      <c r="DL34" s="594">
        <v>1535161</v>
      </c>
      <c r="DM34" s="589"/>
      <c r="DN34" s="589"/>
      <c r="DO34" s="589"/>
      <c r="DP34" s="589"/>
      <c r="DQ34" s="589"/>
      <c r="DR34" s="589"/>
      <c r="DS34" s="589"/>
      <c r="DT34" s="589"/>
      <c r="DU34" s="589"/>
      <c r="DV34" s="590"/>
      <c r="DW34" s="611">
        <v>9.9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1496711</v>
      </c>
      <c r="S35" s="589"/>
      <c r="T35" s="589"/>
      <c r="U35" s="589"/>
      <c r="V35" s="589"/>
      <c r="W35" s="589"/>
      <c r="X35" s="589"/>
      <c r="Y35" s="590"/>
      <c r="Z35" s="641">
        <v>5.6</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3762450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599877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304904</v>
      </c>
      <c r="CS35" s="607"/>
      <c r="CT35" s="607"/>
      <c r="CU35" s="607"/>
      <c r="CV35" s="607"/>
      <c r="CW35" s="607"/>
      <c r="CX35" s="607"/>
      <c r="CY35" s="608"/>
      <c r="CZ35" s="591">
        <v>1.2</v>
      </c>
      <c r="DA35" s="609"/>
      <c r="DB35" s="609"/>
      <c r="DC35" s="610"/>
      <c r="DD35" s="594">
        <v>216034</v>
      </c>
      <c r="DE35" s="607"/>
      <c r="DF35" s="607"/>
      <c r="DG35" s="607"/>
      <c r="DH35" s="607"/>
      <c r="DI35" s="607"/>
      <c r="DJ35" s="607"/>
      <c r="DK35" s="608"/>
      <c r="DL35" s="594">
        <v>118912</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26792734</v>
      </c>
      <c r="S36" s="629"/>
      <c r="T36" s="629"/>
      <c r="U36" s="629"/>
      <c r="V36" s="629"/>
      <c r="W36" s="629"/>
      <c r="X36" s="629"/>
      <c r="Y36" s="632"/>
      <c r="Z36" s="633">
        <v>100</v>
      </c>
      <c r="AA36" s="633"/>
      <c r="AB36" s="633"/>
      <c r="AC36" s="633"/>
      <c r="AD36" s="634">
        <v>13976972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806800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324093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1399399</v>
      </c>
      <c r="CS36" s="589"/>
      <c r="CT36" s="589"/>
      <c r="CU36" s="589"/>
      <c r="CV36" s="589"/>
      <c r="CW36" s="589"/>
      <c r="CX36" s="589"/>
      <c r="CY36" s="590"/>
      <c r="CZ36" s="591">
        <v>5.4</v>
      </c>
      <c r="DA36" s="609"/>
      <c r="DB36" s="609"/>
      <c r="DC36" s="610"/>
      <c r="DD36" s="594">
        <v>933741</v>
      </c>
      <c r="DE36" s="589"/>
      <c r="DF36" s="589"/>
      <c r="DG36" s="589"/>
      <c r="DH36" s="589"/>
      <c r="DI36" s="589"/>
      <c r="DJ36" s="589"/>
      <c r="DK36" s="590"/>
      <c r="DL36" s="594">
        <v>92128</v>
      </c>
      <c r="DM36" s="589"/>
      <c r="DN36" s="589"/>
      <c r="DO36" s="589"/>
      <c r="DP36" s="589"/>
      <c r="DQ36" s="589"/>
      <c r="DR36" s="589"/>
      <c r="DS36" s="589"/>
      <c r="DT36" s="589"/>
      <c r="DU36" s="589"/>
      <c r="DV36" s="590"/>
      <c r="DW36" s="611">
        <v>0.6</v>
      </c>
      <c r="DX36" s="612"/>
      <c r="DY36" s="612"/>
      <c r="DZ36" s="612"/>
      <c r="EA36" s="612"/>
      <c r="EB36" s="612"/>
      <c r="EC36" s="613"/>
    </row>
    <row r="37" spans="2:133" ht="11.25" customHeight="1">
      <c r="AQ37" s="614" t="s">
        <v>314</v>
      </c>
      <c r="AR37" s="615"/>
      <c r="AS37" s="615"/>
      <c r="AT37" s="615"/>
      <c r="AU37" s="615"/>
      <c r="AV37" s="615"/>
      <c r="AW37" s="615"/>
      <c r="AX37" s="615"/>
      <c r="AY37" s="616"/>
      <c r="AZ37" s="588">
        <v>300000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16814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6993</v>
      </c>
      <c r="CS37" s="607"/>
      <c r="CT37" s="607"/>
      <c r="CU37" s="607"/>
      <c r="CV37" s="607"/>
      <c r="CW37" s="607"/>
      <c r="CX37" s="607"/>
      <c r="CY37" s="608"/>
      <c r="CZ37" s="591">
        <v>0</v>
      </c>
      <c r="DA37" s="609"/>
      <c r="DB37" s="609"/>
      <c r="DC37" s="610"/>
      <c r="DD37" s="594">
        <v>6993</v>
      </c>
      <c r="DE37" s="607"/>
      <c r="DF37" s="607"/>
      <c r="DG37" s="607"/>
      <c r="DH37" s="607"/>
      <c r="DI37" s="607"/>
      <c r="DJ37" s="607"/>
      <c r="DK37" s="608"/>
      <c r="DL37" s="594" t="s">
        <v>317</v>
      </c>
      <c r="DM37" s="607"/>
      <c r="DN37" s="607"/>
      <c r="DO37" s="607"/>
      <c r="DP37" s="607"/>
      <c r="DQ37" s="607"/>
      <c r="DR37" s="607"/>
      <c r="DS37" s="607"/>
      <c r="DT37" s="607"/>
      <c r="DU37" s="607"/>
      <c r="DV37" s="608"/>
      <c r="DW37" s="611" t="s">
        <v>317</v>
      </c>
      <c r="DX37" s="612"/>
      <c r="DY37" s="612"/>
      <c r="DZ37" s="612"/>
      <c r="EA37" s="612"/>
      <c r="EB37" s="612"/>
      <c r="EC37" s="613"/>
    </row>
    <row r="38" spans="2:133" ht="11.25" customHeight="1">
      <c r="AQ38" s="614" t="s">
        <v>318</v>
      </c>
      <c r="AR38" s="615"/>
      <c r="AS38" s="615"/>
      <c r="AT38" s="615"/>
      <c r="AU38" s="615"/>
      <c r="AV38" s="615"/>
      <c r="AW38" s="615"/>
      <c r="AX38" s="615"/>
      <c r="AY38" s="616"/>
      <c r="AZ38" s="588">
        <v>21850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28054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3447454</v>
      </c>
      <c r="CS38" s="589"/>
      <c r="CT38" s="589"/>
      <c r="CU38" s="589"/>
      <c r="CV38" s="589"/>
      <c r="CW38" s="589"/>
      <c r="CX38" s="589"/>
      <c r="CY38" s="590"/>
      <c r="CZ38" s="591">
        <v>13.2</v>
      </c>
      <c r="DA38" s="609"/>
      <c r="DB38" s="609"/>
      <c r="DC38" s="610"/>
      <c r="DD38" s="594">
        <v>3064605</v>
      </c>
      <c r="DE38" s="589"/>
      <c r="DF38" s="589"/>
      <c r="DG38" s="589"/>
      <c r="DH38" s="589"/>
      <c r="DI38" s="589"/>
      <c r="DJ38" s="589"/>
      <c r="DK38" s="590"/>
      <c r="DL38" s="594">
        <v>2728826</v>
      </c>
      <c r="DM38" s="589"/>
      <c r="DN38" s="589"/>
      <c r="DO38" s="589"/>
      <c r="DP38" s="589"/>
      <c r="DQ38" s="589"/>
      <c r="DR38" s="589"/>
      <c r="DS38" s="589"/>
      <c r="DT38" s="589"/>
      <c r="DU38" s="589"/>
      <c r="DV38" s="590"/>
      <c r="DW38" s="611">
        <v>17.600000000000001</v>
      </c>
      <c r="DX38" s="612"/>
      <c r="DY38" s="612"/>
      <c r="DZ38" s="612"/>
      <c r="EA38" s="612"/>
      <c r="EB38" s="612"/>
      <c r="EC38" s="613"/>
    </row>
    <row r="39" spans="2:133" ht="11.25" customHeight="1">
      <c r="AQ39" s="614" t="s">
        <v>321</v>
      </c>
      <c r="AR39" s="615"/>
      <c r="AS39" s="615"/>
      <c r="AT39" s="615"/>
      <c r="AU39" s="615"/>
      <c r="AV39" s="615"/>
      <c r="AW39" s="615"/>
      <c r="AX39" s="615"/>
      <c r="AY39" s="616"/>
      <c r="AZ39" s="588">
        <v>14996</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480598</v>
      </c>
      <c r="CS39" s="607"/>
      <c r="CT39" s="607"/>
      <c r="CU39" s="607"/>
      <c r="CV39" s="607"/>
      <c r="CW39" s="607"/>
      <c r="CX39" s="607"/>
      <c r="CY39" s="608"/>
      <c r="CZ39" s="591">
        <v>1.8</v>
      </c>
      <c r="DA39" s="609"/>
      <c r="DB39" s="609"/>
      <c r="DC39" s="610"/>
      <c r="DD39" s="594">
        <v>455000</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710000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77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132777</v>
      </c>
      <c r="CS40" s="589"/>
      <c r="CT40" s="589"/>
      <c r="CU40" s="589"/>
      <c r="CV40" s="589"/>
      <c r="CW40" s="589"/>
      <c r="CX40" s="589"/>
      <c r="CY40" s="590"/>
      <c r="CZ40" s="591">
        <v>0.5</v>
      </c>
      <c r="DA40" s="609"/>
      <c r="DB40" s="609"/>
      <c r="DC40" s="610"/>
      <c r="DD40" s="594">
        <v>118964</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1908804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247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3569128</v>
      </c>
      <c r="CS42" s="589"/>
      <c r="CT42" s="589"/>
      <c r="CU42" s="589"/>
      <c r="CV42" s="589"/>
      <c r="CW42" s="589"/>
      <c r="CX42" s="589"/>
      <c r="CY42" s="590"/>
      <c r="CZ42" s="591">
        <v>13.7</v>
      </c>
      <c r="DA42" s="592"/>
      <c r="DB42" s="592"/>
      <c r="DC42" s="593"/>
      <c r="DD42" s="594">
        <v>876873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121035</v>
      </c>
      <c r="CS43" s="607"/>
      <c r="CT43" s="607"/>
      <c r="CU43" s="607"/>
      <c r="CV43" s="607"/>
      <c r="CW43" s="607"/>
      <c r="CX43" s="607"/>
      <c r="CY43" s="608"/>
      <c r="CZ43" s="591">
        <v>0.5</v>
      </c>
      <c r="DA43" s="609"/>
      <c r="DB43" s="609"/>
      <c r="DC43" s="610"/>
      <c r="DD43" s="594">
        <v>105503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3569128</v>
      </c>
      <c r="CS44" s="589"/>
      <c r="CT44" s="589"/>
      <c r="CU44" s="589"/>
      <c r="CV44" s="589"/>
      <c r="CW44" s="589"/>
      <c r="CX44" s="589"/>
      <c r="CY44" s="590"/>
      <c r="CZ44" s="591">
        <v>13.7</v>
      </c>
      <c r="DA44" s="592"/>
      <c r="DB44" s="592"/>
      <c r="DC44" s="593"/>
      <c r="DD44" s="594">
        <v>876873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1776757</v>
      </c>
      <c r="CS45" s="607"/>
      <c r="CT45" s="607"/>
      <c r="CU45" s="607"/>
      <c r="CV45" s="607"/>
      <c r="CW45" s="607"/>
      <c r="CX45" s="607"/>
      <c r="CY45" s="608"/>
      <c r="CZ45" s="591">
        <v>6.8</v>
      </c>
      <c r="DA45" s="609"/>
      <c r="DB45" s="609"/>
      <c r="DC45" s="610"/>
      <c r="DD45" s="594">
        <v>48867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1758826</v>
      </c>
      <c r="CS46" s="589"/>
      <c r="CT46" s="589"/>
      <c r="CU46" s="589"/>
      <c r="CV46" s="589"/>
      <c r="CW46" s="589"/>
      <c r="CX46" s="589"/>
      <c r="CY46" s="590"/>
      <c r="CZ46" s="591">
        <v>6.7</v>
      </c>
      <c r="DA46" s="592"/>
      <c r="DB46" s="592"/>
      <c r="DC46" s="593"/>
      <c r="DD46" s="594">
        <v>796661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341</v>
      </c>
      <c r="CS47" s="607"/>
      <c r="CT47" s="607"/>
      <c r="CU47" s="607"/>
      <c r="CV47" s="607"/>
      <c r="CW47" s="607"/>
      <c r="CX47" s="607"/>
      <c r="CY47" s="608"/>
      <c r="CZ47" s="591" t="s">
        <v>341</v>
      </c>
      <c r="DA47" s="609"/>
      <c r="DB47" s="609"/>
      <c r="DC47" s="610"/>
      <c r="DD47" s="594" t="s">
        <v>341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26079012</v>
      </c>
      <c r="CS49" s="573"/>
      <c r="CT49" s="573"/>
      <c r="CU49" s="573"/>
      <c r="CV49" s="573"/>
      <c r="CW49" s="573"/>
      <c r="CX49" s="573"/>
      <c r="CY49" s="574"/>
      <c r="CZ49" s="575">
        <v>100</v>
      </c>
      <c r="DA49" s="576"/>
      <c r="DB49" s="576"/>
      <c r="DC49" s="577"/>
      <c r="DD49" s="578">
        <v>17315690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26733</v>
      </c>
      <c r="R7" s="1101"/>
      <c r="S7" s="1101"/>
      <c r="T7" s="1101"/>
      <c r="U7" s="1101"/>
      <c r="V7" s="1101">
        <v>26019</v>
      </c>
      <c r="W7" s="1101"/>
      <c r="X7" s="1101"/>
      <c r="Y7" s="1101"/>
      <c r="Z7" s="1101"/>
      <c r="AA7" s="1101">
        <v>714</v>
      </c>
      <c r="AB7" s="1101"/>
      <c r="AC7" s="1101"/>
      <c r="AD7" s="1101"/>
      <c r="AE7" s="1102"/>
      <c r="AF7" s="1103">
        <v>564</v>
      </c>
      <c r="AG7" s="1104"/>
      <c r="AH7" s="1104"/>
      <c r="AI7" s="1104"/>
      <c r="AJ7" s="1105"/>
      <c r="AK7" s="1087">
        <v>47</v>
      </c>
      <c r="AL7" s="1088"/>
      <c r="AM7" s="1088"/>
      <c r="AN7" s="1088"/>
      <c r="AO7" s="1088"/>
      <c r="AP7" s="1088">
        <v>24703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20</v>
      </c>
      <c r="CI7" s="1085"/>
      <c r="CJ7" s="1085"/>
      <c r="CK7" s="1085"/>
      <c r="CL7" s="1086"/>
      <c r="CM7" s="1084">
        <v>396</v>
      </c>
      <c r="CN7" s="1085"/>
      <c r="CO7" s="1085"/>
      <c r="CP7" s="1085"/>
      <c r="CQ7" s="1086"/>
      <c r="CR7" s="1084">
        <v>41</v>
      </c>
      <c r="CS7" s="1085"/>
      <c r="CT7" s="1085"/>
      <c r="CU7" s="1085"/>
      <c r="CV7" s="1086"/>
      <c r="CW7" s="1084" t="s">
        <v>547</v>
      </c>
      <c r="CX7" s="1085"/>
      <c r="CY7" s="1085"/>
      <c r="CZ7" s="1085"/>
      <c r="DA7" s="1086"/>
      <c r="DB7" s="1084" t="s">
        <v>547</v>
      </c>
      <c r="DC7" s="1085"/>
      <c r="DD7" s="1085"/>
      <c r="DE7" s="1085"/>
      <c r="DF7" s="1086"/>
      <c r="DG7" s="1084" t="s">
        <v>548</v>
      </c>
      <c r="DH7" s="1085"/>
      <c r="DI7" s="1085"/>
      <c r="DJ7" s="1085"/>
      <c r="DK7" s="1086"/>
      <c r="DL7" s="1084" t="s">
        <v>547</v>
      </c>
      <c r="DM7" s="1085"/>
      <c r="DN7" s="1085"/>
      <c r="DO7" s="1085"/>
      <c r="DP7" s="1086"/>
      <c r="DQ7" s="1084" t="s">
        <v>548</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0</v>
      </c>
      <c r="R8" s="1040"/>
      <c r="S8" s="1040"/>
      <c r="T8" s="1040"/>
      <c r="U8" s="1040"/>
      <c r="V8" s="1040">
        <v>0</v>
      </c>
      <c r="W8" s="1040"/>
      <c r="X8" s="1040"/>
      <c r="Y8" s="1040"/>
      <c r="Z8" s="1040"/>
      <c r="AA8" s="1040">
        <v>0</v>
      </c>
      <c r="AB8" s="1040"/>
      <c r="AC8" s="1040"/>
      <c r="AD8" s="1040"/>
      <c r="AE8" s="1041"/>
      <c r="AF8" s="1015">
        <v>0</v>
      </c>
      <c r="AG8" s="1016"/>
      <c r="AH8" s="1016"/>
      <c r="AI8" s="1016"/>
      <c r="AJ8" s="1017"/>
      <c r="AK8" s="1082" t="s">
        <v>546</v>
      </c>
      <c r="AL8" s="1083"/>
      <c r="AM8" s="1083"/>
      <c r="AN8" s="1083"/>
      <c r="AO8" s="1083"/>
      <c r="AP8" s="1083" t="s">
        <v>546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0</v>
      </c>
      <c r="CI8" s="986"/>
      <c r="CJ8" s="986"/>
      <c r="CK8" s="986"/>
      <c r="CL8" s="987"/>
      <c r="CM8" s="985">
        <v>141</v>
      </c>
      <c r="CN8" s="986"/>
      <c r="CO8" s="986"/>
      <c r="CP8" s="986"/>
      <c r="CQ8" s="987"/>
      <c r="CR8" s="985">
        <v>110</v>
      </c>
      <c r="CS8" s="986"/>
      <c r="CT8" s="986"/>
      <c r="CU8" s="986"/>
      <c r="CV8" s="987"/>
      <c r="CW8" s="985" t="s">
        <v>547</v>
      </c>
      <c r="CX8" s="986"/>
      <c r="CY8" s="986"/>
      <c r="CZ8" s="986"/>
      <c r="DA8" s="987"/>
      <c r="DB8" s="985" t="s">
        <v>547</v>
      </c>
      <c r="DC8" s="986"/>
      <c r="DD8" s="986"/>
      <c r="DE8" s="986"/>
      <c r="DF8" s="987"/>
      <c r="DG8" s="985" t="s">
        <v>548</v>
      </c>
      <c r="DH8" s="986"/>
      <c r="DI8" s="986"/>
      <c r="DJ8" s="986"/>
      <c r="DK8" s="987"/>
      <c r="DL8" s="985" t="s">
        <v>547</v>
      </c>
      <c r="DM8" s="986"/>
      <c r="DN8" s="986"/>
      <c r="DO8" s="986"/>
      <c r="DP8" s="987"/>
      <c r="DQ8" s="985" t="s">
        <v>548</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84</v>
      </c>
      <c r="R9" s="1040"/>
      <c r="S9" s="1040"/>
      <c r="T9" s="1040"/>
      <c r="U9" s="1040"/>
      <c r="V9" s="1040">
        <v>84</v>
      </c>
      <c r="W9" s="1040"/>
      <c r="X9" s="1040"/>
      <c r="Y9" s="1040"/>
      <c r="Z9" s="1040"/>
      <c r="AA9" s="1040">
        <v>0</v>
      </c>
      <c r="AB9" s="1040"/>
      <c r="AC9" s="1040"/>
      <c r="AD9" s="1040"/>
      <c r="AE9" s="1041"/>
      <c r="AF9" s="1015">
        <v>0</v>
      </c>
      <c r="AG9" s="1016"/>
      <c r="AH9" s="1016"/>
      <c r="AI9" s="1016"/>
      <c r="AJ9" s="1017"/>
      <c r="AK9" s="1082">
        <v>24</v>
      </c>
      <c r="AL9" s="1083"/>
      <c r="AM9" s="1083"/>
      <c r="AN9" s="1083"/>
      <c r="AO9" s="1083"/>
      <c r="AP9" s="1083">
        <v>10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0</v>
      </c>
      <c r="CI9" s="986"/>
      <c r="CJ9" s="986"/>
      <c r="CK9" s="986"/>
      <c r="CL9" s="987"/>
      <c r="CM9" s="985">
        <v>1</v>
      </c>
      <c r="CN9" s="986"/>
      <c r="CO9" s="986"/>
      <c r="CP9" s="986"/>
      <c r="CQ9" s="987"/>
      <c r="CR9" s="985">
        <v>0</v>
      </c>
      <c r="CS9" s="986"/>
      <c r="CT9" s="986"/>
      <c r="CU9" s="986"/>
      <c r="CV9" s="987"/>
      <c r="CW9" s="985">
        <v>4</v>
      </c>
      <c r="CX9" s="986"/>
      <c r="CY9" s="986"/>
      <c r="CZ9" s="986"/>
      <c r="DA9" s="987"/>
      <c r="DB9" s="985" t="s">
        <v>547</v>
      </c>
      <c r="DC9" s="986"/>
      <c r="DD9" s="986"/>
      <c r="DE9" s="986"/>
      <c r="DF9" s="987"/>
      <c r="DG9" s="985" t="s">
        <v>548</v>
      </c>
      <c r="DH9" s="986"/>
      <c r="DI9" s="986"/>
      <c r="DJ9" s="986"/>
      <c r="DK9" s="987"/>
      <c r="DL9" s="985" t="s">
        <v>547</v>
      </c>
      <c r="DM9" s="986"/>
      <c r="DN9" s="986"/>
      <c r="DO9" s="986"/>
      <c r="DP9" s="987"/>
      <c r="DQ9" s="985" t="s">
        <v>547</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-34</v>
      </c>
      <c r="CN10" s="986"/>
      <c r="CO10" s="986"/>
      <c r="CP10" s="986"/>
      <c r="CQ10" s="987"/>
      <c r="CR10" s="985">
        <v>1</v>
      </c>
      <c r="CS10" s="986"/>
      <c r="CT10" s="986"/>
      <c r="CU10" s="986"/>
      <c r="CV10" s="987"/>
      <c r="CW10" s="985" t="s">
        <v>547</v>
      </c>
      <c r="CX10" s="986"/>
      <c r="CY10" s="986"/>
      <c r="CZ10" s="986"/>
      <c r="DA10" s="987"/>
      <c r="DB10" s="985" t="s">
        <v>547</v>
      </c>
      <c r="DC10" s="986"/>
      <c r="DD10" s="986"/>
      <c r="DE10" s="986"/>
      <c r="DF10" s="987"/>
      <c r="DG10" s="985" t="s">
        <v>547</v>
      </c>
      <c r="DH10" s="986"/>
      <c r="DI10" s="986"/>
      <c r="DJ10" s="986"/>
      <c r="DK10" s="987"/>
      <c r="DL10" s="985" t="s">
        <v>548</v>
      </c>
      <c r="DM10" s="986"/>
      <c r="DN10" s="986"/>
      <c r="DO10" s="986"/>
      <c r="DP10" s="987"/>
      <c r="DQ10" s="985" t="s">
        <v>547</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545</v>
      </c>
      <c r="BT11" s="1011"/>
      <c r="BU11" s="1011"/>
      <c r="BV11" s="1011"/>
      <c r="BW11" s="1011"/>
      <c r="BX11" s="1011"/>
      <c r="BY11" s="1011"/>
      <c r="BZ11" s="1011"/>
      <c r="CA11" s="1011"/>
      <c r="CB11" s="1011"/>
      <c r="CC11" s="1011"/>
      <c r="CD11" s="1011"/>
      <c r="CE11" s="1011"/>
      <c r="CF11" s="1011"/>
      <c r="CG11" s="1012"/>
      <c r="CH11" s="985">
        <v>-1</v>
      </c>
      <c r="CI11" s="986"/>
      <c r="CJ11" s="986"/>
      <c r="CK11" s="986"/>
      <c r="CL11" s="987"/>
      <c r="CM11" s="985">
        <v>-10</v>
      </c>
      <c r="CN11" s="986"/>
      <c r="CO11" s="986"/>
      <c r="CP11" s="986"/>
      <c r="CQ11" s="987"/>
      <c r="CR11" s="985">
        <v>12</v>
      </c>
      <c r="CS11" s="986"/>
      <c r="CT11" s="986"/>
      <c r="CU11" s="986"/>
      <c r="CV11" s="987"/>
      <c r="CW11" s="985" t="s">
        <v>547</v>
      </c>
      <c r="CX11" s="986"/>
      <c r="CY11" s="986"/>
      <c r="CZ11" s="986"/>
      <c r="DA11" s="987"/>
      <c r="DB11" s="985" t="s">
        <v>547</v>
      </c>
      <c r="DC11" s="986"/>
      <c r="DD11" s="986"/>
      <c r="DE11" s="986"/>
      <c r="DF11" s="987"/>
      <c r="DG11" s="985" t="s">
        <v>547</v>
      </c>
      <c r="DH11" s="986"/>
      <c r="DI11" s="986"/>
      <c r="DJ11" s="986"/>
      <c r="DK11" s="987"/>
      <c r="DL11" s="985" t="s">
        <v>548</v>
      </c>
      <c r="DM11" s="986"/>
      <c r="DN11" s="986"/>
      <c r="DO11" s="986"/>
      <c r="DP11" s="987"/>
      <c r="DQ11" s="985" t="s">
        <v>547</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26793</v>
      </c>
      <c r="R23" s="1065"/>
      <c r="S23" s="1065"/>
      <c r="T23" s="1065"/>
      <c r="U23" s="1065"/>
      <c r="V23" s="1065">
        <v>26079</v>
      </c>
      <c r="W23" s="1065"/>
      <c r="X23" s="1065"/>
      <c r="Y23" s="1065"/>
      <c r="Z23" s="1065"/>
      <c r="AA23" s="1065">
        <v>714</v>
      </c>
      <c r="AB23" s="1065"/>
      <c r="AC23" s="1065"/>
      <c r="AD23" s="1065"/>
      <c r="AE23" s="1066"/>
      <c r="AF23" s="1067">
        <v>565</v>
      </c>
      <c r="AG23" s="1065"/>
      <c r="AH23" s="1065"/>
      <c r="AI23" s="1065"/>
      <c r="AJ23" s="1068"/>
      <c r="AK23" s="1069"/>
      <c r="AL23" s="1070"/>
      <c r="AM23" s="1070"/>
      <c r="AN23" s="1070"/>
      <c r="AO23" s="1070"/>
      <c r="AP23" s="1065">
        <v>24713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17961</v>
      </c>
      <c r="R28" s="1050"/>
      <c r="S28" s="1050"/>
      <c r="T28" s="1050"/>
      <c r="U28" s="1050"/>
      <c r="V28" s="1050">
        <v>17830</v>
      </c>
      <c r="W28" s="1050"/>
      <c r="X28" s="1050"/>
      <c r="Y28" s="1050"/>
      <c r="Z28" s="1050"/>
      <c r="AA28" s="1050">
        <v>131</v>
      </c>
      <c r="AB28" s="1050"/>
      <c r="AC28" s="1050"/>
      <c r="AD28" s="1050"/>
      <c r="AE28" s="1051"/>
      <c r="AF28" s="1052">
        <v>131</v>
      </c>
      <c r="AG28" s="1050"/>
      <c r="AH28" s="1050"/>
      <c r="AI28" s="1050"/>
      <c r="AJ28" s="1053"/>
      <c r="AK28" s="1054" t="s">
        <v>547</v>
      </c>
      <c r="AL28" s="1042"/>
      <c r="AM28" s="1042"/>
      <c r="AN28" s="1042"/>
      <c r="AO28" s="1042"/>
      <c r="AP28" s="1042">
        <v>56</v>
      </c>
      <c r="AQ28" s="1042"/>
      <c r="AR28" s="1042"/>
      <c r="AS28" s="1042"/>
      <c r="AT28" s="1042"/>
      <c r="AU28" s="1042" t="s">
        <v>547</v>
      </c>
      <c r="AV28" s="1042"/>
      <c r="AW28" s="1042"/>
      <c r="AX28" s="1042"/>
      <c r="AY28" s="1042"/>
      <c r="AZ28" s="1043" t="s">
        <v>548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11375</v>
      </c>
      <c r="R29" s="1040"/>
      <c r="S29" s="1040"/>
      <c r="T29" s="1040"/>
      <c r="U29" s="1040"/>
      <c r="V29" s="1040">
        <v>10775</v>
      </c>
      <c r="W29" s="1040"/>
      <c r="X29" s="1040"/>
      <c r="Y29" s="1040"/>
      <c r="Z29" s="1040"/>
      <c r="AA29" s="1040">
        <v>600</v>
      </c>
      <c r="AB29" s="1040"/>
      <c r="AC29" s="1040"/>
      <c r="AD29" s="1040"/>
      <c r="AE29" s="1041"/>
      <c r="AF29" s="1015">
        <v>600</v>
      </c>
      <c r="AG29" s="1016"/>
      <c r="AH29" s="1016"/>
      <c r="AI29" s="1016"/>
      <c r="AJ29" s="1017"/>
      <c r="AK29" s="976">
        <v>1063</v>
      </c>
      <c r="AL29" s="967"/>
      <c r="AM29" s="967"/>
      <c r="AN29" s="967"/>
      <c r="AO29" s="967"/>
      <c r="AP29" s="967" t="s">
        <v>547</v>
      </c>
      <c r="AQ29" s="967"/>
      <c r="AR29" s="967"/>
      <c r="AS29" s="967"/>
      <c r="AT29" s="967"/>
      <c r="AU29" s="967" t="s">
        <v>547</v>
      </c>
      <c r="AV29" s="967"/>
      <c r="AW29" s="967"/>
      <c r="AX29" s="967"/>
      <c r="AY29" s="967"/>
      <c r="AZ29" s="1038" t="s">
        <v>548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7101</v>
      </c>
      <c r="R30" s="1040"/>
      <c r="S30" s="1040"/>
      <c r="T30" s="1040"/>
      <c r="U30" s="1040"/>
      <c r="V30" s="1040">
        <v>7008</v>
      </c>
      <c r="W30" s="1040"/>
      <c r="X30" s="1040"/>
      <c r="Y30" s="1040"/>
      <c r="Z30" s="1040"/>
      <c r="AA30" s="1040">
        <v>93</v>
      </c>
      <c r="AB30" s="1040"/>
      <c r="AC30" s="1040"/>
      <c r="AD30" s="1040"/>
      <c r="AE30" s="1041"/>
      <c r="AF30" s="1015">
        <v>93</v>
      </c>
      <c r="AG30" s="1016"/>
      <c r="AH30" s="1016"/>
      <c r="AI30" s="1016"/>
      <c r="AJ30" s="1017"/>
      <c r="AK30" s="976">
        <v>1025</v>
      </c>
      <c r="AL30" s="967"/>
      <c r="AM30" s="967"/>
      <c r="AN30" s="967"/>
      <c r="AO30" s="967"/>
      <c r="AP30" s="967" t="s">
        <v>547</v>
      </c>
      <c r="AQ30" s="967"/>
      <c r="AR30" s="967"/>
      <c r="AS30" s="967"/>
      <c r="AT30" s="967"/>
      <c r="AU30" s="967" t="s">
        <v>548</v>
      </c>
      <c r="AV30" s="967"/>
      <c r="AW30" s="967"/>
      <c r="AX30" s="967"/>
      <c r="AY30" s="967"/>
      <c r="AZ30" s="1038" t="s">
        <v>547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86</v>
      </c>
      <c r="R31" s="1040"/>
      <c r="S31" s="1040"/>
      <c r="T31" s="1040"/>
      <c r="U31" s="1040"/>
      <c r="V31" s="1040">
        <v>86</v>
      </c>
      <c r="W31" s="1040"/>
      <c r="X31" s="1040"/>
      <c r="Y31" s="1040"/>
      <c r="Z31" s="1040"/>
      <c r="AA31" s="1040">
        <v>0</v>
      </c>
      <c r="AB31" s="1040"/>
      <c r="AC31" s="1040"/>
      <c r="AD31" s="1040"/>
      <c r="AE31" s="1041"/>
      <c r="AF31" s="1015">
        <v>0</v>
      </c>
      <c r="AG31" s="1016"/>
      <c r="AH31" s="1016"/>
      <c r="AI31" s="1016"/>
      <c r="AJ31" s="1017"/>
      <c r="AK31" s="976">
        <v>22</v>
      </c>
      <c r="AL31" s="967"/>
      <c r="AM31" s="967"/>
      <c r="AN31" s="967"/>
      <c r="AO31" s="967"/>
      <c r="AP31" s="967">
        <v>1370</v>
      </c>
      <c r="AQ31" s="967"/>
      <c r="AR31" s="967"/>
      <c r="AS31" s="967"/>
      <c r="AT31" s="967"/>
      <c r="AU31" s="967">
        <v>89</v>
      </c>
      <c r="AV31" s="967"/>
      <c r="AW31" s="967"/>
      <c r="AX31" s="967"/>
      <c r="AY31" s="967"/>
      <c r="AZ31" s="1038" t="s">
        <v>549</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1664</v>
      </c>
      <c r="R32" s="1040"/>
      <c r="S32" s="1040"/>
      <c r="T32" s="1040"/>
      <c r="U32" s="1040"/>
      <c r="V32" s="1040">
        <v>1646</v>
      </c>
      <c r="W32" s="1040"/>
      <c r="X32" s="1040"/>
      <c r="Y32" s="1040"/>
      <c r="Z32" s="1040"/>
      <c r="AA32" s="1040">
        <v>18</v>
      </c>
      <c r="AB32" s="1040"/>
      <c r="AC32" s="1040"/>
      <c r="AD32" s="1040"/>
      <c r="AE32" s="1041"/>
      <c r="AF32" s="1015">
        <v>18</v>
      </c>
      <c r="AG32" s="1016"/>
      <c r="AH32" s="1016"/>
      <c r="AI32" s="1016"/>
      <c r="AJ32" s="1017"/>
      <c r="AK32" s="976">
        <v>905</v>
      </c>
      <c r="AL32" s="967"/>
      <c r="AM32" s="967"/>
      <c r="AN32" s="967"/>
      <c r="AO32" s="967"/>
      <c r="AP32" s="967" t="s">
        <v>547</v>
      </c>
      <c r="AQ32" s="967"/>
      <c r="AR32" s="967"/>
      <c r="AS32" s="967"/>
      <c r="AT32" s="967"/>
      <c r="AU32" s="967" t="s">
        <v>547</v>
      </c>
      <c r="AV32" s="967"/>
      <c r="AW32" s="967"/>
      <c r="AX32" s="967"/>
      <c r="AY32" s="967"/>
      <c r="AZ32" s="1038" t="s">
        <v>548</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383</v>
      </c>
      <c r="R33" s="1040"/>
      <c r="S33" s="1040"/>
      <c r="T33" s="1040"/>
      <c r="U33" s="1040"/>
      <c r="V33" s="1040">
        <v>442</v>
      </c>
      <c r="W33" s="1040"/>
      <c r="X33" s="1040"/>
      <c r="Y33" s="1040"/>
      <c r="Z33" s="1040"/>
      <c r="AA33" s="1040">
        <v>-59</v>
      </c>
      <c r="AB33" s="1040"/>
      <c r="AC33" s="1040"/>
      <c r="AD33" s="1040"/>
      <c r="AE33" s="1041"/>
      <c r="AF33" s="1015">
        <v>1112</v>
      </c>
      <c r="AG33" s="1016"/>
      <c r="AH33" s="1016"/>
      <c r="AI33" s="1016"/>
      <c r="AJ33" s="1017"/>
      <c r="AK33" s="976">
        <v>300</v>
      </c>
      <c r="AL33" s="967"/>
      <c r="AM33" s="967"/>
      <c r="AN33" s="967"/>
      <c r="AO33" s="967"/>
      <c r="AP33" s="967">
        <v>4379</v>
      </c>
      <c r="AQ33" s="967"/>
      <c r="AR33" s="967"/>
      <c r="AS33" s="967"/>
      <c r="AT33" s="967"/>
      <c r="AU33" s="967">
        <v>2210</v>
      </c>
      <c r="AV33" s="967"/>
      <c r="AW33" s="967"/>
      <c r="AX33" s="967"/>
      <c r="AY33" s="967"/>
      <c r="AZ33" s="1038" t="s">
        <v>547</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1629</v>
      </c>
      <c r="R34" s="1040"/>
      <c r="S34" s="1040"/>
      <c r="T34" s="1040"/>
      <c r="U34" s="1040"/>
      <c r="V34" s="1040">
        <v>1643</v>
      </c>
      <c r="W34" s="1040"/>
      <c r="X34" s="1040"/>
      <c r="Y34" s="1040"/>
      <c r="Z34" s="1040"/>
      <c r="AA34" s="1040">
        <v>-14</v>
      </c>
      <c r="AB34" s="1040"/>
      <c r="AC34" s="1040"/>
      <c r="AD34" s="1040"/>
      <c r="AE34" s="1041"/>
      <c r="AF34" s="1015">
        <v>1541</v>
      </c>
      <c r="AG34" s="1016"/>
      <c r="AH34" s="1016"/>
      <c r="AI34" s="1016"/>
      <c r="AJ34" s="1017"/>
      <c r="AK34" s="976">
        <v>18</v>
      </c>
      <c r="AL34" s="967"/>
      <c r="AM34" s="967"/>
      <c r="AN34" s="967"/>
      <c r="AO34" s="967"/>
      <c r="AP34" s="967">
        <v>5372</v>
      </c>
      <c r="AQ34" s="967"/>
      <c r="AR34" s="967"/>
      <c r="AS34" s="967"/>
      <c r="AT34" s="967"/>
      <c r="AU34" s="967" t="s">
        <v>550</v>
      </c>
      <c r="AV34" s="967"/>
      <c r="AW34" s="967"/>
      <c r="AX34" s="967"/>
      <c r="AY34" s="967"/>
      <c r="AZ34" s="1038" t="s">
        <v>547</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2020</v>
      </c>
      <c r="R35" s="1040"/>
      <c r="S35" s="1040"/>
      <c r="T35" s="1040"/>
      <c r="U35" s="1040"/>
      <c r="V35" s="1040">
        <v>2001</v>
      </c>
      <c r="W35" s="1040"/>
      <c r="X35" s="1040"/>
      <c r="Y35" s="1040"/>
      <c r="Z35" s="1040"/>
      <c r="AA35" s="1040">
        <v>19</v>
      </c>
      <c r="AB35" s="1040"/>
      <c r="AC35" s="1040"/>
      <c r="AD35" s="1040"/>
      <c r="AE35" s="1041"/>
      <c r="AF35" s="1015">
        <v>19</v>
      </c>
      <c r="AG35" s="1016"/>
      <c r="AH35" s="1016"/>
      <c r="AI35" s="1016"/>
      <c r="AJ35" s="1017"/>
      <c r="AK35" s="976">
        <v>807</v>
      </c>
      <c r="AL35" s="967"/>
      <c r="AM35" s="967"/>
      <c r="AN35" s="967"/>
      <c r="AO35" s="967"/>
      <c r="AP35" s="967">
        <v>13545</v>
      </c>
      <c r="AQ35" s="967"/>
      <c r="AR35" s="967"/>
      <c r="AS35" s="967"/>
      <c r="AT35" s="967"/>
      <c r="AU35" s="967">
        <v>9129</v>
      </c>
      <c r="AV35" s="967"/>
      <c r="AW35" s="967"/>
      <c r="AX35" s="967"/>
      <c r="AY35" s="967"/>
      <c r="AZ35" s="1038" t="s">
        <v>548</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3514</v>
      </c>
      <c r="AG63" s="955"/>
      <c r="AH63" s="955"/>
      <c r="AI63" s="955"/>
      <c r="AJ63" s="1026"/>
      <c r="AK63" s="1027"/>
      <c r="AL63" s="959"/>
      <c r="AM63" s="959"/>
      <c r="AN63" s="959"/>
      <c r="AO63" s="959"/>
      <c r="AP63" s="955">
        <v>24722</v>
      </c>
      <c r="AQ63" s="955"/>
      <c r="AR63" s="955"/>
      <c r="AS63" s="955"/>
      <c r="AT63" s="955"/>
      <c r="AU63" s="955">
        <v>11428</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396</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2135</v>
      </c>
      <c r="R68" s="978"/>
      <c r="S68" s="978"/>
      <c r="T68" s="978"/>
      <c r="U68" s="978"/>
      <c r="V68" s="978">
        <v>2132</v>
      </c>
      <c r="W68" s="978"/>
      <c r="X68" s="978"/>
      <c r="Y68" s="978"/>
      <c r="Z68" s="978"/>
      <c r="AA68" s="978">
        <v>4</v>
      </c>
      <c r="AB68" s="978"/>
      <c r="AC68" s="978"/>
      <c r="AD68" s="978"/>
      <c r="AE68" s="978"/>
      <c r="AF68" s="978">
        <v>4</v>
      </c>
      <c r="AG68" s="978"/>
      <c r="AH68" s="978"/>
      <c r="AI68" s="978"/>
      <c r="AJ68" s="978"/>
      <c r="AK68" s="978" t="s">
        <v>547</v>
      </c>
      <c r="AL68" s="978"/>
      <c r="AM68" s="978"/>
      <c r="AN68" s="978"/>
      <c r="AO68" s="978"/>
      <c r="AP68" s="978" t="s">
        <v>547</v>
      </c>
      <c r="AQ68" s="978"/>
      <c r="AR68" s="978"/>
      <c r="AS68" s="978"/>
      <c r="AT68" s="978"/>
      <c r="AU68" s="978" t="s">
        <v>547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379374</v>
      </c>
      <c r="R69" s="967"/>
      <c r="S69" s="967"/>
      <c r="T69" s="967"/>
      <c r="U69" s="967"/>
      <c r="V69" s="967">
        <v>363923</v>
      </c>
      <c r="W69" s="967"/>
      <c r="X69" s="967"/>
      <c r="Y69" s="967"/>
      <c r="Z69" s="967"/>
      <c r="AA69" s="967">
        <v>15452</v>
      </c>
      <c r="AB69" s="967"/>
      <c r="AC69" s="967"/>
      <c r="AD69" s="967"/>
      <c r="AE69" s="967"/>
      <c r="AF69" s="967">
        <v>15452</v>
      </c>
      <c r="AG69" s="967"/>
      <c r="AH69" s="967"/>
      <c r="AI69" s="967"/>
      <c r="AJ69" s="967"/>
      <c r="AK69" s="967">
        <v>4171</v>
      </c>
      <c r="AL69" s="967"/>
      <c r="AM69" s="967"/>
      <c r="AN69" s="967"/>
      <c r="AO69" s="967"/>
      <c r="AP69" s="967" t="s">
        <v>547</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305</v>
      </c>
      <c r="R70" s="967"/>
      <c r="S70" s="967"/>
      <c r="T70" s="967"/>
      <c r="U70" s="967"/>
      <c r="V70" s="967">
        <v>296</v>
      </c>
      <c r="W70" s="967"/>
      <c r="X70" s="967"/>
      <c r="Y70" s="967"/>
      <c r="Z70" s="967"/>
      <c r="AA70" s="967">
        <v>9</v>
      </c>
      <c r="AB70" s="967"/>
      <c r="AC70" s="967"/>
      <c r="AD70" s="967"/>
      <c r="AE70" s="967"/>
      <c r="AF70" s="967">
        <v>9</v>
      </c>
      <c r="AG70" s="967"/>
      <c r="AH70" s="967"/>
      <c r="AI70" s="967"/>
      <c r="AJ70" s="967"/>
      <c r="AK70" s="967">
        <v>4</v>
      </c>
      <c r="AL70" s="967"/>
      <c r="AM70" s="967"/>
      <c r="AN70" s="967"/>
      <c r="AO70" s="967"/>
      <c r="AP70" s="967" t="s">
        <v>547</v>
      </c>
      <c r="AQ70" s="967"/>
      <c r="AR70" s="967"/>
      <c r="AS70" s="967"/>
      <c r="AT70" s="967"/>
      <c r="AU70" s="967" t="s">
        <v>548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15465</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164</v>
      </c>
      <c r="CS102" s="947"/>
      <c r="CT102" s="947"/>
      <c r="CU102" s="947"/>
      <c r="CV102" s="948"/>
      <c r="CW102" s="946">
        <v>4</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2899722</v>
      </c>
      <c r="AB110" s="873"/>
      <c r="AC110" s="873"/>
      <c r="AD110" s="873"/>
      <c r="AE110" s="874"/>
      <c r="AF110" s="875">
        <v>2795799</v>
      </c>
      <c r="AG110" s="873"/>
      <c r="AH110" s="873"/>
      <c r="AI110" s="873"/>
      <c r="AJ110" s="874"/>
      <c r="AK110" s="875">
        <v>2704667</v>
      </c>
      <c r="AL110" s="873"/>
      <c r="AM110" s="873"/>
      <c r="AN110" s="873"/>
      <c r="AO110" s="874"/>
      <c r="AP110" s="876">
        <v>20.3</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23123656</v>
      </c>
      <c r="BR110" s="800"/>
      <c r="BS110" s="800"/>
      <c r="BT110" s="800"/>
      <c r="BU110" s="800"/>
      <c r="BV110" s="800">
        <v>23881196</v>
      </c>
      <c r="BW110" s="800"/>
      <c r="BX110" s="800"/>
      <c r="BY110" s="800"/>
      <c r="BZ110" s="800"/>
      <c r="CA110" s="800">
        <v>24713188</v>
      </c>
      <c r="CB110" s="800"/>
      <c r="CC110" s="800"/>
      <c r="CD110" s="800"/>
      <c r="CE110" s="800"/>
      <c r="CF110" s="861">
        <v>185</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12091405</v>
      </c>
      <c r="BR112" s="771"/>
      <c r="BS112" s="771"/>
      <c r="BT112" s="771"/>
      <c r="BU112" s="771"/>
      <c r="BV112" s="771">
        <v>11371409</v>
      </c>
      <c r="BW112" s="771"/>
      <c r="BX112" s="771"/>
      <c r="BY112" s="771"/>
      <c r="BZ112" s="771"/>
      <c r="CA112" s="771">
        <v>11428213</v>
      </c>
      <c r="CB112" s="771"/>
      <c r="CC112" s="771"/>
      <c r="CD112" s="771"/>
      <c r="CE112" s="771"/>
      <c r="CF112" s="848">
        <v>85.6</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538298</v>
      </c>
      <c r="AB113" s="909"/>
      <c r="AC113" s="909"/>
      <c r="AD113" s="909"/>
      <c r="AE113" s="910"/>
      <c r="AF113" s="911">
        <v>585458</v>
      </c>
      <c r="AG113" s="909"/>
      <c r="AH113" s="909"/>
      <c r="AI113" s="909"/>
      <c r="AJ113" s="910"/>
      <c r="AK113" s="911">
        <v>571635</v>
      </c>
      <c r="AL113" s="909"/>
      <c r="AM113" s="909"/>
      <c r="AN113" s="909"/>
      <c r="AO113" s="910"/>
      <c r="AP113" s="912">
        <v>4.3</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5827446</v>
      </c>
      <c r="BR114" s="771"/>
      <c r="BS114" s="771"/>
      <c r="BT114" s="771"/>
      <c r="BU114" s="771"/>
      <c r="BV114" s="771">
        <v>5865262</v>
      </c>
      <c r="BW114" s="771"/>
      <c r="BX114" s="771"/>
      <c r="BY114" s="771"/>
      <c r="BZ114" s="771"/>
      <c r="CA114" s="771">
        <v>5651003</v>
      </c>
      <c r="CB114" s="771"/>
      <c r="CC114" s="771"/>
      <c r="CD114" s="771"/>
      <c r="CE114" s="771"/>
      <c r="CF114" s="848">
        <v>42.3</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22340</v>
      </c>
      <c r="AB115" s="909"/>
      <c r="AC115" s="909"/>
      <c r="AD115" s="909"/>
      <c r="AE115" s="910"/>
      <c r="AF115" s="911">
        <v>34230</v>
      </c>
      <c r="AG115" s="909"/>
      <c r="AH115" s="909"/>
      <c r="AI115" s="909"/>
      <c r="AJ115" s="910"/>
      <c r="AK115" s="911">
        <v>16216</v>
      </c>
      <c r="AL115" s="909"/>
      <c r="AM115" s="909"/>
      <c r="AN115" s="909"/>
      <c r="AO115" s="910"/>
      <c r="AP115" s="912">
        <v>0.1</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73</v>
      </c>
      <c r="BR115" s="771"/>
      <c r="BS115" s="771"/>
      <c r="BT115" s="771"/>
      <c r="BU115" s="771"/>
      <c r="BV115" s="771">
        <v>35</v>
      </c>
      <c r="BW115" s="771"/>
      <c r="BX115" s="771"/>
      <c r="BY115" s="771"/>
      <c r="BZ115" s="771"/>
      <c r="CA115" s="771" t="s">
        <v>112</v>
      </c>
      <c r="CB115" s="771"/>
      <c r="CC115" s="771"/>
      <c r="CD115" s="771"/>
      <c r="CE115" s="771"/>
      <c r="CF115" s="848" t="s">
        <v>112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3460360</v>
      </c>
      <c r="AB117" s="895"/>
      <c r="AC117" s="895"/>
      <c r="AD117" s="895"/>
      <c r="AE117" s="896"/>
      <c r="AF117" s="898">
        <v>3415487</v>
      </c>
      <c r="AG117" s="895"/>
      <c r="AH117" s="895"/>
      <c r="AI117" s="895"/>
      <c r="AJ117" s="896"/>
      <c r="AK117" s="898">
        <v>3292518</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41042580</v>
      </c>
      <c r="BR118" s="858"/>
      <c r="BS118" s="858"/>
      <c r="BT118" s="858"/>
      <c r="BU118" s="858"/>
      <c r="BV118" s="858">
        <v>41117902</v>
      </c>
      <c r="BW118" s="858"/>
      <c r="BX118" s="858"/>
      <c r="BY118" s="858"/>
      <c r="BZ118" s="858"/>
      <c r="CA118" s="858">
        <v>41792404</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4489252</v>
      </c>
      <c r="BR119" s="800"/>
      <c r="BS119" s="800"/>
      <c r="BT119" s="800"/>
      <c r="BU119" s="800"/>
      <c r="BV119" s="800">
        <v>5530463</v>
      </c>
      <c r="BW119" s="800"/>
      <c r="BX119" s="800"/>
      <c r="BY119" s="800"/>
      <c r="BZ119" s="800"/>
      <c r="CA119" s="800">
        <v>5834590</v>
      </c>
      <c r="CB119" s="800"/>
      <c r="CC119" s="800"/>
      <c r="CD119" s="800"/>
      <c r="CE119" s="800"/>
      <c r="CF119" s="861">
        <v>43.7</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9019002</v>
      </c>
      <c r="BR120" s="771"/>
      <c r="BS120" s="771"/>
      <c r="BT120" s="771"/>
      <c r="BU120" s="771"/>
      <c r="BV120" s="771">
        <v>9403517</v>
      </c>
      <c r="BW120" s="771"/>
      <c r="BX120" s="771"/>
      <c r="BY120" s="771"/>
      <c r="BZ120" s="771"/>
      <c r="CA120" s="771">
        <v>9873702</v>
      </c>
      <c r="CB120" s="771"/>
      <c r="CC120" s="771"/>
      <c r="CD120" s="771"/>
      <c r="CE120" s="771"/>
      <c r="CF120" s="848">
        <v>73.900000000000006</v>
      </c>
      <c r="CG120" s="849"/>
      <c r="CH120" s="849"/>
      <c r="CI120" s="849"/>
      <c r="CJ120" s="849"/>
      <c r="CK120" s="850" t="s">
        <v>441</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9671526</v>
      </c>
      <c r="DH120" s="800"/>
      <c r="DI120" s="800"/>
      <c r="DJ120" s="800"/>
      <c r="DK120" s="800"/>
      <c r="DL120" s="800">
        <v>9326585</v>
      </c>
      <c r="DM120" s="800"/>
      <c r="DN120" s="800"/>
      <c r="DO120" s="800"/>
      <c r="DP120" s="800"/>
      <c r="DQ120" s="800">
        <v>9129021</v>
      </c>
      <c r="DR120" s="800"/>
      <c r="DS120" s="800"/>
      <c r="DT120" s="800"/>
      <c r="DU120" s="800"/>
      <c r="DV120" s="801">
        <v>68.400000000000006</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21408523</v>
      </c>
      <c r="BR121" s="858"/>
      <c r="BS121" s="858"/>
      <c r="BT121" s="858"/>
      <c r="BU121" s="858"/>
      <c r="BV121" s="858">
        <v>23058362</v>
      </c>
      <c r="BW121" s="858"/>
      <c r="BX121" s="858"/>
      <c r="BY121" s="858"/>
      <c r="BZ121" s="858"/>
      <c r="CA121" s="858">
        <v>22961442</v>
      </c>
      <c r="CB121" s="858"/>
      <c r="CC121" s="858"/>
      <c r="CD121" s="858"/>
      <c r="CE121" s="858"/>
      <c r="CF121" s="859">
        <v>171.9</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2243901</v>
      </c>
      <c r="DH121" s="771"/>
      <c r="DI121" s="771"/>
      <c r="DJ121" s="771"/>
      <c r="DK121" s="771"/>
      <c r="DL121" s="771">
        <v>1930446</v>
      </c>
      <c r="DM121" s="771"/>
      <c r="DN121" s="771"/>
      <c r="DO121" s="771"/>
      <c r="DP121" s="771"/>
      <c r="DQ121" s="771">
        <v>2210163</v>
      </c>
      <c r="DR121" s="771"/>
      <c r="DS121" s="771"/>
      <c r="DT121" s="771"/>
      <c r="DU121" s="771"/>
      <c r="DV121" s="823">
        <v>16.5</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34916777</v>
      </c>
      <c r="BR122" s="840"/>
      <c r="BS122" s="840"/>
      <c r="BT122" s="840"/>
      <c r="BU122" s="840"/>
      <c r="BV122" s="840">
        <v>37992342</v>
      </c>
      <c r="BW122" s="840"/>
      <c r="BX122" s="840"/>
      <c r="BY122" s="840"/>
      <c r="BZ122" s="840"/>
      <c r="CA122" s="840">
        <v>38669734</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v>32669</v>
      </c>
      <c r="DH122" s="771"/>
      <c r="DI122" s="771"/>
      <c r="DJ122" s="771"/>
      <c r="DK122" s="771"/>
      <c r="DL122" s="771">
        <v>21809</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45.5</v>
      </c>
      <c r="BR123" s="832"/>
      <c r="BS123" s="832"/>
      <c r="BT123" s="832"/>
      <c r="BU123" s="832"/>
      <c r="BV123" s="832">
        <v>23</v>
      </c>
      <c r="BW123" s="832"/>
      <c r="BX123" s="832"/>
      <c r="BY123" s="832"/>
      <c r="BZ123" s="832"/>
      <c r="CA123" s="832">
        <v>23.3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22340</v>
      </c>
      <c r="AB127" s="784"/>
      <c r="AC127" s="784"/>
      <c r="AD127" s="784"/>
      <c r="AE127" s="785"/>
      <c r="AF127" s="786">
        <v>34230</v>
      </c>
      <c r="AG127" s="784"/>
      <c r="AH127" s="784"/>
      <c r="AI127" s="784"/>
      <c r="AJ127" s="785"/>
      <c r="AK127" s="786">
        <v>16216</v>
      </c>
      <c r="AL127" s="784"/>
      <c r="AM127" s="784"/>
      <c r="AN127" s="784"/>
      <c r="AO127" s="785"/>
      <c r="AP127" s="754">
        <v>0.1</v>
      </c>
      <c r="AQ127" s="755"/>
      <c r="AR127" s="755"/>
      <c r="AS127" s="755"/>
      <c r="AT127" s="756"/>
      <c r="AU127" s="233"/>
      <c r="AV127" s="233"/>
      <c r="AW127" s="233"/>
      <c r="AX127" s="757" t="s">
        <v>455</v>
      </c>
      <c r="AY127" s="758"/>
      <c r="AZ127" s="758"/>
      <c r="BA127" s="758"/>
      <c r="BB127" s="758"/>
      <c r="BC127" s="758"/>
      <c r="BD127" s="758"/>
      <c r="BE127" s="759"/>
      <c r="BF127" s="760" t="s">
        <v>112</v>
      </c>
      <c r="BG127" s="761"/>
      <c r="BH127" s="761"/>
      <c r="BI127" s="761"/>
      <c r="BJ127" s="761"/>
      <c r="BK127" s="761"/>
      <c r="BL127" s="762"/>
      <c r="BM127" s="760">
        <v>12.78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73</v>
      </c>
      <c r="DH127" s="820"/>
      <c r="DI127" s="820"/>
      <c r="DJ127" s="820"/>
      <c r="DK127" s="820"/>
      <c r="DL127" s="820">
        <v>35</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642626</v>
      </c>
      <c r="AB128" s="724"/>
      <c r="AC128" s="724"/>
      <c r="AD128" s="724"/>
      <c r="AE128" s="725"/>
      <c r="AF128" s="726">
        <v>623375</v>
      </c>
      <c r="AG128" s="724"/>
      <c r="AH128" s="724"/>
      <c r="AI128" s="724"/>
      <c r="AJ128" s="725"/>
      <c r="AK128" s="726">
        <v>607651</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17.78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14990231</v>
      </c>
      <c r="AB129" s="784"/>
      <c r="AC129" s="784"/>
      <c r="AD129" s="784"/>
      <c r="AE129" s="785"/>
      <c r="AF129" s="786">
        <v>15163314</v>
      </c>
      <c r="AG129" s="784"/>
      <c r="AH129" s="784"/>
      <c r="AI129" s="784"/>
      <c r="AJ129" s="785"/>
      <c r="AK129" s="786">
        <v>15009218</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1536360</v>
      </c>
      <c r="AB130" s="784"/>
      <c r="AC130" s="784"/>
      <c r="AD130" s="784"/>
      <c r="AE130" s="785"/>
      <c r="AF130" s="786">
        <v>1577165</v>
      </c>
      <c r="AG130" s="784"/>
      <c r="AH130" s="784"/>
      <c r="AI130" s="784"/>
      <c r="AJ130" s="785"/>
      <c r="AK130" s="786">
        <v>1653157</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23.3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13453871</v>
      </c>
      <c r="AB131" s="717"/>
      <c r="AC131" s="717"/>
      <c r="AD131" s="717"/>
      <c r="AE131" s="718"/>
      <c r="AF131" s="719">
        <v>13586149</v>
      </c>
      <c r="AG131" s="717"/>
      <c r="AH131" s="717"/>
      <c r="AI131" s="717"/>
      <c r="AJ131" s="718"/>
      <c r="AK131" s="719">
        <v>13356061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9.5242031090000001</v>
      </c>
      <c r="AB132" s="740"/>
      <c r="AC132" s="740"/>
      <c r="AD132" s="740"/>
      <c r="AE132" s="741"/>
      <c r="AF132" s="742">
        <v>8.9425414070000002</v>
      </c>
      <c r="AG132" s="740"/>
      <c r="AH132" s="740"/>
      <c r="AI132" s="740"/>
      <c r="AJ132" s="741"/>
      <c r="AK132" s="742">
        <v>7.7246577419999998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9.6999999999999993</v>
      </c>
      <c r="AB133" s="749"/>
      <c r="AC133" s="749"/>
      <c r="AD133" s="749"/>
      <c r="AE133" s="750"/>
      <c r="AF133" s="748">
        <v>9.3000000000000007</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5245658</v>
      </c>
      <c r="L9" s="264">
        <v>72721</v>
      </c>
      <c r="M9" s="265">
        <v>65114</v>
      </c>
      <c r="N9" s="266">
        <v>11.7</v>
      </c>
    </row>
    <row r="10" spans="1:16">
      <c r="A10" s="248"/>
      <c r="B10" s="244"/>
      <c r="C10" s="244"/>
      <c r="D10" s="244"/>
      <c r="E10" s="244"/>
      <c r="F10" s="244"/>
      <c r="G10" s="1133" t="s">
        <v>477</v>
      </c>
      <c r="H10" s="1134"/>
      <c r="I10" s="1134"/>
      <c r="J10" s="1135"/>
      <c r="K10" s="267">
        <v>293735</v>
      </c>
      <c r="L10" s="268">
        <v>4072</v>
      </c>
      <c r="M10" s="269">
        <v>4538</v>
      </c>
      <c r="N10" s="270">
        <v>-10.3</v>
      </c>
    </row>
    <row r="11" spans="1:16" ht="13.5" customHeight="1">
      <c r="A11" s="248"/>
      <c r="B11" s="244"/>
      <c r="C11" s="244"/>
      <c r="D11" s="244"/>
      <c r="E11" s="244"/>
      <c r="F11" s="244"/>
      <c r="G11" s="1133" t="s">
        <v>478</v>
      </c>
      <c r="H11" s="1134"/>
      <c r="I11" s="1134"/>
      <c r="J11" s="1135"/>
      <c r="K11" s="267">
        <v>1965</v>
      </c>
      <c r="L11" s="268">
        <v>27</v>
      </c>
      <c r="M11" s="269">
        <v>5513</v>
      </c>
      <c r="N11" s="270">
        <v>-99.5</v>
      </c>
    </row>
    <row r="12" spans="1:16" ht="13.5" customHeight="1">
      <c r="A12" s="248"/>
      <c r="B12" s="244"/>
      <c r="C12" s="244"/>
      <c r="D12" s="244"/>
      <c r="E12" s="244"/>
      <c r="F12" s="244"/>
      <c r="G12" s="1133" t="s">
        <v>479</v>
      </c>
      <c r="H12" s="1134"/>
      <c r="I12" s="1134"/>
      <c r="J12" s="1135"/>
      <c r="K12" s="267" t="s">
        <v>480</v>
      </c>
      <c r="L12" s="268" t="s">
        <v>480</v>
      </c>
      <c r="M12" s="269">
        <v>953</v>
      </c>
      <c r="N12" s="270" t="s">
        <v>480</v>
      </c>
    </row>
    <row r="13" spans="1:16" ht="13.5" customHeight="1">
      <c r="A13" s="248"/>
      <c r="B13" s="244"/>
      <c r="C13" s="244"/>
      <c r="D13" s="244"/>
      <c r="E13" s="244"/>
      <c r="F13" s="244"/>
      <c r="G13" s="1133" t="s">
        <v>481</v>
      </c>
      <c r="H13" s="1134"/>
      <c r="I13" s="1134"/>
      <c r="J13" s="1135"/>
      <c r="K13" s="267" t="s">
        <v>480</v>
      </c>
      <c r="L13" s="268" t="s">
        <v>480</v>
      </c>
      <c r="M13" s="269">
        <v>2</v>
      </c>
      <c r="N13" s="270" t="s">
        <v>480</v>
      </c>
    </row>
    <row r="14" spans="1:16" ht="13.5" customHeight="1">
      <c r="A14" s="248"/>
      <c r="B14" s="244"/>
      <c r="C14" s="244"/>
      <c r="D14" s="244"/>
      <c r="E14" s="244"/>
      <c r="F14" s="244"/>
      <c r="G14" s="1133" t="s">
        <v>482</v>
      </c>
      <c r="H14" s="1134"/>
      <c r="I14" s="1134"/>
      <c r="J14" s="1135"/>
      <c r="K14" s="267" t="s">
        <v>480</v>
      </c>
      <c r="L14" s="268" t="s">
        <v>480</v>
      </c>
      <c r="M14" s="269">
        <v>2887</v>
      </c>
      <c r="N14" s="270" t="s">
        <v>480</v>
      </c>
    </row>
    <row r="15" spans="1:16" ht="13.5" customHeight="1">
      <c r="A15" s="248"/>
      <c r="B15" s="244"/>
      <c r="C15" s="244"/>
      <c r="D15" s="244"/>
      <c r="E15" s="244"/>
      <c r="F15" s="244"/>
      <c r="G15" s="1133" t="s">
        <v>483</v>
      </c>
      <c r="H15" s="1134"/>
      <c r="I15" s="1134"/>
      <c r="J15" s="1135"/>
      <c r="K15" s="267">
        <v>121035</v>
      </c>
      <c r="L15" s="268">
        <v>1678</v>
      </c>
      <c r="M15" s="269">
        <v>1642</v>
      </c>
      <c r="N15" s="270">
        <v>2.2000000000000002</v>
      </c>
    </row>
    <row r="16" spans="1:16">
      <c r="A16" s="248"/>
      <c r="B16" s="244"/>
      <c r="C16" s="244"/>
      <c r="D16" s="244"/>
      <c r="E16" s="244"/>
      <c r="F16" s="244"/>
      <c r="G16" s="1136" t="s">
        <v>484</v>
      </c>
      <c r="H16" s="1137"/>
      <c r="I16" s="1137"/>
      <c r="J16" s="1138"/>
      <c r="K16" s="268">
        <v>-406366</v>
      </c>
      <c r="L16" s="268">
        <v>-5633</v>
      </c>
      <c r="M16" s="269">
        <v>-6965</v>
      </c>
      <c r="N16" s="270">
        <v>-19.100000000000001</v>
      </c>
    </row>
    <row r="17" spans="1:16">
      <c r="A17" s="248"/>
      <c r="B17" s="244"/>
      <c r="C17" s="244"/>
      <c r="D17" s="244"/>
      <c r="E17" s="244"/>
      <c r="F17" s="244"/>
      <c r="G17" s="1136" t="s">
        <v>170</v>
      </c>
      <c r="H17" s="1137"/>
      <c r="I17" s="1137"/>
      <c r="J17" s="1138"/>
      <c r="K17" s="268">
        <v>5256027</v>
      </c>
      <c r="L17" s="268">
        <v>72865</v>
      </c>
      <c r="M17" s="269">
        <v>73685</v>
      </c>
      <c r="N17" s="270">
        <v>-1.1000000000000001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8.9600000000000009</v>
      </c>
      <c r="L21" s="281">
        <v>7.13</v>
      </c>
      <c r="M21" s="282">
        <v>1.83</v>
      </c>
      <c r="N21" s="249"/>
      <c r="O21" s="283"/>
      <c r="P21" s="279"/>
    </row>
    <row r="22" spans="1:16" s="284" customFormat="1">
      <c r="A22" s="279"/>
      <c r="B22" s="249"/>
      <c r="C22" s="249"/>
      <c r="D22" s="249"/>
      <c r="E22" s="249"/>
      <c r="F22" s="249"/>
      <c r="G22" s="1130" t="s">
        <v>490</v>
      </c>
      <c r="H22" s="1131"/>
      <c r="I22" s="1131"/>
      <c r="J22" s="1132"/>
      <c r="K22" s="285">
        <v>101.4</v>
      </c>
      <c r="L22" s="286">
        <v>98.1</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2704667</v>
      </c>
      <c r="L32" s="294">
        <v>37495</v>
      </c>
      <c r="M32" s="295">
        <v>43359</v>
      </c>
      <c r="N32" s="296">
        <v>-13.5</v>
      </c>
    </row>
    <row r="33" spans="1:16" ht="13.5" customHeight="1">
      <c r="A33" s="248"/>
      <c r="B33" s="244"/>
      <c r="C33" s="244"/>
      <c r="D33" s="244"/>
      <c r="E33" s="244"/>
      <c r="F33" s="244"/>
      <c r="G33" s="1121" t="s">
        <v>494</v>
      </c>
      <c r="H33" s="1122"/>
      <c r="I33" s="1122"/>
      <c r="J33" s="1123"/>
      <c r="K33" s="294" t="s">
        <v>480</v>
      </c>
      <c r="L33" s="294" t="s">
        <v>480</v>
      </c>
      <c r="M33" s="295">
        <v>0</v>
      </c>
      <c r="N33" s="296" t="s">
        <v>480</v>
      </c>
    </row>
    <row r="34" spans="1:16" ht="27" customHeight="1">
      <c r="A34" s="248"/>
      <c r="B34" s="244"/>
      <c r="C34" s="244"/>
      <c r="D34" s="244"/>
      <c r="E34" s="244"/>
      <c r="F34" s="244"/>
      <c r="G34" s="1121" t="s">
        <v>495</v>
      </c>
      <c r="H34" s="1122"/>
      <c r="I34" s="1122"/>
      <c r="J34" s="1123"/>
      <c r="K34" s="294" t="s">
        <v>480</v>
      </c>
      <c r="L34" s="294" t="s">
        <v>480</v>
      </c>
      <c r="M34" s="295">
        <v>39</v>
      </c>
      <c r="N34" s="296" t="s">
        <v>480</v>
      </c>
    </row>
    <row r="35" spans="1:16" ht="27" customHeight="1">
      <c r="A35" s="248"/>
      <c r="B35" s="244"/>
      <c r="C35" s="244"/>
      <c r="D35" s="244"/>
      <c r="E35" s="244"/>
      <c r="F35" s="244"/>
      <c r="G35" s="1121" t="s">
        <v>496</v>
      </c>
      <c r="H35" s="1122"/>
      <c r="I35" s="1122"/>
      <c r="J35" s="1123"/>
      <c r="K35" s="294">
        <v>571635</v>
      </c>
      <c r="L35" s="294">
        <v>7925</v>
      </c>
      <c r="M35" s="295">
        <v>11806</v>
      </c>
      <c r="N35" s="296">
        <v>-32.9</v>
      </c>
    </row>
    <row r="36" spans="1:16" ht="27" customHeight="1">
      <c r="A36" s="248"/>
      <c r="B36" s="244"/>
      <c r="C36" s="244"/>
      <c r="D36" s="244"/>
      <c r="E36" s="244"/>
      <c r="F36" s="244"/>
      <c r="G36" s="1121" t="s">
        <v>497</v>
      </c>
      <c r="H36" s="1122"/>
      <c r="I36" s="1122"/>
      <c r="J36" s="1123"/>
      <c r="K36" s="294" t="s">
        <v>480</v>
      </c>
      <c r="L36" s="294" t="s">
        <v>480</v>
      </c>
      <c r="M36" s="295">
        <v>1910</v>
      </c>
      <c r="N36" s="296" t="s">
        <v>480</v>
      </c>
    </row>
    <row r="37" spans="1:16" ht="13.5" customHeight="1">
      <c r="A37" s="248"/>
      <c r="B37" s="244"/>
      <c r="C37" s="244"/>
      <c r="D37" s="244"/>
      <c r="E37" s="244"/>
      <c r="F37" s="244"/>
      <c r="G37" s="1121" t="s">
        <v>498</v>
      </c>
      <c r="H37" s="1122"/>
      <c r="I37" s="1122"/>
      <c r="J37" s="1123"/>
      <c r="K37" s="294">
        <v>16216</v>
      </c>
      <c r="L37" s="294">
        <v>225</v>
      </c>
      <c r="M37" s="295">
        <v>1129</v>
      </c>
      <c r="N37" s="296">
        <v>-80.099999999999994</v>
      </c>
    </row>
    <row r="38" spans="1:16" ht="27" customHeight="1">
      <c r="A38" s="248"/>
      <c r="B38" s="244"/>
      <c r="C38" s="244"/>
      <c r="D38" s="244"/>
      <c r="E38" s="244"/>
      <c r="F38" s="244"/>
      <c r="G38" s="1124" t="s">
        <v>499</v>
      </c>
      <c r="H38" s="1125"/>
      <c r="I38" s="1125"/>
      <c r="J38" s="1126"/>
      <c r="K38" s="297" t="s">
        <v>480</v>
      </c>
      <c r="L38" s="297" t="s">
        <v>480</v>
      </c>
      <c r="M38" s="298">
        <v>5</v>
      </c>
      <c r="N38" s="299" t="s">
        <v>480</v>
      </c>
      <c r="O38" s="293"/>
    </row>
    <row r="39" spans="1:16">
      <c r="A39" s="248"/>
      <c r="B39" s="244"/>
      <c r="C39" s="244"/>
      <c r="D39" s="244"/>
      <c r="E39" s="244"/>
      <c r="F39" s="244"/>
      <c r="G39" s="1124" t="s">
        <v>500</v>
      </c>
      <c r="H39" s="1125"/>
      <c r="I39" s="1125"/>
      <c r="J39" s="1126"/>
      <c r="K39" s="300">
        <v>-607651</v>
      </c>
      <c r="L39" s="300">
        <v>-8424</v>
      </c>
      <c r="M39" s="301">
        <v>-5126</v>
      </c>
      <c r="N39" s="302">
        <v>64.3</v>
      </c>
      <c r="O39" s="293"/>
    </row>
    <row r="40" spans="1:16" ht="27" customHeight="1">
      <c r="A40" s="248"/>
      <c r="B40" s="244"/>
      <c r="C40" s="244"/>
      <c r="D40" s="244"/>
      <c r="E40" s="244"/>
      <c r="F40" s="244"/>
      <c r="G40" s="1121" t="s">
        <v>501</v>
      </c>
      <c r="H40" s="1122"/>
      <c r="I40" s="1122"/>
      <c r="J40" s="1123"/>
      <c r="K40" s="300">
        <v>-1653157</v>
      </c>
      <c r="L40" s="300">
        <v>-22918</v>
      </c>
      <c r="M40" s="301">
        <v>-37205</v>
      </c>
      <c r="N40" s="302">
        <v>-38.4</v>
      </c>
      <c r="O40" s="293"/>
    </row>
    <row r="41" spans="1:16">
      <c r="A41" s="248"/>
      <c r="B41" s="244"/>
      <c r="C41" s="244"/>
      <c r="D41" s="244"/>
      <c r="E41" s="244"/>
      <c r="F41" s="244"/>
      <c r="G41" s="1127" t="s">
        <v>280</v>
      </c>
      <c r="H41" s="1128"/>
      <c r="I41" s="1128"/>
      <c r="J41" s="1129"/>
      <c r="K41" s="294">
        <v>1031710</v>
      </c>
      <c r="L41" s="300">
        <v>14303</v>
      </c>
      <c r="M41" s="301">
        <v>15917</v>
      </c>
      <c r="N41" s="302">
        <v>-10.1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1838118</v>
      </c>
      <c r="J51" s="320">
        <v>24964</v>
      </c>
      <c r="K51" s="321">
        <v>2.8</v>
      </c>
      <c r="L51" s="322">
        <v>40203</v>
      </c>
      <c r="M51" s="323">
        <v>4.3</v>
      </c>
      <c r="N51" s="324">
        <v>-1.5</v>
      </c>
    </row>
    <row r="52" spans="1:14">
      <c r="A52" s="248"/>
      <c r="B52" s="244"/>
      <c r="C52" s="244"/>
      <c r="D52" s="244"/>
      <c r="E52" s="244"/>
      <c r="F52" s="244"/>
      <c r="G52" s="325"/>
      <c r="H52" s="326" t="s">
        <v>512</v>
      </c>
      <c r="I52" s="327">
        <v>1467741</v>
      </c>
      <c r="J52" s="328">
        <v>19934</v>
      </c>
      <c r="K52" s="329">
        <v>2.8</v>
      </c>
      <c r="L52" s="330">
        <v>23352</v>
      </c>
      <c r="M52" s="331">
        <v>-3.6</v>
      </c>
      <c r="N52" s="332">
        <v>6.4</v>
      </c>
    </row>
    <row r="53" spans="1:14">
      <c r="A53" s="248"/>
      <c r="B53" s="244"/>
      <c r="C53" s="244"/>
      <c r="D53" s="244"/>
      <c r="E53" s="244"/>
      <c r="F53" s="244"/>
      <c r="G53" s="310" t="s">
        <v>513</v>
      </c>
      <c r="H53" s="311"/>
      <c r="I53" s="319">
        <v>1914957</v>
      </c>
      <c r="J53" s="320">
        <v>26147</v>
      </c>
      <c r="K53" s="321">
        <v>4.7</v>
      </c>
      <c r="L53" s="322">
        <v>47569</v>
      </c>
      <c r="M53" s="323">
        <v>18.3</v>
      </c>
      <c r="N53" s="324">
        <v>-13.6</v>
      </c>
    </row>
    <row r="54" spans="1:14">
      <c r="A54" s="248"/>
      <c r="B54" s="244"/>
      <c r="C54" s="244"/>
      <c r="D54" s="244"/>
      <c r="E54" s="244"/>
      <c r="F54" s="244"/>
      <c r="G54" s="325"/>
      <c r="H54" s="326" t="s">
        <v>512</v>
      </c>
      <c r="I54" s="327">
        <v>1202364</v>
      </c>
      <c r="J54" s="328">
        <v>16417</v>
      </c>
      <c r="K54" s="329">
        <v>-17.600000000000001</v>
      </c>
      <c r="L54" s="330">
        <v>26255</v>
      </c>
      <c r="M54" s="331">
        <v>12.4</v>
      </c>
      <c r="N54" s="332">
        <v>-30</v>
      </c>
    </row>
    <row r="55" spans="1:14">
      <c r="A55" s="248"/>
      <c r="B55" s="244"/>
      <c r="C55" s="244"/>
      <c r="D55" s="244"/>
      <c r="E55" s="244"/>
      <c r="F55" s="244"/>
      <c r="G55" s="310" t="s">
        <v>514</v>
      </c>
      <c r="H55" s="311"/>
      <c r="I55" s="319">
        <v>1892240</v>
      </c>
      <c r="J55" s="320">
        <v>25987</v>
      </c>
      <c r="K55" s="321">
        <v>-0.6</v>
      </c>
      <c r="L55" s="322">
        <v>50880</v>
      </c>
      <c r="M55" s="323">
        <v>7</v>
      </c>
      <c r="N55" s="324">
        <v>-7.6</v>
      </c>
    </row>
    <row r="56" spans="1:14">
      <c r="A56" s="248"/>
      <c r="B56" s="244"/>
      <c r="C56" s="244"/>
      <c r="D56" s="244"/>
      <c r="E56" s="244"/>
      <c r="F56" s="244"/>
      <c r="G56" s="325"/>
      <c r="H56" s="326" t="s">
        <v>512</v>
      </c>
      <c r="I56" s="327">
        <v>906642</v>
      </c>
      <c r="J56" s="328">
        <v>12451</v>
      </c>
      <c r="K56" s="329">
        <v>-24.2</v>
      </c>
      <c r="L56" s="330">
        <v>26879</v>
      </c>
      <c r="M56" s="331">
        <v>2.4</v>
      </c>
      <c r="N56" s="332">
        <v>-26.6</v>
      </c>
    </row>
    <row r="57" spans="1:14">
      <c r="A57" s="248"/>
      <c r="B57" s="244"/>
      <c r="C57" s="244"/>
      <c r="D57" s="244"/>
      <c r="E57" s="244"/>
      <c r="F57" s="244"/>
      <c r="G57" s="310" t="s">
        <v>515</v>
      </c>
      <c r="H57" s="311"/>
      <c r="I57" s="319">
        <v>3213898</v>
      </c>
      <c r="J57" s="320">
        <v>44230</v>
      </c>
      <c r="K57" s="321">
        <v>70.2</v>
      </c>
      <c r="L57" s="322">
        <v>63956</v>
      </c>
      <c r="M57" s="323">
        <v>25.7</v>
      </c>
      <c r="N57" s="324">
        <v>44.5</v>
      </c>
    </row>
    <row r="58" spans="1:14">
      <c r="A58" s="248"/>
      <c r="B58" s="244"/>
      <c r="C58" s="244"/>
      <c r="D58" s="244"/>
      <c r="E58" s="244"/>
      <c r="F58" s="244"/>
      <c r="G58" s="325"/>
      <c r="H58" s="326" t="s">
        <v>512</v>
      </c>
      <c r="I58" s="327">
        <v>1231254</v>
      </c>
      <c r="J58" s="328">
        <v>16944</v>
      </c>
      <c r="K58" s="329">
        <v>36.1</v>
      </c>
      <c r="L58" s="330">
        <v>29239</v>
      </c>
      <c r="M58" s="331">
        <v>8.8000000000000007</v>
      </c>
      <c r="N58" s="332">
        <v>27.3</v>
      </c>
    </row>
    <row r="59" spans="1:14">
      <c r="A59" s="248"/>
      <c r="B59" s="244"/>
      <c r="C59" s="244"/>
      <c r="D59" s="244"/>
      <c r="E59" s="244"/>
      <c r="F59" s="244"/>
      <c r="G59" s="310" t="s">
        <v>516</v>
      </c>
      <c r="H59" s="311"/>
      <c r="I59" s="319">
        <v>3569128</v>
      </c>
      <c r="J59" s="320">
        <v>49479</v>
      </c>
      <c r="K59" s="321">
        <v>11.9</v>
      </c>
      <c r="L59" s="322">
        <v>66255</v>
      </c>
      <c r="M59" s="323">
        <v>3.6</v>
      </c>
      <c r="N59" s="324">
        <v>8.3000000000000007</v>
      </c>
    </row>
    <row r="60" spans="1:14">
      <c r="A60" s="248"/>
      <c r="B60" s="244"/>
      <c r="C60" s="244"/>
      <c r="D60" s="244"/>
      <c r="E60" s="244"/>
      <c r="F60" s="244"/>
      <c r="G60" s="325"/>
      <c r="H60" s="326" t="s">
        <v>512</v>
      </c>
      <c r="I60" s="333">
        <v>1758826</v>
      </c>
      <c r="J60" s="328">
        <v>24383</v>
      </c>
      <c r="K60" s="329">
        <v>43.9</v>
      </c>
      <c r="L60" s="330">
        <v>31822</v>
      </c>
      <c r="M60" s="331">
        <v>8.8000000000000007</v>
      </c>
      <c r="N60" s="332">
        <v>35.1</v>
      </c>
    </row>
    <row r="61" spans="1:14">
      <c r="A61" s="248"/>
      <c r="B61" s="244"/>
      <c r="C61" s="244"/>
      <c r="D61" s="244"/>
      <c r="E61" s="244"/>
      <c r="F61" s="244"/>
      <c r="G61" s="310" t="s">
        <v>517</v>
      </c>
      <c r="H61" s="334"/>
      <c r="I61" s="335">
        <v>2485668</v>
      </c>
      <c r="J61" s="336">
        <v>34161</v>
      </c>
      <c r="K61" s="337">
        <v>17.8</v>
      </c>
      <c r="L61" s="338">
        <v>53773</v>
      </c>
      <c r="M61" s="339">
        <v>11.8</v>
      </c>
      <c r="N61" s="324">
        <v>6</v>
      </c>
    </row>
    <row r="62" spans="1:14">
      <c r="A62" s="248"/>
      <c r="B62" s="244"/>
      <c r="C62" s="244"/>
      <c r="D62" s="244"/>
      <c r="E62" s="244"/>
      <c r="F62" s="244"/>
      <c r="G62" s="325"/>
      <c r="H62" s="326" t="s">
        <v>512</v>
      </c>
      <c r="I62" s="327">
        <v>1313365</v>
      </c>
      <c r="J62" s="328">
        <v>18026</v>
      </c>
      <c r="K62" s="329">
        <v>8.1999999999999993</v>
      </c>
      <c r="L62" s="330">
        <v>27509</v>
      </c>
      <c r="M62" s="331">
        <v>5.8</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8.52</v>
      </c>
      <c r="G47" s="12">
        <v>11.76</v>
      </c>
      <c r="H47" s="12">
        <v>13.81</v>
      </c>
      <c r="I47" s="12">
        <v>17.350000000000001</v>
      </c>
      <c r="J47" s="13">
        <v>19.88</v>
      </c>
    </row>
    <row r="48" spans="2:10" ht="57.75" customHeight="1">
      <c r="B48" s="14"/>
      <c r="C48" s="1141" t="s">
        <v>4</v>
      </c>
      <c r="D48" s="1141"/>
      <c r="E48" s="1142"/>
      <c r="F48" s="15">
        <v>2.95</v>
      </c>
      <c r="G48" s="16">
        <v>3.47</v>
      </c>
      <c r="H48" s="16">
        <v>4.8</v>
      </c>
      <c r="I48" s="16">
        <v>4.59</v>
      </c>
      <c r="J48" s="17">
        <v>3.76</v>
      </c>
    </row>
    <row r="49" spans="2:10" ht="57.75" customHeight="1" thickBot="1">
      <c r="B49" s="18"/>
      <c r="C49" s="1143" t="s">
        <v>5</v>
      </c>
      <c r="D49" s="1143"/>
      <c r="E49" s="1144"/>
      <c r="F49" s="19">
        <v>2.62</v>
      </c>
      <c r="G49" s="20">
        <v>3.84</v>
      </c>
      <c r="H49" s="20">
        <v>3.23</v>
      </c>
      <c r="I49" s="20">
        <v>3.55</v>
      </c>
      <c r="J49" s="21">
        <v>1.47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8.77</v>
      </c>
      <c r="G34" s="33">
        <v>8.26</v>
      </c>
      <c r="H34" s="33">
        <v>8.75</v>
      </c>
      <c r="I34" s="33">
        <v>9.9499999999999993</v>
      </c>
      <c r="J34" s="34">
        <v>10.26</v>
      </c>
      <c r="K34" s="22"/>
      <c r="L34" s="22"/>
      <c r="M34" s="22"/>
      <c r="N34" s="22"/>
      <c r="O34" s="22"/>
      <c r="P34" s="22"/>
    </row>
    <row r="35" spans="1:16" ht="39" customHeight="1">
      <c r="A35" s="22"/>
      <c r="B35" s="35"/>
      <c r="C35" s="1145" t="s">
        <v>525</v>
      </c>
      <c r="D35" s="1146"/>
      <c r="E35" s="1147"/>
      <c r="F35" s="36">
        <v>5.98</v>
      </c>
      <c r="G35" s="37">
        <v>6.64</v>
      </c>
      <c r="H35" s="37">
        <v>6.94</v>
      </c>
      <c r="I35" s="37">
        <v>6.26</v>
      </c>
      <c r="J35" s="38">
        <v>7.4</v>
      </c>
      <c r="K35" s="22"/>
      <c r="L35" s="22"/>
      <c r="M35" s="22"/>
      <c r="N35" s="22"/>
      <c r="O35" s="22"/>
      <c r="P35" s="22"/>
    </row>
    <row r="36" spans="1:16" ht="39" customHeight="1">
      <c r="A36" s="22"/>
      <c r="B36" s="35"/>
      <c r="C36" s="1145" t="s">
        <v>526</v>
      </c>
      <c r="D36" s="1146"/>
      <c r="E36" s="1147"/>
      <c r="F36" s="36">
        <v>2.5</v>
      </c>
      <c r="G36" s="37">
        <v>4.46</v>
      </c>
      <c r="H36" s="37">
        <v>3.98</v>
      </c>
      <c r="I36" s="37">
        <v>2.93</v>
      </c>
      <c r="J36" s="38">
        <v>3.99</v>
      </c>
      <c r="K36" s="22"/>
      <c r="L36" s="22"/>
      <c r="M36" s="22"/>
      <c r="N36" s="22"/>
      <c r="O36" s="22"/>
      <c r="P36" s="22"/>
    </row>
    <row r="37" spans="1:16" ht="39" customHeight="1">
      <c r="A37" s="22"/>
      <c r="B37" s="35"/>
      <c r="C37" s="1145" t="s">
        <v>527</v>
      </c>
      <c r="D37" s="1146"/>
      <c r="E37" s="1147"/>
      <c r="F37" s="36">
        <v>2.95</v>
      </c>
      <c r="G37" s="37">
        <v>3.47</v>
      </c>
      <c r="H37" s="37">
        <v>4.79</v>
      </c>
      <c r="I37" s="37">
        <v>4.59</v>
      </c>
      <c r="J37" s="38">
        <v>3.76</v>
      </c>
      <c r="K37" s="22"/>
      <c r="L37" s="22"/>
      <c r="M37" s="22"/>
      <c r="N37" s="22"/>
      <c r="O37" s="22"/>
      <c r="P37" s="22"/>
    </row>
    <row r="38" spans="1:16" ht="39" customHeight="1">
      <c r="A38" s="22"/>
      <c r="B38" s="35"/>
      <c r="C38" s="1145" t="s">
        <v>528</v>
      </c>
      <c r="D38" s="1146"/>
      <c r="E38" s="1147"/>
      <c r="F38" s="36" t="s">
        <v>529</v>
      </c>
      <c r="G38" s="37" t="s">
        <v>530</v>
      </c>
      <c r="H38" s="37" t="s">
        <v>531</v>
      </c>
      <c r="I38" s="37" t="s">
        <v>532</v>
      </c>
      <c r="J38" s="38">
        <v>0.87</v>
      </c>
      <c r="K38" s="22"/>
      <c r="L38" s="22"/>
      <c r="M38" s="22"/>
      <c r="N38" s="22"/>
      <c r="O38" s="22"/>
      <c r="P38" s="22"/>
    </row>
    <row r="39" spans="1:16" ht="39" customHeight="1">
      <c r="A39" s="22"/>
      <c r="B39" s="35"/>
      <c r="C39" s="1145" t="s">
        <v>533</v>
      </c>
      <c r="D39" s="1146"/>
      <c r="E39" s="1147"/>
      <c r="F39" s="36">
        <v>0</v>
      </c>
      <c r="G39" s="37">
        <v>0.01</v>
      </c>
      <c r="H39" s="37">
        <v>0</v>
      </c>
      <c r="I39" s="37">
        <v>0</v>
      </c>
      <c r="J39" s="38">
        <v>0.62</v>
      </c>
      <c r="K39" s="22"/>
      <c r="L39" s="22"/>
      <c r="M39" s="22"/>
      <c r="N39" s="22"/>
      <c r="O39" s="22"/>
      <c r="P39" s="22"/>
    </row>
    <row r="40" spans="1:16" ht="39" customHeight="1">
      <c r="A40" s="22"/>
      <c r="B40" s="35"/>
      <c r="C40" s="1145" t="s">
        <v>534</v>
      </c>
      <c r="D40" s="1146"/>
      <c r="E40" s="1147"/>
      <c r="F40" s="36">
        <v>0.12</v>
      </c>
      <c r="G40" s="37">
        <v>0.02</v>
      </c>
      <c r="H40" s="37">
        <v>0.11</v>
      </c>
      <c r="I40" s="37">
        <v>0.1</v>
      </c>
      <c r="J40" s="38">
        <v>0.12</v>
      </c>
      <c r="K40" s="22"/>
      <c r="L40" s="22"/>
      <c r="M40" s="22"/>
      <c r="N40" s="22"/>
      <c r="O40" s="22"/>
      <c r="P40" s="22"/>
    </row>
    <row r="41" spans="1:16" ht="39" customHeight="1">
      <c r="A41" s="22"/>
      <c r="B41" s="35"/>
      <c r="C41" s="1145" t="s">
        <v>535</v>
      </c>
      <c r="D41" s="1146"/>
      <c r="E41" s="1147"/>
      <c r="F41" s="36">
        <v>0.13</v>
      </c>
      <c r="G41" s="37">
        <v>0.11</v>
      </c>
      <c r="H41" s="37">
        <v>0.11</v>
      </c>
      <c r="I41" s="37">
        <v>0.1</v>
      </c>
      <c r="J41" s="38">
        <v>0.11</v>
      </c>
      <c r="K41" s="22"/>
      <c r="L41" s="22"/>
      <c r="M41" s="22"/>
      <c r="N41" s="22"/>
      <c r="O41" s="22"/>
      <c r="P41" s="22"/>
    </row>
    <row r="42" spans="1:16" ht="39" customHeight="1">
      <c r="A42" s="22"/>
      <c r="B42" s="39"/>
      <c r="C42" s="1145" t="s">
        <v>536</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537</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2872</v>
      </c>
      <c r="L45" s="60">
        <v>2921</v>
      </c>
      <c r="M45" s="60">
        <v>2900</v>
      </c>
      <c r="N45" s="60">
        <v>2796</v>
      </c>
      <c r="O45" s="61">
        <v>2705</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630</v>
      </c>
      <c r="L48" s="64">
        <v>597</v>
      </c>
      <c r="M48" s="64">
        <v>538</v>
      </c>
      <c r="N48" s="64">
        <v>585</v>
      </c>
      <c r="O48" s="65">
        <v>572</v>
      </c>
      <c r="P48" s="48"/>
      <c r="Q48" s="48"/>
      <c r="R48" s="48"/>
      <c r="S48" s="48"/>
      <c r="T48" s="48"/>
      <c r="U48" s="48"/>
    </row>
    <row r="49" spans="1:21" ht="30.75" customHeight="1">
      <c r="A49" s="48"/>
      <c r="B49" s="1163"/>
      <c r="C49" s="1164"/>
      <c r="D49" s="62"/>
      <c r="E49" s="1155" t="s">
        <v>16</v>
      </c>
      <c r="F49" s="1155"/>
      <c r="G49" s="1155"/>
      <c r="H49" s="1155"/>
      <c r="I49" s="1155"/>
      <c r="J49" s="1156"/>
      <c r="K49" s="63" t="s">
        <v>480</v>
      </c>
      <c r="L49" s="64" t="s">
        <v>480</v>
      </c>
      <c r="M49" s="64" t="s">
        <v>480</v>
      </c>
      <c r="N49" s="64" t="s">
        <v>480</v>
      </c>
      <c r="O49" s="65" t="s">
        <v>480</v>
      </c>
      <c r="P49" s="48"/>
      <c r="Q49" s="48"/>
      <c r="R49" s="48"/>
      <c r="S49" s="48"/>
      <c r="T49" s="48"/>
      <c r="U49" s="48"/>
    </row>
    <row r="50" spans="1:21" ht="30.75" customHeight="1">
      <c r="A50" s="48"/>
      <c r="B50" s="1163"/>
      <c r="C50" s="1164"/>
      <c r="D50" s="62"/>
      <c r="E50" s="1155" t="s">
        <v>17</v>
      </c>
      <c r="F50" s="1155"/>
      <c r="G50" s="1155"/>
      <c r="H50" s="1155"/>
      <c r="I50" s="1155"/>
      <c r="J50" s="1156"/>
      <c r="K50" s="63">
        <v>85</v>
      </c>
      <c r="L50" s="64">
        <v>41</v>
      </c>
      <c r="M50" s="64">
        <v>22</v>
      </c>
      <c r="N50" s="64">
        <v>34</v>
      </c>
      <c r="O50" s="65">
        <v>16</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2229</v>
      </c>
      <c r="L52" s="64">
        <v>2261</v>
      </c>
      <c r="M52" s="64">
        <v>2179</v>
      </c>
      <c r="N52" s="64">
        <v>2201</v>
      </c>
      <c r="O52" s="65">
        <v>2261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1358</v>
      </c>
      <c r="L53" s="69">
        <v>1298</v>
      </c>
      <c r="M53" s="69">
        <v>1281</v>
      </c>
      <c r="N53" s="69">
        <v>1214</v>
      </c>
      <c r="O53" s="70">
        <v>1032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ZAM11008</cp:lastModifiedBy>
  <cp:lastPrinted>2016-04-07T04:45:32Z</cp:lastPrinted>
  <dcterms:created xsi:type="dcterms:W3CDTF">2016-02-15T01:31:21Z</dcterms:created>
  <dcterms:modified xsi:type="dcterms:W3CDTF">2016-04-27T00:07:02Z</dcterms:modified>
  <cp:category/>
</cp:coreProperties>
</file>