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AM36" i="9"/>
  <c r="C36" i="9"/>
  <c r="CO35" i="9"/>
  <c r="BW35" i="9"/>
  <c r="AM35" i="9"/>
  <c r="CO34" i="9"/>
  <c r="BW34" i="9"/>
  <c r="C34" i="9"/>
  <c r="C35"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alcChain>
</file>

<file path=xl/sharedStrings.xml><?xml version="1.0" encoding="utf-8"?>
<sst xmlns="http://schemas.openxmlformats.org/spreadsheetml/2006/main" count="1073" uniqueCount="567">
  <si>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</si>
  <si>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</si>
  <si>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</si>
  <si>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</si>
  <si>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</si>
  <si>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</si>
  <si>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</si>
  <si>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</si>
  <si>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</si>
  <si>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</si>
  <si>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</si>
  <si>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</si>
  <si>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</si>
  <si>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</si>
  <si>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</si>
  <si>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</si>
  <si>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</si>
  <si>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</si>
  <si>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</si>
  <si>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</si>
  <si>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</si>
  <si>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</si>
  <si>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</si>
  <si>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</si>
  <si>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</si>
  <si>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</si>
  <si>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</si>
  <si>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</si>
  <si>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</si>
  <si>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</si>
  <si>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</si>
  <si>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</si>
  <si>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</si>
  <si>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</si>
  <si>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</si>
  <si>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</si>
  <si>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</si>
  <si>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</si>
  <si>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</si>
  <si>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</si>
  <si>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</si>
  <si>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</si>
  <si>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</si>
  <si>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</si>
  <si>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</si>
  <si>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</si>
  <si>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</si>
  <si>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</si>
  <si>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</si>
  <si>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</si>
  <si>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</si>
  <si>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</si>
  <si>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</si>
  <si>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</si>
  <si>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</si>
  <si>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</si>
  <si>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</si>
  <si>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</si>
  <si>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</si>
  <si>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</si>
  <si>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</si>
  <si>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</si>
  <si>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</si>
  <si>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</si>
  <si>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</si>
  <si>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</si>
  <si>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</si>
  <si>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</si>
  <si>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</si>
  <si>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</si>
  <si>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</si>
  <si>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</si>
  <si>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</si>
  <si>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</si>
  <si>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</si>
  <si>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</si>
  <si>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</si>
  <si>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</si>
  <si>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</si>
  <si>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</si>
  <si>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</si>
  <si>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</si>
  <si>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函南町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</si>
  <si>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</si>
  <si>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</si>
  <si>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</si>
  <si>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</si>
  <si>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</si>
  <si>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</si>
  <si>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</si>
  <si>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</si>
  <si>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</si>
  <si>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</si>
  <si>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</si>
  <si>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</si>
  <si>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</si>
  <si>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</si>
  <si>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</si>
  <si>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</si>
  <si>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</si>
  <si>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</si>
  <si>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</si>
  <si>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</si>
  <si>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</si>
  <si>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</si>
  <si>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</si>
  <si>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</si>
  <si>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</si>
  <si>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</si>
  <si>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</si>
  <si>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</si>
  <si>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</si>
  <si>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</si>
  <si>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</si>
  <si>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</si>
  <si>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</si>
  <si>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</si>
  <si>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</si>
  <si>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</si>
  <si>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</si>
  <si>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</si>
  <si>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</si>
  <si>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</si>
  <si>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</si>
  <si>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</si>
  <si>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</si>
  <si>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</si>
  <si>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</si>
  <si>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</si>
  <si>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</si>
  <si>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</si>
  <si>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</si>
  <si>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</si>
  <si>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</si>
  <si>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</si>
  <si>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</si>
  <si>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</si>
  <si>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</si>
  <si>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</si>
  <si>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</si>
  <si>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</si>
  <si>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</si>
  <si>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</si>
  <si>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</si>
  <si>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</si>
  <si>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</si>
  <si>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</si>
  <si>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</si>
  <si>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</si>
  <si>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</si>
  <si>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</si>
  <si>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</si>
  <si>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</si>
  <si>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</si>
  <si>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</si>
  <si>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</si>
  <si>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</si>
  <si>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</si>
  <si>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</si>
  <si>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</si>
  <si>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</si>
  <si>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</si>
  <si>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</si>
  <si>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</si>
  <si>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</si>
  <si>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</si>
  <si>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</si>
  <si>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</si>
  <si>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</si>
  <si>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</si>
  <si>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</si>
  <si>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</si>
  <si>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</si>
  <si>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</si>
  <si>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</si>
  <si>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</si>
  <si>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</si>
  <si>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</si>
  <si>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</si>
  <si>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</si>
  <si>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</si>
  <si>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</si>
  <si>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</si>
  <si>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</si>
  <si>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</si>
  <si>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</si>
  <si>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</si>
  <si>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</si>
  <si>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</si>
  <si>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</si>
  <si>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</si>
  <si>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</si>
  <si>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</si>
  <si>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静岡県函南町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</si>
  <si>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</si>
  <si>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</si>
  <si>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</si>
  <si>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</si>
  <si>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</si>
  <si>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</si>
  <si>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</si>
  <si>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</si>
  <si>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</si>
  <si>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</si>
  <si>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</si>
  <si>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</si>
  <si>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</si>
  <si>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</si>
  <si>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</si>
  <si>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</si>
  <si>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</si>
  <si>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</si>
  <si>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</si>
  <si>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</si>
  <si>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</si>
  <si>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</si>
  <si>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</si>
  <si>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</si>
  <si>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</si>
  <si>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</si>
  <si>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</si>
  <si>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</si>
  <si>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</si>
  <si>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</si>
  <si>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</si>
  <si>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</si>
  <si>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</si>
  <si>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</si>
  <si>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</si>
  <si>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</si>
  <si>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</si>
  <si>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</si>
  <si>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</si>
  <si>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</si>
  <si>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</si>
  <si>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</si>
  <si>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</si>
  <si>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</si>
  <si>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</si>
  <si>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</si>
  <si>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</si>
  <si>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</si>
  <si>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</si>
  <si>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</si>
  <si>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</si>
  <si>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</si>
  <si>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</si>
  <si>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</si>
  <si>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</si>
  <si>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</si>
  <si>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</si>
  <si>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</si>
  <si>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</si>
  <si>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</si>
  <si>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</si>
  <si>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</si>
  <si>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</si>
  <si>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</si>
  <si>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</si>
  <si>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</si>
  <si>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</si>
  <si>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</si>
  <si>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</si>
  <si>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</si>
  <si>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</si>
  <si>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</si>
  <si>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</si>
  <si>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</si>
  <si>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</si>
  <si>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</si>
  <si>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</si>
  <si>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</si>
  <si>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</si>
  <si>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</si>
  <si>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</si>
  <si>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</si>
  <si>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</si>
  <si>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</si>
  <si>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</si>
  <si>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</si>
  <si>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</si>
  <si>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</si>
  <si>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</si>
  <si>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</si>
  <si>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</si>
  <si>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</si>
  <si>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</si>
  <si>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</si>
  <si>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</si>
  <si>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</si>
  <si>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</si>
  <si>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</si>
  <si>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</si>
  <si>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</si>
  <si>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</si>
  <si>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</si>
  <si>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</si>
  <si>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</si>
  <si>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</si>
  <si>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</si>
  <si>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</si>
  <si>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</si>
  <si>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</si>
  <si>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</si>
  <si>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</si>
  <si>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</si>
  <si>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</si>
  <si>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</si>
  <si>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</si>
  <si>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</si>
  <si>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</si>
  <si>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</si>
  <si>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</si>
  <si>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</si>
  <si>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</si>
  <si>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</si>
  <si>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</si>
  <si>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</si>
  <si>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</si>
  <si>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</si>
  <si>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</si>
  <si>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</si>
  <si>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</si>
  <si>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</si>
  <si>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</si>
  <si>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</si>
  <si>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</si>
  <si>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</si>
  <si>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</si>
  <si>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</si>
  <si>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</si>
  <si>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</si>
  <si>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</si>
  <si>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</si>
  <si>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</si>
  <si>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</si>
  <si>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</si>
  <si>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</si>
  <si>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</si>
  <si>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</si>
  <si>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</si>
  <si>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静岡県函南町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</si>
  <si>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</si>
  <si>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</si>
  <si>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</si>
  <si>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</si>
  <si>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</si>
  <si>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</si>
  <si>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</si>
  <si>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</si>
  <si>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</si>
  <si>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</si>
  <si>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</si>
  <si>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</si>
  <si>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</si>
  <si>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</si>
  <si>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</si>
  <si>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</si>
  <si>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</si>
  <si>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</si>
  <si>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</si>
  <si>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</si>
  <si>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</si>
  <si>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</si>
  <si>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</si>
  <si>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</si>
  <si>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</si>
  <si>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</si>
  <si>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</si>
  <si>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</si>
  <si>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</si>
  <si>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</si>
  <si>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</si>
  <si>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</si>
  <si>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</si>
  <si>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</si>
  <si>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</si>
  <si>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</si>
  <si>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</si>
  <si>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上水道事業特別会計</t>
    <phoneticPr fontId="5"/>
  </si>
  <si>
    <t>法適用企業</t>
    <phoneticPr fontId="5"/>
  </si>
  <si>
    <t>簡易水道事業特別会計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</si>
  <si>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</si>
  <si>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</si>
  <si>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</si>
  <si>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</si>
  <si>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</si>
  <si>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</si>
  <si>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</si>
  <si>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</si>
  <si>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</si>
  <si>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</si>
  <si>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</si>
  <si>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</si>
  <si>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</si>
  <si>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</si>
  <si>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</si>
  <si>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</si>
  <si>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</si>
  <si>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</si>
  <si>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</si>
  <si>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</si>
  <si>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</si>
  <si>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</si>
  <si>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</si>
  <si>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</si>
  <si>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</si>
  <si>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</si>
  <si>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</si>
  <si>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</si>
  <si>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</si>
  <si>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</si>
  <si>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</si>
  <si>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</si>
  <si>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</si>
  <si>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</si>
  <si>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</si>
  <si>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</si>
  <si>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</si>
  <si>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</si>
  <si>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</si>
  <si>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</si>
  <si>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</si>
  <si>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</si>
  <si>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</si>
  <si>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</si>
  <si>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</si>
  <si>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</si>
  <si>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</si>
  <si>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</si>
  <si>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</si>
  <si>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</si>
  <si>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</si>
  <si>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</si>
  <si>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</si>
  <si>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</si>
  <si>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</si>
  <si>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</si>
  <si>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</si>
  <si>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</si>
  <si>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</si>
  <si>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簡易水道事業特別会計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</si>
  <si>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</si>
  <si>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</si>
  <si>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</si>
  <si>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</si>
  <si>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</si>
  <si>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</si>
  <si>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</si>
  <si>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</si>
  <si>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</si>
  <si>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</si>
  <si>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</si>
  <si>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</si>
  <si>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</si>
  <si>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</si>
  <si>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</si>
  <si>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</si>
  <si>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</si>
  <si>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</si>
  <si>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</si>
  <si>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</si>
  <si>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</si>
  <si>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</si>
  <si>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</si>
  <si>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</si>
  <si>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</si>
  <si>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</si>
  <si>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</si>
  <si>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</si>
  <si>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</si>
  <si>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</si>
  <si>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</si>
  <si>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</si>
  <si>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</si>
  <si>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</si>
  <si>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</si>
  <si>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</si>
  <si>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</si>
  <si>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</si>
  <si>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</si>
  <si>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</si>
  <si>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</si>
  <si>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</si>
  <si>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</si>
  <si>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</si>
  <si>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</si>
  <si>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</si>
  <si>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</si>
  <si>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</si>
  <si>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</si>
  <si>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</si>
  <si>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</si>
  <si>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</si>
  <si>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</si>
  <si>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</si>
  <si>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</si>
  <si>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</si>
  <si>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</si>
  <si>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</si>
  <si>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</si>
  <si>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</si>
  <si>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</si>
  <si>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</si>
  <si>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</si>
  <si>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</si>
  <si>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</si>
  <si>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</si>
  <si>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</si>
  <si>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</si>
  <si>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</si>
  <si>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</si>
  <si>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</si>
  <si>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</si>
  <si>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</si>
  <si>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</si>
  <si>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</si>
  <si>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</si>
  <si>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</si>
  <si>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</si>
  <si>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</si>
  <si>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</si>
  <si>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</si>
  <si>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</si>
  <si>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0.98</t>
  </si>
  <si>
    <t>▲ 3.04</t>
  </si>
  <si>
    <t>上水道事業特別会計</t>
  </si>
  <si>
    <t>一般会計</t>
  </si>
  <si>
    <t>介護保険特別会計</t>
  </si>
  <si>
    <t>国民健康保険特別会計</t>
  </si>
  <si>
    <t>下水道事業特別会計</t>
  </si>
  <si>
    <t>簡易水道事業特別会計</t>
  </si>
  <si>
    <t>後期高齢者医療特別会計</t>
  </si>
  <si>
    <t>農業集落排水事業特別会計</t>
  </si>
  <si>
    <t>その他会計（赤字）</t>
  </si>
  <si>
    <t>その他会計（黒字）</t>
  </si>
  <si>
    <t>-</t>
    <phoneticPr fontId="2"/>
  </si>
  <si>
    <t>-</t>
    <phoneticPr fontId="2"/>
  </si>
  <si>
    <t>-</t>
    <phoneticPr fontId="2"/>
  </si>
  <si>
    <t>-</t>
    <phoneticPr fontId="2"/>
  </si>
  <si>
    <t>静岡県市町総合事務組合</t>
    <phoneticPr fontId="2"/>
  </si>
  <si>
    <t>三島函南広域行政組合</t>
    <phoneticPr fontId="2"/>
  </si>
  <si>
    <t>駿豆学園管理組合</t>
    <phoneticPr fontId="2"/>
  </si>
  <si>
    <t>田方地区消防組合</t>
    <phoneticPr fontId="2"/>
  </si>
  <si>
    <t>静岡県後期高齢者医療広域連合</t>
    <phoneticPr fontId="2"/>
  </si>
  <si>
    <t>静岡地方税滞納整理機構</t>
    <phoneticPr fontId="2"/>
  </si>
  <si>
    <t>箱根山御山組合</t>
    <phoneticPr fontId="2"/>
  </si>
  <si>
    <t>三島市外五ヶ市町箱根山組合</t>
    <phoneticPr fontId="2"/>
  </si>
  <si>
    <t>箱根山禁伐林組合</t>
    <phoneticPr fontId="2"/>
  </si>
  <si>
    <t>箱根山殖産林組合</t>
    <phoneticPr fontId="2"/>
  </si>
  <si>
    <t>静岡県後期高齢者医療広域連合（事業会計分）</t>
    <phoneticPr fontId="2"/>
  </si>
  <si>
    <t>-</t>
    <phoneticPr fontId="2"/>
  </si>
  <si>
    <t>-</t>
    <phoneticPr fontId="2"/>
  </si>
  <si>
    <t>-</t>
    <phoneticPr fontId="2"/>
  </si>
  <si>
    <t>酪農王国</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</si>
  <si>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</si>
  <si>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</si>
  <si>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</si>
  <si>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</si>
  <si>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</si>
  <si>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</si>
  <si>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</si>
  <si>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</si>
  <si>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</si>
  <si>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実質公債費率は類似団体と比較して低い水準にあり、近年減少傾向になっているが、将来負担比率については、平成26年度から大幅に上昇した。これは、道の駅・川の駅整備事業をＰＦＩによる
民間資金を活用した事業方法を採択したことにより、事業費を償還金で返済するため、その費用を債務負担として設定したことが大きく影響している。</t>
    <rPh sb="0" eb="2">
      <t>ジッシツ</t>
    </rPh>
    <rPh sb="2" eb="5">
      <t>コウサイヒ</t>
    </rPh>
    <rPh sb="5" eb="6">
      <t>リツ</t>
    </rPh>
    <rPh sb="7" eb="9">
      <t>ルイジ</t>
    </rPh>
    <rPh sb="9" eb="11">
      <t>ダンタイ</t>
    </rPh>
    <rPh sb="12" eb="14">
      <t>ヒカク</t>
    </rPh>
    <rPh sb="16" eb="17">
      <t>ヒク</t>
    </rPh>
    <rPh sb="18" eb="20">
      <t>スイジュン</t>
    </rPh>
    <rPh sb="24" eb="26">
      <t>キンネン</t>
    </rPh>
    <rPh sb="26" eb="28">
      <t>ゲンショウ</t>
    </rPh>
    <rPh sb="28" eb="30">
      <t>ケイコウ</t>
    </rPh>
    <rPh sb="38" eb="40">
      <t>ショウライ</t>
    </rPh>
    <rPh sb="40" eb="42">
      <t>フタン</t>
    </rPh>
    <rPh sb="42" eb="44">
      <t>ヒリツ</t>
    </rPh>
    <rPh sb="50" eb="52">
      <t>ヘイセイ</t>
    </rPh>
    <rPh sb="54" eb="55">
      <t>ネン</t>
    </rPh>
    <rPh sb="55" eb="56">
      <t>ド</t>
    </rPh>
    <rPh sb="58" eb="60">
      <t>オオハバ</t>
    </rPh>
    <rPh sb="61" eb="63">
      <t>ジョウショウ</t>
    </rPh>
    <rPh sb="70" eb="71">
      <t>ミチ</t>
    </rPh>
    <rPh sb="72" eb="73">
      <t>エキ</t>
    </rPh>
    <rPh sb="74" eb="75">
      <t>カワ</t>
    </rPh>
    <rPh sb="76" eb="77">
      <t>エキ</t>
    </rPh>
    <rPh sb="77" eb="79">
      <t>セイビ</t>
    </rPh>
    <rPh sb="79" eb="81">
      <t>ジギョウ</t>
    </rPh>
    <rPh sb="89" eb="91">
      <t>ミンカン</t>
    </rPh>
    <rPh sb="91" eb="93">
      <t>シキン</t>
    </rPh>
    <rPh sb="94" eb="96">
      <t>カツヨウ</t>
    </rPh>
    <rPh sb="98" eb="100">
      <t>ジギョウ</t>
    </rPh>
    <rPh sb="100" eb="102">
      <t>ホウホウ</t>
    </rPh>
    <rPh sb="103" eb="105">
      <t>サイタク</t>
    </rPh>
    <rPh sb="113" eb="116">
      <t>ジギョウヒ</t>
    </rPh>
    <rPh sb="117" eb="120">
      <t>ショウカンキン</t>
    </rPh>
    <rPh sb="121" eb="123">
      <t>ヘンサイ</t>
    </rPh>
    <rPh sb="130" eb="132">
      <t>ヒヨウ</t>
    </rPh>
    <rPh sb="133" eb="135">
      <t>サイム</t>
    </rPh>
    <rPh sb="135" eb="137">
      <t>フタン</t>
    </rPh>
    <rPh sb="140" eb="142">
      <t>セッテイ</t>
    </rPh>
    <rPh sb="147" eb="148">
      <t>オオ</t>
    </rPh>
    <rPh sb="150" eb="152">
      <t>エイキョウ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</si>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</sst>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49866</c:v>
                </c:pt>
                <c:pt idx="1">
                  <c:v>57137</c:v>
                </c:pt>
                <c:pt idx="2">
                  <c:v>57717</c:v>
                </c:pt>
                <c:pt idx="3">
                  <c:v>69963</c:v>
                </c:pt>
                <c:pt idx="4">
                  <c:v>38116</c:v>
                </c:pt>
              </c:numCache>
            </c:numRef>
          </c:val>
          <c:smooth val="0"/>
        </c:ser>
        <c:dLbls>
          <c:showLegendKey val="0"/>
          <c:showVal val="0"/>
          <c:showCatName val="0"/>
          <c:showSerName val="0"/>
          <c:showPercent val="0"/>
          <c:showBubbleSize val="0"/>
        </c:dLbls>
        <c:marker val="1"/>
        <c:smooth val="0"/>
        <c:axId val="65354368"/>
        <c:axId val="65360640"/>
      </c:lineChart>
      <c:catAx>
        <c:axId val="653543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360640"/>
        <c:crosses val="autoZero"/>
        <c:auto val="1"/>
        <c:lblAlgn val="ctr"/>
        <c:lblOffset val="100"/>
        <c:tickLblSkip val="1"/>
        <c:tickMarkSkip val="1"/>
        <c:noMultiLvlLbl val="0"/>
      </c:catAx>
      <c:valAx>
        <c:axId val="6536064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354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5.6</c:v>
                </c:pt>
                <c:pt idx="1">
                  <c:v>6.26</c:v>
                </c:pt>
                <c:pt idx="2">
                  <c:v>7.82</c:v>
                </c:pt>
                <c:pt idx="3">
                  <c:v>6.09</c:v>
                </c:pt>
                <c:pt idx="4">
                  <c:v>7.03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23.92</c:v>
                </c:pt>
                <c:pt idx="1">
                  <c:v>22.28</c:v>
                </c:pt>
                <c:pt idx="2">
                  <c:v>23.09</c:v>
                </c:pt>
                <c:pt idx="3">
                  <c:v>22.38</c:v>
                </c:pt>
                <c:pt idx="4">
                  <c:v>23.03</c:v>
                </c:pt>
              </c:numCache>
            </c:numRef>
          </c:val>
        </c:ser>
        <c:dLbls>
          <c:showLegendKey val="0"/>
          <c:showVal val="0"/>
          <c:showCatName val="0"/>
          <c:showSerName val="0"/>
          <c:showPercent val="0"/>
          <c:showBubbleSize val="0"/>
        </c:dLbls>
        <c:gapWidth val="250"/>
        <c:overlap val="100"/>
        <c:axId val="106917248"/>
        <c:axId val="109344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3.37</c:v>
                </c:pt>
                <c:pt idx="1">
                  <c:v>-0.98</c:v>
                </c:pt>
                <c:pt idx="2">
                  <c:v>2.77</c:v>
                </c:pt>
                <c:pt idx="3">
                  <c:v>-3.04</c:v>
                </c:pt>
                <c:pt idx="4">
                  <c:v>1.87</c:v>
                </c:pt>
              </c:numCache>
            </c:numRef>
          </c:val>
          <c:smooth val="0"/>
        </c:ser>
        <c:dLbls>
          <c:showLegendKey val="0"/>
          <c:showVal val="0"/>
          <c:showCatName val="0"/>
          <c:showSerName val="0"/>
          <c:showPercent val="0"/>
          <c:showBubbleSize val="0"/>
        </c:dLbls>
        <c:marker val="1"/>
        <c:smooth val="0"/>
        <c:axId val="106917248"/>
        <c:axId val="109344256"/>
      </c:lineChart>
      <c:catAx>
        <c:axId val="106917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9344256"/>
        <c:crosses val="autoZero"/>
        <c:auto val="1"/>
        <c:lblAlgn val="ctr"/>
        <c:lblOffset val="100"/>
        <c:tickLblSkip val="1"/>
        <c:tickMarkSkip val="1"/>
        <c:noMultiLvlLbl val="0"/>
      </c:catAx>
      <c:valAx>
        <c:axId val="109344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917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0.09</c:v>
                </c:pt>
                <c:pt idx="2">
                  <c:v>#N/A</c:v>
                </c:pt>
                <c:pt idx="3">
                  <c:v>0.11</c:v>
                </c:pt>
                <c:pt idx="4">
                  <c:v>#N/A</c:v>
                </c:pt>
                <c:pt idx="5">
                  <c:v>0.01</c:v>
                </c:pt>
                <c:pt idx="6">
                  <c:v>#N/A</c:v>
                </c:pt>
                <c:pt idx="7">
                  <c:v>0.14000000000000001</c:v>
                </c:pt>
                <c:pt idx="8">
                  <c:v>#N/A</c:v>
                </c:pt>
                <c:pt idx="9">
                  <c:v>0.01</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0.22</c:v>
                </c:pt>
                <c:pt idx="2">
                  <c:v>#N/A</c:v>
                </c:pt>
                <c:pt idx="3">
                  <c:v>0.28999999999999998</c:v>
                </c:pt>
                <c:pt idx="4">
                  <c:v>#N/A</c:v>
                </c:pt>
                <c:pt idx="5">
                  <c:v>0.32</c:v>
                </c:pt>
                <c:pt idx="6">
                  <c:v>#N/A</c:v>
                </c:pt>
                <c:pt idx="7">
                  <c:v>0.28999999999999998</c:v>
                </c:pt>
                <c:pt idx="8">
                  <c:v>#N/A</c:v>
                </c:pt>
                <c:pt idx="9">
                  <c:v>0.39</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0.17</c:v>
                </c:pt>
                <c:pt idx="2">
                  <c:v>#N/A</c:v>
                </c:pt>
                <c:pt idx="3">
                  <c:v>0.15</c:v>
                </c:pt>
                <c:pt idx="4">
                  <c:v>#N/A</c:v>
                </c:pt>
                <c:pt idx="5">
                  <c:v>0.36</c:v>
                </c:pt>
                <c:pt idx="6">
                  <c:v>#N/A</c:v>
                </c:pt>
                <c:pt idx="7">
                  <c:v>0.33</c:v>
                </c:pt>
                <c:pt idx="8">
                  <c:v>#N/A</c:v>
                </c:pt>
                <c:pt idx="9">
                  <c:v>0.55000000000000004</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1.1499999999999999</c:v>
                </c:pt>
                <c:pt idx="2">
                  <c:v>#N/A</c:v>
                </c:pt>
                <c:pt idx="3">
                  <c:v>1.44</c:v>
                </c:pt>
                <c:pt idx="4">
                  <c:v>#N/A</c:v>
                </c:pt>
                <c:pt idx="5">
                  <c:v>1.7</c:v>
                </c:pt>
                <c:pt idx="6">
                  <c:v>#N/A</c:v>
                </c:pt>
                <c:pt idx="7">
                  <c:v>1.73</c:v>
                </c:pt>
                <c:pt idx="8">
                  <c:v>#N/A</c:v>
                </c:pt>
                <c:pt idx="9">
                  <c:v>1.89</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0.54</c:v>
                </c:pt>
                <c:pt idx="2">
                  <c:v>#N/A</c:v>
                </c:pt>
                <c:pt idx="3">
                  <c:v>0.31</c:v>
                </c:pt>
                <c:pt idx="4">
                  <c:v>#N/A</c:v>
                </c:pt>
                <c:pt idx="5">
                  <c:v>0.84</c:v>
                </c:pt>
                <c:pt idx="6">
                  <c:v>#N/A</c:v>
                </c:pt>
                <c:pt idx="7">
                  <c:v>0.72</c:v>
                </c:pt>
                <c:pt idx="8">
                  <c:v>#N/A</c:v>
                </c:pt>
                <c:pt idx="9">
                  <c:v>2.16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5.59</c:v>
                </c:pt>
                <c:pt idx="2">
                  <c:v>#N/A</c:v>
                </c:pt>
                <c:pt idx="3">
                  <c:v>6.26</c:v>
                </c:pt>
                <c:pt idx="4">
                  <c:v>#N/A</c:v>
                </c:pt>
                <c:pt idx="5">
                  <c:v>7.81</c:v>
                </c:pt>
                <c:pt idx="6">
                  <c:v>#N/A</c:v>
                </c:pt>
                <c:pt idx="7">
                  <c:v>6.09</c:v>
                </c:pt>
                <c:pt idx="8">
                  <c:v>#N/A</c:v>
                </c:pt>
                <c:pt idx="9">
                  <c:v>7.02</c:v>
                </c:pt>
              </c:numCache>
            </c:numRef>
          </c:val>
        </c:ser>
        <c:ser>
          <c:idx val="9"/>
          <c:order val="9"/>
          <c:tx>
            <c:strRef>
              <c:f>データシート!$A$36</c:f>
              <c:strCache>
                <c:ptCount val="1"/>
                <c:pt idx="0">
                  <c:v>上水道事業特別会計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9.69</c:v>
                </c:pt>
                <c:pt idx="2">
                  <c:v>#N/A</c:v>
                </c:pt>
                <c:pt idx="3">
                  <c:v>9.69</c:v>
                </c:pt>
                <c:pt idx="4">
                  <c:v>#N/A</c:v>
                </c:pt>
                <c:pt idx="5">
                  <c:v>9.5500000000000007</c:v>
                </c:pt>
                <c:pt idx="6">
                  <c:v>#N/A</c:v>
                </c:pt>
                <c:pt idx="7">
                  <c:v>9.74</c:v>
                </c:pt>
                <c:pt idx="8">
                  <c:v>#N/A</c:v>
                </c:pt>
                <c:pt idx="9">
                  <c:v>9.6999999999999993</c:v>
                </c:pt>
              </c:numCache>
            </c:numRef>
          </c:val>
        </c:ser>
        <c:dLbls>
          <c:showLegendKey val="0"/>
          <c:showVal val="0"/>
          <c:showCatName val="0"/>
          <c:showSerName val="0"/>
          <c:showPercent val="0"/>
          <c:showBubbleSize val="0"/>
        </c:dLbls>
        <c:gapWidth val="150"/>
        <c:overlap val="100"/>
        <c:axId val="109782144"/>
        <c:axId val="109783680"/>
      </c:barChart>
      <c:catAx>
        <c:axId val="109782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783680"/>
        <c:crosses val="autoZero"/>
        <c:auto val="1"/>
        <c:lblAlgn val="ctr"/>
        <c:lblOffset val="100"/>
        <c:tickLblSkip val="1"/>
        <c:tickMarkSkip val="1"/>
        <c:noMultiLvlLbl val="0"/>
      </c:catAx>
      <c:valAx>
        <c:axId val="109783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782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1076</c:v>
                </c:pt>
                <c:pt idx="5">
                  <c:v>1085</c:v>
                </c:pt>
                <c:pt idx="8">
                  <c:v>1072</c:v>
                </c:pt>
                <c:pt idx="11">
                  <c:v>1064</c:v>
                </c:pt>
                <c:pt idx="14">
                  <c:v>989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35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34</c:v>
                </c:pt>
                <c:pt idx="3">
                  <c:v>27</c:v>
                </c:pt>
                <c:pt idx="6">
                  <c:v>24</c:v>
                </c:pt>
                <c:pt idx="9">
                  <c:v>22</c:v>
                </c:pt>
                <c:pt idx="12">
                  <c:v>31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377</c:v>
                </c:pt>
                <c:pt idx="3">
                  <c:v>369</c:v>
                </c:pt>
                <c:pt idx="6">
                  <c:v>335</c:v>
                </c:pt>
                <c:pt idx="9">
                  <c:v>319</c:v>
                </c:pt>
                <c:pt idx="12">
                  <c:v>314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1200</c:v>
                </c:pt>
                <c:pt idx="3">
                  <c:v>1177</c:v>
                </c:pt>
                <c:pt idx="6">
                  <c:v>1170</c:v>
                </c:pt>
                <c:pt idx="9">
                  <c:v>1111</c:v>
                </c:pt>
                <c:pt idx="12">
                  <c:v>939</c:v>
                </c:pt>
              </c:numCache>
            </c:numRef>
          </c:val>
        </c:ser>
        <c:dLbls>
          <c:showLegendKey val="0"/>
          <c:showVal val="0"/>
          <c:showCatName val="0"/>
          <c:showSerName val="0"/>
          <c:showPercent val="0"/>
          <c:showBubbleSize val="0"/>
        </c:dLbls>
        <c:gapWidth val="100"/>
        <c:overlap val="100"/>
        <c:axId val="2319104"/>
        <c:axId val="23210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535</c:v>
                </c:pt>
                <c:pt idx="2">
                  <c:v>#N/A</c:v>
                </c:pt>
                <c:pt idx="3">
                  <c:v>#N/A</c:v>
                </c:pt>
                <c:pt idx="4">
                  <c:v>488</c:v>
                </c:pt>
                <c:pt idx="5">
                  <c:v>#N/A</c:v>
                </c:pt>
                <c:pt idx="6">
                  <c:v>#N/A</c:v>
                </c:pt>
                <c:pt idx="7">
                  <c:v>457</c:v>
                </c:pt>
                <c:pt idx="8">
                  <c:v>#N/A</c:v>
                </c:pt>
                <c:pt idx="9">
                  <c:v>#N/A</c:v>
                </c:pt>
                <c:pt idx="10">
                  <c:v>388</c:v>
                </c:pt>
                <c:pt idx="11">
                  <c:v>#N/A</c:v>
                </c:pt>
                <c:pt idx="12">
                  <c:v>#N/A</c:v>
                </c:pt>
                <c:pt idx="13">
                  <c:v>330</c:v>
                </c:pt>
                <c:pt idx="14">
                  <c:v>#N/A</c:v>
                </c:pt>
              </c:numCache>
            </c:numRef>
          </c:val>
          <c:smooth val="0"/>
        </c:ser>
        <c:dLbls>
          <c:showLegendKey val="0"/>
          <c:showVal val="0"/>
          <c:showCatName val="0"/>
          <c:showSerName val="0"/>
          <c:showPercent val="0"/>
          <c:showBubbleSize val="0"/>
        </c:dLbls>
        <c:marker val="1"/>
        <c:smooth val="0"/>
        <c:axId val="2319104"/>
        <c:axId val="2321024"/>
      </c:lineChart>
      <c:catAx>
        <c:axId val="2319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21024"/>
        <c:crosses val="autoZero"/>
        <c:auto val="1"/>
        <c:lblAlgn val="ctr"/>
        <c:lblOffset val="100"/>
        <c:tickLblSkip val="1"/>
        <c:tickMarkSkip val="1"/>
        <c:noMultiLvlLbl val="0"/>
      </c:catAx>
      <c:valAx>
        <c:axId val="2321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19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10285</c:v>
                </c:pt>
                <c:pt idx="5">
                  <c:v>10589</c:v>
                </c:pt>
                <c:pt idx="8">
                  <c:v>10746</c:v>
                </c:pt>
                <c:pt idx="11">
                  <c:v>10803</c:v>
                </c:pt>
                <c:pt idx="14">
                  <c:v>11244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1031</c:v>
                </c:pt>
                <c:pt idx="5">
                  <c:v>1088</c:v>
                </c:pt>
                <c:pt idx="8">
                  <c:v>1106</c:v>
                </c:pt>
                <c:pt idx="11">
                  <c:v>1073</c:v>
                </c:pt>
                <c:pt idx="14">
                  <c:v>1044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3045</c:v>
                </c:pt>
                <c:pt idx="5">
                  <c:v>2695</c:v>
                </c:pt>
                <c:pt idx="8">
                  <c:v>2783</c:v>
                </c:pt>
                <c:pt idx="11">
                  <c:v>2496</c:v>
                </c:pt>
                <c:pt idx="14">
                  <c:v>2502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317</c:v>
                </c:pt>
                <c:pt idx="3">
                  <c:v>369</c:v>
                </c:pt>
                <c:pt idx="6">
                  <c:v>297</c:v>
                </c:pt>
                <c:pt idx="9">
                  <c:v>572</c:v>
                </c:pt>
                <c:pt idx="12">
                  <c:v>502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304</c:v>
                </c:pt>
                <c:pt idx="3">
                  <c:v>290</c:v>
                </c:pt>
                <c:pt idx="6">
                  <c:v>278</c:v>
                </c:pt>
                <c:pt idx="9">
                  <c:v>322</c:v>
                </c:pt>
                <c:pt idx="12">
                  <c:v>405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3816</c:v>
                </c:pt>
                <c:pt idx="3">
                  <c:v>3648</c:v>
                </c:pt>
                <c:pt idx="6">
                  <c:v>3486</c:v>
                </c:pt>
                <c:pt idx="9">
                  <c:v>3492</c:v>
                </c:pt>
                <c:pt idx="12">
                  <c:v>3476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695</c:v>
                </c:pt>
                <c:pt idx="3">
                  <c:v>0</c:v>
                </c:pt>
                <c:pt idx="6">
                  <c:v>0</c:v>
                </c:pt>
                <c:pt idx="9">
                  <c:v>1754</c:v>
                </c:pt>
                <c:pt idx="12">
                  <c:v>1423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10429</c:v>
                </c:pt>
                <c:pt idx="3">
                  <c:v>10653</c:v>
                </c:pt>
                <c:pt idx="6">
                  <c:v>10766</c:v>
                </c:pt>
                <c:pt idx="9">
                  <c:v>10989</c:v>
                </c:pt>
                <c:pt idx="12">
                  <c:v>11023</c:v>
                </c:pt>
              </c:numCache>
            </c:numRef>
          </c:val>
        </c:ser>
        <c:dLbls>
          <c:showLegendKey val="0"/>
          <c:showVal val="0"/>
          <c:showCatName val="0"/>
          <c:showSerName val="0"/>
          <c:showPercent val="0"/>
          <c:showBubbleSize val="0"/>
        </c:dLbls>
        <c:gapWidth val="100"/>
        <c:overlap val="100"/>
        <c:axId val="30862336"/>
        <c:axId val="64767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1199</c:v>
                </c:pt>
                <c:pt idx="2">
                  <c:v>#N/A</c:v>
                </c:pt>
                <c:pt idx="3">
                  <c:v>#N/A</c:v>
                </c:pt>
                <c:pt idx="4">
                  <c:v>588</c:v>
                </c:pt>
                <c:pt idx="5">
                  <c:v>#N/A</c:v>
                </c:pt>
                <c:pt idx="6">
                  <c:v>#N/A</c:v>
                </c:pt>
                <c:pt idx="7">
                  <c:v>191</c:v>
                </c:pt>
                <c:pt idx="8">
                  <c:v>#N/A</c:v>
                </c:pt>
                <c:pt idx="9">
                  <c:v>#N/A</c:v>
                </c:pt>
                <c:pt idx="10">
                  <c:v>2757</c:v>
                </c:pt>
                <c:pt idx="11">
                  <c:v>#N/A</c:v>
                </c:pt>
                <c:pt idx="12">
                  <c:v>#N/A</c:v>
                </c:pt>
                <c:pt idx="13">
                  <c:v>2039</c:v>
                </c:pt>
                <c:pt idx="14">
                  <c:v>#N/A</c:v>
                </c:pt>
              </c:numCache>
            </c:numRef>
          </c:val>
          <c:smooth val="0"/>
        </c:ser>
        <c:dLbls>
          <c:showLegendKey val="0"/>
          <c:showVal val="0"/>
          <c:showCatName val="0"/>
          <c:showSerName val="0"/>
          <c:showPercent val="0"/>
          <c:showBubbleSize val="0"/>
        </c:dLbls>
        <c:marker val="1"/>
        <c:smooth val="0"/>
        <c:axId val="30862336"/>
        <c:axId val="64767104"/>
      </c:lineChart>
      <c:catAx>
        <c:axId val="30862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4767104"/>
        <c:crosses val="autoZero"/>
        <c:auto val="1"/>
        <c:lblAlgn val="ctr"/>
        <c:lblOffset val="100"/>
        <c:tickLblSkip val="1"/>
        <c:tickMarkSkip val="1"/>
        <c:noMultiLvlLbl val="0"/>
      </c:catAx>
      <c:valAx>
        <c:axId val="64767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862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73047040"/>
        <c:axId val="73061504"/>
      </c:scatterChart>
      <c:valAx>
        <c:axId val="730470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061504"/>
        <c:crosses val="autoZero"/>
        <c:crossBetween val="midCat"/>
      </c:valAx>
      <c:valAx>
        <c:axId val="730615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0470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8.9</c:v>
                </c:pt>
                <c:pt idx="1">
                  <c:v>8.1999999999999993</c:v>
                </c:pt>
                <c:pt idx="2">
                  <c:v>7.4</c:v>
                </c:pt>
                <c:pt idx="3">
                  <c:v>6.7</c:v>
                </c:pt>
                <c:pt idx="4">
                  <c:v>5.8</c:v>
                </c:pt>
              </c:numCache>
            </c:numRef>
          </c:xVal>
          <c:yVal>
            <c:numRef>
              <c:f>公会計指標分析・財政指標組合せ分析表!$K$73:$O$73</c:f>
              <c:numCache>
                <c:formatCode>#,##0.0;"▲ "#,##0.0</c:formatCode>
                <c:ptCount val="5"/>
                <c:pt idx="0">
                  <c:v>18.100000000000001</c:v>
                </c:pt>
                <c:pt idx="1">
                  <c:v>8.9</c:v>
                </c:pt>
                <c:pt idx="2">
                  <c:v>2.8</c:v>
                </c:pt>
                <c:pt idx="3">
                  <c:v>42.2</c:v>
                </c:pt>
                <c:pt idx="4">
                  <c:v>30.4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72907008"/>
        <c:axId val="72999296"/>
      </c:scatterChart>
      <c:valAx>
        <c:axId val="72907008"/>
        <c:scaling>
          <c:orientation val="minMax"/>
          <c:max val="10.5"/>
          <c:min val="5.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999296"/>
        <c:crosses val="autoZero"/>
        <c:crossBetween val="midCat"/>
      </c:valAx>
      <c:valAx>
        <c:axId val="72999296"/>
        <c:scaling>
          <c:orientation val="minMax"/>
          <c:max val="4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907008"/>
        <c:crosses val="autoZero"/>
        <c:crossBetween val="midCat"/>
        <c:majorUnit val="6.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静岡県函南町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発行済みの地方債償還完了による元利償還金の減少に加え、下水道事業における地方債発行抑制による公営企業債元利償還金に対する一般会計繰出金が減少したため、実質公債費比率の計算における分子が減少した。</a:t>
          </a:r>
        </a:p>
        <a:p>
          <a:r>
            <a:rPr kumimoji="1" lang="ja-JP" altLang="en-US" sz="1400">
              <a:latin typeface="ＭＳ ゴシック" pitchFamily="49" charset="-128"/>
              <a:ea typeface="ＭＳ ゴシック" pitchFamily="49" charset="-128"/>
            </a:rPr>
            <a:t>　今後は、計画的な地方債発行により、元利償還金の減少に取組み、健全かつ安定的な財政運営を図る。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静岡県函南町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臨時財政対策債や大型事業の建設事業債として地方債の発行により、地方債現在高が増加したものの、債務負担行為に基づく支出予定額が減額したことにより、将来負担額が微減となった。</a:t>
          </a:r>
        </a:p>
        <a:p>
          <a:r>
            <a:rPr kumimoji="1" lang="ja-JP" altLang="en-US" sz="1400">
              <a:latin typeface="ＭＳ ゴシック" pitchFamily="49" charset="-128"/>
              <a:ea typeface="ＭＳ ゴシック" pitchFamily="49" charset="-128"/>
            </a:rPr>
            <a:t>　今後は、道の駅整備事業が完了するものの、川の駅整備事業や運動公園の拡充整備事業等が予定されていることから、地方債現在高や債務負担行為に基づく支出予定額が増額となる見通しであり、将来負担比率の増加が見込まれるため、計画的な地方債の発行と基金の有効活用により、健全かつ安定的な財政運営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静岡県函南町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38,490
38,195
65.16
12,078,014
11,478,710
531,352
7,563,371
11,022,932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30.4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静岡県函南町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38,490
38,195
65.16
12,078,014
11,478,710
531,352
7,563,371
11,022,932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30.4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静岡県函南町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38,490
38,195
65.16
12,078,014
11,478,710
531,352
7,563,371
11,022,932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30.4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静岡県函南町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38,490
38,195
65.16
12,078,014
11,478,710
531,352
7,563,371
11,022,932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30.4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国勢調査人口は微減傾向であるものの、県内の町では比較的に人口の多い町である。主な税収は、個人住民税と固定資産税であり、人口規模を背景に比較的安定している状況である。</a:t>
          </a:r>
          <a:endParaRPr lang="ja-JP" altLang="ja-JP" sz="1400">
            <a:effectLst/>
          </a:endParaRPr>
        </a:p>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a:t>
          </a:r>
          <a:r>
            <a:rPr lang="ja-JP" altLang="ja-JP" sz="1100" b="0" i="0" baseline="0">
              <a:solidFill>
                <a:schemeClr val="dk1"/>
              </a:solidFill>
              <a:effectLst/>
              <a:latin typeface="+mn-lt"/>
              <a:ea typeface="+mn-ea"/>
              <a:cs typeface="+mn-cs"/>
            </a:rPr>
            <a:t>度は、</a:t>
          </a:r>
          <a:r>
            <a:rPr lang="ja-JP" altLang="en-US" sz="1100" b="0" i="0" baseline="0">
              <a:solidFill>
                <a:schemeClr val="dk1"/>
              </a:solidFill>
              <a:effectLst/>
              <a:latin typeface="+mn-lt"/>
              <a:ea typeface="+mn-ea"/>
              <a:cs typeface="+mn-cs"/>
            </a:rPr>
            <a:t>地方消費税交付金</a:t>
          </a:r>
          <a:r>
            <a:rPr lang="ja-JP" altLang="ja-JP"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59.4</a:t>
          </a:r>
          <a:r>
            <a:rPr lang="ja-JP" altLang="en-US" sz="1100" b="0" i="0" baseline="0">
              <a:solidFill>
                <a:schemeClr val="dk1"/>
              </a:solidFill>
              <a:effectLst/>
              <a:latin typeface="+mn-lt"/>
              <a:ea typeface="+mn-ea"/>
              <a:cs typeface="+mn-cs"/>
            </a:rPr>
            <a:t>％増加したこと</a:t>
          </a:r>
          <a:r>
            <a:rPr lang="ja-JP" altLang="ja-JP" sz="1100" b="0" i="0" baseline="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基準財政収入額が増額となったことが大きく影響して財政力指数が上がった。</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道の駅を拠点とした</a:t>
          </a:r>
          <a:r>
            <a:rPr kumimoji="1" lang="ja-JP" altLang="ja-JP" sz="1100">
              <a:solidFill>
                <a:schemeClr val="dk1"/>
              </a:solidFill>
              <a:effectLst/>
              <a:latin typeface="+mn-lt"/>
              <a:ea typeface="+mn-ea"/>
              <a:cs typeface="+mn-cs"/>
            </a:rPr>
            <a:t>産業振興による税収増額や町税の徴収対策を進めるとともに、定員管理の適正化や既存施設の統廃合などを検討し、経常経費の削減を進め財政基盤の強化に努める。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129822</xdr:rowOff>
    </xdr:from>
    <xdr:to>
      <xdr:col>7</xdr:col>
      <xdr:colOff>152400</xdr:colOff>
      <xdr:row>41</xdr:row>
      <xdr:rowOff>143228</xdr:rowOff>
    </xdr:to>
    <xdr:cxnSp macro="">
      <xdr:nvCxnSpPr>
        <xdr:cNvPr id="68" name="直線コネクタ 67"/>
        <xdr:cNvCxnSpPr/>
      </xdr:nvCxnSpPr>
      <xdr:spPr>
        <a:xfrm flipV="1">
          <a:off x="4114800" y="71592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143228</xdr:rowOff>
    </xdr:from>
    <xdr:to>
      <xdr:col>6</xdr:col>
      <xdr:colOff>0</xdr:colOff>
      <xdr:row>41</xdr:row>
      <xdr:rowOff>156633</xdr:rowOff>
    </xdr:to>
    <xdr:cxnSp macro="">
      <xdr:nvCxnSpPr>
        <xdr:cNvPr id="71" name="直線コネクタ 70"/>
        <xdr:cNvCxnSpPr/>
      </xdr:nvCxnSpPr>
      <xdr:spPr>
        <a:xfrm flipV="1">
          <a:off x="3225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143228</xdr:rowOff>
    </xdr:from>
    <xdr:to>
      <xdr:col>4</xdr:col>
      <xdr:colOff>482600</xdr:colOff>
      <xdr:row>41</xdr:row>
      <xdr:rowOff>156633</xdr:rowOff>
    </xdr:to>
    <xdr:cxnSp macro="">
      <xdr:nvCxnSpPr>
        <xdr:cNvPr id="74" name="直線コネクタ 73"/>
        <xdr:cNvCxnSpPr/>
      </xdr:nvCxnSpPr>
      <xdr:spPr>
        <a:xfrm>
          <a:off x="2336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116417</xdr:rowOff>
    </xdr:from>
    <xdr:to>
      <xdr:col>3</xdr:col>
      <xdr:colOff>279400</xdr:colOff>
      <xdr:row>41</xdr:row>
      <xdr:rowOff>143228</xdr:rowOff>
    </xdr:to>
    <xdr:cxnSp macro="">
      <xdr:nvCxnSpPr>
        <xdr:cNvPr id="77" name="直線コネクタ 76"/>
        <xdr:cNvCxnSpPr/>
      </xdr:nvCxnSpPr>
      <xdr:spPr>
        <a:xfrm>
          <a:off x="1447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79022</xdr:rowOff>
    </xdr:from>
    <xdr:to>
      <xdr:col>7</xdr:col>
      <xdr:colOff>203200</xdr:colOff>
      <xdr:row>42</xdr:row>
      <xdr:rowOff>9172</xdr:rowOff>
    </xdr:to>
    <xdr:sp macro="" textlink="">
      <xdr:nvSpPr>
        <xdr:cNvPr id="87" name="円/楕円 86"/>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95549</xdr:rowOff>
    </xdr:from>
    <xdr:ext cx="762000" cy="259045"/>
    <xdr:sp macro="" textlink="">
      <xdr:nvSpPr>
        <xdr:cNvPr id="88" name="財政力該当値テキスト"/>
        <xdr:cNvSpPr txBox="1"/>
      </xdr:nvSpPr>
      <xdr:spPr>
        <a:xfrm>
          <a:off x="50419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92428</xdr:rowOff>
    </xdr:from>
    <xdr:to>
      <xdr:col>6</xdr:col>
      <xdr:colOff>50800</xdr:colOff>
      <xdr:row>42</xdr:row>
      <xdr:rowOff>22578</xdr:rowOff>
    </xdr:to>
    <xdr:sp macro="" textlink="">
      <xdr:nvSpPr>
        <xdr:cNvPr id="89" name="円/楕円 88"/>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32755</xdr:rowOff>
    </xdr:from>
    <xdr:ext cx="736600" cy="259045"/>
    <xdr:sp macro="" textlink="">
      <xdr:nvSpPr>
        <xdr:cNvPr id="90" name="テキスト ボックス 89"/>
        <xdr:cNvSpPr txBox="1"/>
      </xdr:nvSpPr>
      <xdr:spPr>
        <a:xfrm>
          <a:off x="3733800" y="689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105833</xdr:rowOff>
    </xdr:from>
    <xdr:to>
      <xdr:col>4</xdr:col>
      <xdr:colOff>533400</xdr:colOff>
      <xdr:row>42</xdr:row>
      <xdr:rowOff>35983</xdr:rowOff>
    </xdr:to>
    <xdr:sp macro="" textlink="">
      <xdr:nvSpPr>
        <xdr:cNvPr id="91" name="円/楕円 90"/>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46160</xdr:rowOff>
    </xdr:from>
    <xdr:ext cx="762000" cy="259045"/>
    <xdr:sp macro="" textlink="">
      <xdr:nvSpPr>
        <xdr:cNvPr id="92" name="テキスト ボックス 91"/>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92428</xdr:rowOff>
    </xdr:from>
    <xdr:to>
      <xdr:col>3</xdr:col>
      <xdr:colOff>330200</xdr:colOff>
      <xdr:row>42</xdr:row>
      <xdr:rowOff>22578</xdr:rowOff>
    </xdr:to>
    <xdr:sp macro="" textlink="">
      <xdr:nvSpPr>
        <xdr:cNvPr id="93" name="円/楕円 92"/>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32755</xdr:rowOff>
    </xdr:from>
    <xdr:ext cx="762000" cy="259045"/>
    <xdr:sp macro="" textlink="">
      <xdr:nvSpPr>
        <xdr:cNvPr id="94" name="テキスト ボックス 93"/>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65617</xdr:rowOff>
    </xdr:from>
    <xdr:to>
      <xdr:col>2</xdr:col>
      <xdr:colOff>127000</xdr:colOff>
      <xdr:row>41</xdr:row>
      <xdr:rowOff>167217</xdr:rowOff>
    </xdr:to>
    <xdr:sp macro="" textlink="">
      <xdr:nvSpPr>
        <xdr:cNvPr id="95" name="円/楕円 94"/>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5944</xdr:rowOff>
    </xdr:from>
    <xdr:ext cx="762000" cy="259045"/>
    <xdr:sp macro="" textlink="">
      <xdr:nvSpPr>
        <xdr:cNvPr id="96" name="テキスト ボックス 95"/>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類似団体、全国平均及び県内平均と比較しても低い水準となっている。主に償還完了による公債費の減や補助費等の減により、</a:t>
          </a:r>
          <a:r>
            <a:rPr kumimoji="1" lang="ja-JP" altLang="ja-JP" sz="1050">
              <a:solidFill>
                <a:schemeClr val="dk1"/>
              </a:solidFill>
              <a:effectLst/>
              <a:latin typeface="+mn-lt"/>
              <a:ea typeface="+mn-ea"/>
              <a:cs typeface="+mn-cs"/>
            </a:rPr>
            <a:t>経常的な費用が</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a:t>
          </a:r>
          <a:r>
            <a:rPr kumimoji="1" lang="ja-JP" altLang="en-US" sz="1050">
              <a:solidFill>
                <a:schemeClr val="dk1"/>
              </a:solidFill>
              <a:effectLst/>
              <a:latin typeface="+mn-lt"/>
              <a:ea typeface="+mn-ea"/>
              <a:cs typeface="+mn-cs"/>
            </a:rPr>
            <a:t>歳入においては、地方税や</a:t>
          </a:r>
          <a:r>
            <a:rPr kumimoji="1" lang="ja-JP" altLang="ja-JP" sz="1050">
              <a:solidFill>
                <a:schemeClr val="dk1"/>
              </a:solidFill>
              <a:effectLst/>
              <a:latin typeface="+mn-lt"/>
              <a:ea typeface="+mn-ea"/>
              <a:cs typeface="+mn-cs"/>
            </a:rPr>
            <a:t>普通交付税</a:t>
          </a:r>
          <a:r>
            <a:rPr kumimoji="1" lang="ja-JP" altLang="en-US" sz="1050">
              <a:solidFill>
                <a:schemeClr val="dk1"/>
              </a:solidFill>
              <a:effectLst/>
              <a:latin typeface="+mn-lt"/>
              <a:ea typeface="+mn-ea"/>
              <a:cs typeface="+mn-cs"/>
            </a:rPr>
            <a:t>が増額</a:t>
          </a:r>
          <a:r>
            <a:rPr kumimoji="1" lang="ja-JP" altLang="ja-JP" sz="1050">
              <a:solidFill>
                <a:schemeClr val="dk1"/>
              </a:solidFill>
              <a:effectLst/>
              <a:latin typeface="+mn-lt"/>
              <a:ea typeface="+mn-ea"/>
              <a:cs typeface="+mn-cs"/>
            </a:rPr>
            <a:t>となったことにより、前年度と比較して</a:t>
          </a:r>
          <a:r>
            <a:rPr kumimoji="1" lang="en-US" altLang="ja-JP" sz="1050">
              <a:solidFill>
                <a:schemeClr val="dk1"/>
              </a:solidFill>
              <a:effectLst/>
              <a:latin typeface="+mn-lt"/>
              <a:ea typeface="+mn-ea"/>
              <a:cs typeface="+mn-cs"/>
            </a:rPr>
            <a:t>5.1</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の</a:t>
          </a:r>
          <a:r>
            <a:rPr kumimoji="1" lang="en-US" altLang="ja-JP" sz="1050">
              <a:solidFill>
                <a:schemeClr val="dk1"/>
              </a:solidFill>
              <a:effectLst/>
              <a:latin typeface="+mn-lt"/>
              <a:ea typeface="+mn-ea"/>
              <a:cs typeface="+mn-cs"/>
            </a:rPr>
            <a:t>83.7</a:t>
          </a:r>
          <a:r>
            <a:rPr kumimoji="1" lang="ja-JP" altLang="ja-JP" sz="1050">
              <a:solidFill>
                <a:schemeClr val="dk1"/>
              </a:solidFill>
              <a:effectLst/>
              <a:latin typeface="+mn-lt"/>
              <a:ea typeface="+mn-ea"/>
              <a:cs typeface="+mn-cs"/>
            </a:rPr>
            <a:t>％となった。収入においては、</a:t>
          </a:r>
          <a:r>
            <a:rPr kumimoji="1" lang="ja-JP" altLang="en-US" sz="1050">
              <a:solidFill>
                <a:schemeClr val="dk1"/>
              </a:solidFill>
              <a:effectLst/>
              <a:latin typeface="+mn-lt"/>
              <a:ea typeface="+mn-ea"/>
              <a:cs typeface="+mn-cs"/>
            </a:rPr>
            <a:t>国保特別会計への繰出金</a:t>
          </a:r>
          <a:r>
            <a:rPr kumimoji="1" lang="ja-JP" altLang="ja-JP" sz="1050">
              <a:solidFill>
                <a:schemeClr val="dk1"/>
              </a:solidFill>
              <a:effectLst/>
              <a:latin typeface="+mn-lt"/>
              <a:ea typeface="+mn-ea"/>
              <a:cs typeface="+mn-cs"/>
            </a:rPr>
            <a:t>が増額となったものの、</a:t>
          </a:r>
          <a:r>
            <a:rPr kumimoji="1" lang="ja-JP" altLang="en-US" sz="1050">
              <a:solidFill>
                <a:schemeClr val="dk1"/>
              </a:solidFill>
              <a:effectLst/>
              <a:latin typeface="+mn-lt"/>
              <a:ea typeface="+mn-ea"/>
              <a:cs typeface="+mn-cs"/>
            </a:rPr>
            <a:t>景気の回復基調から</a:t>
          </a:r>
          <a:r>
            <a:rPr kumimoji="1" lang="ja-JP" altLang="ja-JP" sz="1050">
              <a:solidFill>
                <a:schemeClr val="dk1"/>
              </a:solidFill>
              <a:effectLst/>
              <a:latin typeface="+mn-lt"/>
              <a:ea typeface="+mn-ea"/>
              <a:cs typeface="+mn-cs"/>
            </a:rPr>
            <a:t>企業収益</a:t>
          </a:r>
          <a:r>
            <a:rPr kumimoji="1" lang="ja-JP" altLang="en-US" sz="1050">
              <a:solidFill>
                <a:schemeClr val="dk1"/>
              </a:solidFill>
              <a:effectLst/>
              <a:latin typeface="+mn-lt"/>
              <a:ea typeface="+mn-ea"/>
              <a:cs typeface="+mn-cs"/>
            </a:rPr>
            <a:t>の増加</a:t>
          </a:r>
          <a:r>
            <a:rPr kumimoji="1" lang="ja-JP" altLang="ja-JP" sz="1050">
              <a:solidFill>
                <a:schemeClr val="dk1"/>
              </a:solidFill>
              <a:effectLst/>
              <a:latin typeface="+mn-lt"/>
              <a:ea typeface="+mn-ea"/>
              <a:cs typeface="+mn-cs"/>
            </a:rPr>
            <a:t>、全体として</a:t>
          </a:r>
          <a:r>
            <a:rPr kumimoji="1" lang="en-US" altLang="ja-JP" sz="1050">
              <a:solidFill>
                <a:schemeClr val="dk1"/>
              </a:solidFill>
              <a:effectLst/>
              <a:latin typeface="+mn-lt"/>
              <a:ea typeface="+mn-ea"/>
              <a:cs typeface="+mn-cs"/>
            </a:rPr>
            <a:t>5.9</a:t>
          </a:r>
          <a:r>
            <a:rPr kumimoji="1" lang="ja-JP" altLang="ja-JP" sz="1050">
              <a:solidFill>
                <a:schemeClr val="dk1"/>
              </a:solidFill>
              <a:effectLst/>
              <a:latin typeface="+mn-lt"/>
              <a:ea typeface="+mn-ea"/>
              <a:cs typeface="+mn-cs"/>
            </a:rPr>
            <a:t>％の</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額となった。支出において、特に物件費において、</a:t>
          </a:r>
          <a:r>
            <a:rPr kumimoji="1" lang="ja-JP" altLang="en-US" sz="1050">
              <a:solidFill>
                <a:schemeClr val="dk1"/>
              </a:solidFill>
              <a:effectLst/>
              <a:latin typeface="+mn-lt"/>
              <a:ea typeface="+mn-ea"/>
              <a:cs typeface="+mn-cs"/>
            </a:rPr>
            <a:t>焼却場等の償還完了による公債費の減や救急医療協議会負担金等の補助費等の減</a:t>
          </a:r>
          <a:r>
            <a:rPr kumimoji="1" lang="ja-JP" altLang="ja-JP" sz="1050">
              <a:solidFill>
                <a:schemeClr val="dk1"/>
              </a:solidFill>
              <a:effectLst/>
              <a:latin typeface="+mn-lt"/>
              <a:ea typeface="+mn-ea"/>
              <a:cs typeface="+mn-cs"/>
            </a:rPr>
            <a:t>が大きく影響した。</a:t>
          </a:r>
          <a:endParaRPr lang="ja-JP" altLang="ja-JP" sz="1050">
            <a:effectLst/>
          </a:endParaRPr>
        </a:p>
        <a:p>
          <a:r>
            <a:rPr kumimoji="1" lang="ja-JP" altLang="ja-JP" sz="1050">
              <a:solidFill>
                <a:schemeClr val="dk1"/>
              </a:solidFill>
              <a:effectLst/>
              <a:latin typeface="+mn-lt"/>
              <a:ea typeface="+mn-ea"/>
              <a:cs typeface="+mn-cs"/>
            </a:rPr>
            <a:t>　今後は、近年整備した新規施設や維持管理費が増加することから、事業の見直しや既存施設の統廃合などの検討により、比率上昇の抑制に努める。</a:t>
          </a:r>
          <a:endParaRPr lang="ja-JP" altLang="ja-JP" sz="105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102362</xdr:rowOff>
    </xdr:from>
    <xdr:to>
      <xdr:col>7</xdr:col>
      <xdr:colOff>152400</xdr:colOff>
      <xdr:row>64</xdr:row>
      <xdr:rowOff>5588</xdr:rowOff>
    </xdr:to>
    <xdr:cxnSp macro="">
      <xdr:nvCxnSpPr>
        <xdr:cNvPr id="129" name="直線コネクタ 128"/>
        <xdr:cNvCxnSpPr/>
      </xdr:nvCxnSpPr>
      <xdr:spPr>
        <a:xfrm flipV="1">
          <a:off x="4114800" y="10732262"/>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8128</xdr:rowOff>
    </xdr:from>
    <xdr:to>
      <xdr:col>6</xdr:col>
      <xdr:colOff>0</xdr:colOff>
      <xdr:row>64</xdr:row>
      <xdr:rowOff>5588</xdr:rowOff>
    </xdr:to>
    <xdr:cxnSp macro="">
      <xdr:nvCxnSpPr>
        <xdr:cNvPr id="132" name="直線コネクタ 131"/>
        <xdr:cNvCxnSpPr/>
      </xdr:nvCxnSpPr>
      <xdr:spPr>
        <a:xfrm>
          <a:off x="3225800" y="1080947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131318</xdr:rowOff>
    </xdr:from>
    <xdr:to>
      <xdr:col>4</xdr:col>
      <xdr:colOff>482600</xdr:colOff>
      <xdr:row>63</xdr:row>
      <xdr:rowOff>8128</xdr:rowOff>
    </xdr:to>
    <xdr:cxnSp macro="">
      <xdr:nvCxnSpPr>
        <xdr:cNvPr id="135" name="直線コネクタ 134"/>
        <xdr:cNvCxnSpPr/>
      </xdr:nvCxnSpPr>
      <xdr:spPr>
        <a:xfrm>
          <a:off x="2336800" y="107612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7" name="テキスト ボックス 136"/>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131318</xdr:rowOff>
    </xdr:from>
    <xdr:to>
      <xdr:col>3</xdr:col>
      <xdr:colOff>279400</xdr:colOff>
      <xdr:row>63</xdr:row>
      <xdr:rowOff>61214</xdr:rowOff>
    </xdr:to>
    <xdr:cxnSp macro="">
      <xdr:nvCxnSpPr>
        <xdr:cNvPr id="138" name="直線コネクタ 137"/>
        <xdr:cNvCxnSpPr/>
      </xdr:nvCxnSpPr>
      <xdr:spPr>
        <a:xfrm flipV="1">
          <a:off x="1447800" y="1076121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2" name="テキスト ボックス 141"/>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51562</xdr:rowOff>
    </xdr:from>
    <xdr:to>
      <xdr:col>7</xdr:col>
      <xdr:colOff>203200</xdr:colOff>
      <xdr:row>62</xdr:row>
      <xdr:rowOff>153162</xdr:rowOff>
    </xdr:to>
    <xdr:sp macro="" textlink="">
      <xdr:nvSpPr>
        <xdr:cNvPr id="148" name="円/楕円 147"/>
        <xdr:cNvSpPr/>
      </xdr:nvSpPr>
      <xdr:spPr>
        <a:xfrm>
          <a:off x="49022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68089</xdr:rowOff>
    </xdr:from>
    <xdr:ext cx="762000" cy="259045"/>
    <xdr:sp macro="" textlink="">
      <xdr:nvSpPr>
        <xdr:cNvPr id="149" name="財政構造の弾力性該当値テキスト"/>
        <xdr:cNvSpPr txBox="1"/>
      </xdr:nvSpPr>
      <xdr:spPr>
        <a:xfrm>
          <a:off x="50419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126238</xdr:rowOff>
    </xdr:from>
    <xdr:to>
      <xdr:col>6</xdr:col>
      <xdr:colOff>50800</xdr:colOff>
      <xdr:row>64</xdr:row>
      <xdr:rowOff>56388</xdr:rowOff>
    </xdr:to>
    <xdr:sp macro="" textlink="">
      <xdr:nvSpPr>
        <xdr:cNvPr id="150" name="円/楕円 149"/>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41165</xdr:rowOff>
    </xdr:from>
    <xdr:ext cx="736600" cy="259045"/>
    <xdr:sp macro="" textlink="">
      <xdr:nvSpPr>
        <xdr:cNvPr id="151" name="テキスト ボックス 150"/>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128778</xdr:rowOff>
    </xdr:from>
    <xdr:to>
      <xdr:col>4</xdr:col>
      <xdr:colOff>533400</xdr:colOff>
      <xdr:row>63</xdr:row>
      <xdr:rowOff>58928</xdr:rowOff>
    </xdr:to>
    <xdr:sp macro="" textlink="">
      <xdr:nvSpPr>
        <xdr:cNvPr id="152" name="円/楕円 151"/>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69105</xdr:rowOff>
    </xdr:from>
    <xdr:ext cx="762000" cy="259045"/>
    <xdr:sp macro="" textlink="">
      <xdr:nvSpPr>
        <xdr:cNvPr id="153" name="テキスト ボックス 152"/>
        <xdr:cNvSpPr txBox="1"/>
      </xdr:nvSpPr>
      <xdr:spPr>
        <a:xfrm>
          <a:off x="2844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80518</xdr:rowOff>
    </xdr:from>
    <xdr:to>
      <xdr:col>3</xdr:col>
      <xdr:colOff>330200</xdr:colOff>
      <xdr:row>63</xdr:row>
      <xdr:rowOff>10668</xdr:rowOff>
    </xdr:to>
    <xdr:sp macro="" textlink="">
      <xdr:nvSpPr>
        <xdr:cNvPr id="154" name="円/楕円 153"/>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20845</xdr:rowOff>
    </xdr:from>
    <xdr:ext cx="762000" cy="259045"/>
    <xdr:sp macro="" textlink="">
      <xdr:nvSpPr>
        <xdr:cNvPr id="155" name="テキスト ボックス 154"/>
        <xdr:cNvSpPr txBox="1"/>
      </xdr:nvSpPr>
      <xdr:spPr>
        <a:xfrm>
          <a:off x="1955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10414</xdr:rowOff>
    </xdr:from>
    <xdr:to>
      <xdr:col>2</xdr:col>
      <xdr:colOff>127000</xdr:colOff>
      <xdr:row>63</xdr:row>
      <xdr:rowOff>112014</xdr:rowOff>
    </xdr:to>
    <xdr:sp macro="" textlink="">
      <xdr:nvSpPr>
        <xdr:cNvPr id="156" name="円/楕円 155"/>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122191</xdr:rowOff>
    </xdr:from>
    <xdr:ext cx="762000" cy="259045"/>
    <xdr:sp macro="" textlink="">
      <xdr:nvSpPr>
        <xdr:cNvPr id="157" name="テキスト ボックス 156"/>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[101,914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人件費、物件費及び維持管理費の合計額の人口一人当たりの金額が類似団体平均を下まわっているのは、主に人件費が低く抑えられていることが要因である。</a:t>
          </a:r>
        </a:p>
        <a:p>
          <a:r>
            <a:rPr kumimoji="1" lang="ja-JP" altLang="en-US" sz="1200">
              <a:latin typeface="ＭＳ Ｐゴシック"/>
            </a:rPr>
            <a:t>　今後は、近年整備した施設に係る維持管理費が増加傾向にあるため、職員の不補充や職員手当の見直しにより、人件費の抑制を図るとともに、全ての事務事業の優先度を点検し、優先度の低い事務事業について計画的に廃止・縮小を進め、経常経費の削減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136821</xdr:rowOff>
    </xdr:from>
    <xdr:to>
      <xdr:col>7</xdr:col>
      <xdr:colOff>152400</xdr:colOff>
      <xdr:row>82</xdr:row>
      <xdr:rowOff>165926</xdr:rowOff>
    </xdr:to>
    <xdr:cxnSp macro="">
      <xdr:nvCxnSpPr>
        <xdr:cNvPr id="194" name="直線コネクタ 193"/>
        <xdr:cNvCxnSpPr/>
      </xdr:nvCxnSpPr>
      <xdr:spPr>
        <a:xfrm>
          <a:off x="4114800" y="14195721"/>
          <a:ext cx="838200" cy="2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113024</xdr:rowOff>
    </xdr:from>
    <xdr:to>
      <xdr:col>6</xdr:col>
      <xdr:colOff>0</xdr:colOff>
      <xdr:row>82</xdr:row>
      <xdr:rowOff>136821</xdr:rowOff>
    </xdr:to>
    <xdr:cxnSp macro="">
      <xdr:nvCxnSpPr>
        <xdr:cNvPr id="197" name="直線コネクタ 196"/>
        <xdr:cNvCxnSpPr/>
      </xdr:nvCxnSpPr>
      <xdr:spPr>
        <a:xfrm>
          <a:off x="3225800" y="14171924"/>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93444</xdr:rowOff>
    </xdr:from>
    <xdr:to>
      <xdr:col>4</xdr:col>
      <xdr:colOff>482600</xdr:colOff>
      <xdr:row>82</xdr:row>
      <xdr:rowOff>113024</xdr:rowOff>
    </xdr:to>
    <xdr:cxnSp macro="">
      <xdr:nvCxnSpPr>
        <xdr:cNvPr id="200" name="直線コネクタ 199"/>
        <xdr:cNvCxnSpPr/>
      </xdr:nvCxnSpPr>
      <xdr:spPr>
        <a:xfrm>
          <a:off x="2336800" y="14152344"/>
          <a:ext cx="889000" cy="1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93444</xdr:rowOff>
    </xdr:from>
    <xdr:to>
      <xdr:col>3</xdr:col>
      <xdr:colOff>279400</xdr:colOff>
      <xdr:row>82</xdr:row>
      <xdr:rowOff>94559</xdr:rowOff>
    </xdr:to>
    <xdr:cxnSp macro="">
      <xdr:nvCxnSpPr>
        <xdr:cNvPr id="203" name="直線コネクタ 202"/>
        <xdr:cNvCxnSpPr/>
      </xdr:nvCxnSpPr>
      <xdr:spPr>
        <a:xfrm flipV="1">
          <a:off x="1447800" y="14152344"/>
          <a:ext cx="8890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115126</xdr:rowOff>
    </xdr:from>
    <xdr:to>
      <xdr:col>7</xdr:col>
      <xdr:colOff>203200</xdr:colOff>
      <xdr:row>83</xdr:row>
      <xdr:rowOff>45276</xdr:rowOff>
    </xdr:to>
    <xdr:sp macro="" textlink="">
      <xdr:nvSpPr>
        <xdr:cNvPr id="213" name="円/楕円 212"/>
        <xdr:cNvSpPr/>
      </xdr:nvSpPr>
      <xdr:spPr>
        <a:xfrm>
          <a:off x="4902200" y="1417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131653</xdr:rowOff>
    </xdr:from>
    <xdr:ext cx="762000" cy="259045"/>
    <xdr:sp macro="" textlink="">
      <xdr:nvSpPr>
        <xdr:cNvPr id="214" name="人件費・物件費等の状況該当値テキスト"/>
        <xdr:cNvSpPr txBox="1"/>
      </xdr:nvSpPr>
      <xdr:spPr>
        <a:xfrm>
          <a:off x="5041900" y="1401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101,914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86021</xdr:rowOff>
    </xdr:from>
    <xdr:to>
      <xdr:col>6</xdr:col>
      <xdr:colOff>50800</xdr:colOff>
      <xdr:row>83</xdr:row>
      <xdr:rowOff>16171</xdr:rowOff>
    </xdr:to>
    <xdr:sp macro="" textlink="">
      <xdr:nvSpPr>
        <xdr:cNvPr id="215" name="円/楕円 214"/>
        <xdr:cNvSpPr/>
      </xdr:nvSpPr>
      <xdr:spPr>
        <a:xfrm>
          <a:off x="4064000" y="141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26348</xdr:rowOff>
    </xdr:from>
    <xdr:ext cx="736600" cy="259045"/>
    <xdr:sp macro="" textlink="">
      <xdr:nvSpPr>
        <xdr:cNvPr id="216" name="テキスト ボックス 215"/>
        <xdr:cNvSpPr txBox="1"/>
      </xdr:nvSpPr>
      <xdr:spPr>
        <a:xfrm>
          <a:off x="3733800" y="1391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99,381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62224</xdr:rowOff>
    </xdr:from>
    <xdr:to>
      <xdr:col>4</xdr:col>
      <xdr:colOff>533400</xdr:colOff>
      <xdr:row>82</xdr:row>
      <xdr:rowOff>163824</xdr:rowOff>
    </xdr:to>
    <xdr:sp macro="" textlink="">
      <xdr:nvSpPr>
        <xdr:cNvPr id="217" name="円/楕円 216"/>
        <xdr:cNvSpPr/>
      </xdr:nvSpPr>
      <xdr:spPr>
        <a:xfrm>
          <a:off x="3175000" y="1412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2551</xdr:rowOff>
    </xdr:from>
    <xdr:ext cx="762000" cy="259045"/>
    <xdr:sp macro="" textlink="">
      <xdr:nvSpPr>
        <xdr:cNvPr id="218" name="テキスト ボックス 217"/>
        <xdr:cNvSpPr txBox="1"/>
      </xdr:nvSpPr>
      <xdr:spPr>
        <a:xfrm>
          <a:off x="2844800" y="1389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97,310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42644</xdr:rowOff>
    </xdr:from>
    <xdr:to>
      <xdr:col>3</xdr:col>
      <xdr:colOff>330200</xdr:colOff>
      <xdr:row>82</xdr:row>
      <xdr:rowOff>144244</xdr:rowOff>
    </xdr:to>
    <xdr:sp macro="" textlink="">
      <xdr:nvSpPr>
        <xdr:cNvPr id="219" name="円/楕円 218"/>
        <xdr:cNvSpPr/>
      </xdr:nvSpPr>
      <xdr:spPr>
        <a:xfrm>
          <a:off x="2286000" y="1410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154421</xdr:rowOff>
    </xdr:from>
    <xdr:ext cx="762000" cy="259045"/>
    <xdr:sp macro="" textlink="">
      <xdr:nvSpPr>
        <xdr:cNvPr id="220" name="テキスト ボックス 219"/>
        <xdr:cNvSpPr txBox="1"/>
      </xdr:nvSpPr>
      <xdr:spPr>
        <a:xfrm>
          <a:off x="1955800" y="1387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95,606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43759</xdr:rowOff>
    </xdr:from>
    <xdr:to>
      <xdr:col>2</xdr:col>
      <xdr:colOff>127000</xdr:colOff>
      <xdr:row>82</xdr:row>
      <xdr:rowOff>145359</xdr:rowOff>
    </xdr:to>
    <xdr:sp macro="" textlink="">
      <xdr:nvSpPr>
        <xdr:cNvPr id="221" name="円/楕円 220"/>
        <xdr:cNvSpPr/>
      </xdr:nvSpPr>
      <xdr:spPr>
        <a:xfrm>
          <a:off x="1397000" y="141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155536</xdr:rowOff>
    </xdr:from>
    <xdr:ext cx="762000" cy="259045"/>
    <xdr:sp macro="" textlink="">
      <xdr:nvSpPr>
        <xdr:cNvPr id="222" name="テキスト ボックス 221"/>
        <xdr:cNvSpPr txBox="1"/>
      </xdr:nvSpPr>
      <xdr:spPr>
        <a:xfrm>
          <a:off x="1066800" y="1387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95,703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類似団体の平均や全国町村平均を上回っているものの、全国市平均を下まわっている。</a:t>
          </a:r>
        </a:p>
        <a:p>
          <a:r>
            <a:rPr kumimoji="1" lang="ja-JP" altLang="en-US" sz="1300">
              <a:latin typeface="ＭＳ Ｐゴシック"/>
            </a:rPr>
            <a:t>　国に準じた給与改定による増額と人事考課制度による人材育成と給与への成績率導入による増額が主なもの。今後は現在の水準を維持すると共に、人件費の抑制と給与の適正化を図る。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89</xdr:row>
      <xdr:rowOff>23888</xdr:rowOff>
    </xdr:to>
    <xdr:cxnSp macro="">
      <xdr:nvCxnSpPr>
        <xdr:cNvPr id="253" name="直線コネクタ 252"/>
        <xdr:cNvCxnSpPr/>
      </xdr:nvCxnSpPr>
      <xdr:spPr>
        <a:xfrm flipV="1">
          <a:off x="17018000" y="13731723"/>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89</xdr:row>
      <xdr:rowOff>23888</xdr:rowOff>
    </xdr:from>
    <xdr:to>
      <xdr:col>24</xdr:col>
      <xdr:colOff>647700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6"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7" name="直線コネクタ 256"/>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77712</xdr:rowOff>
    </xdr:from>
    <xdr:to>
      <xdr:col>24</xdr:col>
      <xdr:colOff>558800</xdr:colOff>
      <xdr:row>85</xdr:row>
      <xdr:rowOff>89202</xdr:rowOff>
    </xdr:to>
    <xdr:cxnSp macro="">
      <xdr:nvCxnSpPr>
        <xdr:cNvPr id="258" name="直線コネクタ 257"/>
        <xdr:cNvCxnSpPr/>
      </xdr:nvCxnSpPr>
      <xdr:spPr>
        <a:xfrm flipV="1">
          <a:off x="16179800" y="146509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134456</xdr:rowOff>
    </xdr:from>
    <xdr:ext cx="762000" cy="259045"/>
    <xdr:sp macro="" textlink="">
      <xdr:nvSpPr>
        <xdr:cNvPr id="259" name="給与水準   （国との比較）平均値テキスト"/>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0" name="フローチャート : 判断 259"/>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122766</xdr:rowOff>
    </xdr:from>
    <xdr:to>
      <xdr:col>23</xdr:col>
      <xdr:colOff>406400</xdr:colOff>
      <xdr:row>85</xdr:row>
      <xdr:rowOff>89202</xdr:rowOff>
    </xdr:to>
    <xdr:cxnSp macro="">
      <xdr:nvCxnSpPr>
        <xdr:cNvPr id="261" name="直線コネクタ 260"/>
        <xdr:cNvCxnSpPr/>
      </xdr:nvCxnSpPr>
      <xdr:spPr>
        <a:xfrm>
          <a:off x="15290800" y="14524566"/>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2" name="フローチャート :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12293</xdr:rowOff>
    </xdr:from>
    <xdr:ext cx="736600" cy="259045"/>
    <xdr:sp macro="" textlink="">
      <xdr:nvSpPr>
        <xdr:cNvPr id="263" name="テキスト ボックス 262"/>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89</xdr:row>
      <xdr:rowOff>69850</xdr:rowOff>
    </xdr:to>
    <xdr:cxnSp macro="">
      <xdr:nvCxnSpPr>
        <xdr:cNvPr id="264" name="直線コネクタ 263"/>
        <xdr:cNvCxnSpPr/>
      </xdr:nvCxnSpPr>
      <xdr:spPr>
        <a:xfrm flipV="1">
          <a:off x="14401800" y="14524566"/>
          <a:ext cx="889000" cy="80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5" name="フローチャート : 判断 264"/>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804</xdr:rowOff>
    </xdr:from>
    <xdr:ext cx="762000" cy="259045"/>
    <xdr:sp macro="" textlink="">
      <xdr:nvSpPr>
        <xdr:cNvPr id="266" name="テキスト ボックス 265"/>
        <xdr:cNvSpPr txBox="1"/>
      </xdr:nvSpPr>
      <xdr:spPr>
        <a:xfrm>
          <a:off x="14909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58359</xdr:rowOff>
    </xdr:from>
    <xdr:to>
      <xdr:col>21</xdr:col>
      <xdr:colOff>0</xdr:colOff>
      <xdr:row>89</xdr:row>
      <xdr:rowOff>69850</xdr:rowOff>
    </xdr:to>
    <xdr:cxnSp macro="">
      <xdr:nvCxnSpPr>
        <xdr:cNvPr id="267" name="直線コネクタ 266"/>
        <xdr:cNvCxnSpPr/>
      </xdr:nvCxnSpPr>
      <xdr:spPr>
        <a:xfrm>
          <a:off x="13512800" y="1531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8" name="フローチャート : 判断 267"/>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9" name="テキスト ボックス 268"/>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70" name="フローチャート : 判断 269"/>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1" name="テキスト ボックス 270"/>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26912</xdr:rowOff>
    </xdr:from>
    <xdr:to>
      <xdr:col>24</xdr:col>
      <xdr:colOff>609600</xdr:colOff>
      <xdr:row>85</xdr:row>
      <xdr:rowOff>128512</xdr:rowOff>
    </xdr:to>
    <xdr:sp macro="" textlink="">
      <xdr:nvSpPr>
        <xdr:cNvPr id="277" name="円/楕円 276"/>
        <xdr:cNvSpPr/>
      </xdr:nvSpPr>
      <xdr:spPr>
        <a:xfrm>
          <a:off x="169672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170439</xdr:rowOff>
    </xdr:from>
    <xdr:ext cx="762000" cy="259045"/>
    <xdr:sp macro="" textlink="">
      <xdr:nvSpPr>
        <xdr:cNvPr id="278" name="給与水準   （国との比較）該当値テキスト"/>
        <xdr:cNvSpPr txBox="1"/>
      </xdr:nvSpPr>
      <xdr:spPr>
        <a:xfrm>
          <a:off x="17106900" y="1457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38402</xdr:rowOff>
    </xdr:from>
    <xdr:to>
      <xdr:col>23</xdr:col>
      <xdr:colOff>457200</xdr:colOff>
      <xdr:row>85</xdr:row>
      <xdr:rowOff>140002</xdr:rowOff>
    </xdr:to>
    <xdr:sp macro="" textlink="">
      <xdr:nvSpPr>
        <xdr:cNvPr id="279" name="円/楕円 278"/>
        <xdr:cNvSpPr/>
      </xdr:nvSpPr>
      <xdr:spPr>
        <a:xfrm>
          <a:off x="16129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124779</xdr:rowOff>
    </xdr:from>
    <xdr:ext cx="736600" cy="259045"/>
    <xdr:sp macro="" textlink="">
      <xdr:nvSpPr>
        <xdr:cNvPr id="280" name="テキスト ボックス 279"/>
        <xdr:cNvSpPr txBox="1"/>
      </xdr:nvSpPr>
      <xdr:spPr>
        <a:xfrm>
          <a:off x="15798800" y="1469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81" name="円/楕円 280"/>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82" name="テキスト ボックス 28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19050</xdr:rowOff>
    </xdr:from>
    <xdr:to>
      <xdr:col>21</xdr:col>
      <xdr:colOff>50800</xdr:colOff>
      <xdr:row>89</xdr:row>
      <xdr:rowOff>120650</xdr:rowOff>
    </xdr:to>
    <xdr:sp macro="" textlink="">
      <xdr:nvSpPr>
        <xdr:cNvPr id="283" name="円/楕円 282"/>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130827</xdr:rowOff>
    </xdr:from>
    <xdr:ext cx="762000" cy="259045"/>
    <xdr:sp macro="" textlink="">
      <xdr:nvSpPr>
        <xdr:cNvPr id="284" name="テキスト ボックス 283"/>
        <xdr:cNvSpPr txBox="1"/>
      </xdr:nvSpPr>
      <xdr:spPr>
        <a:xfrm>
          <a:off x="14020800" y="150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7559</xdr:rowOff>
    </xdr:from>
    <xdr:to>
      <xdr:col>19</xdr:col>
      <xdr:colOff>533400</xdr:colOff>
      <xdr:row>89</xdr:row>
      <xdr:rowOff>109159</xdr:rowOff>
    </xdr:to>
    <xdr:sp macro="" textlink="">
      <xdr:nvSpPr>
        <xdr:cNvPr id="285" name="円/楕円 284"/>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119336</xdr:rowOff>
    </xdr:from>
    <xdr:ext cx="762000" cy="259045"/>
    <xdr:sp macro="" textlink="">
      <xdr:nvSpPr>
        <xdr:cNvPr id="286" name="テキスト ボックス 285"/>
        <xdr:cNvSpPr txBox="1"/>
      </xdr:nvSpPr>
      <xdr:spPr>
        <a:xfrm>
          <a:off x="13131800" y="1503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類似団体、全国平均及び県内平均と比較しても低い水準となっている。</a:t>
          </a:r>
        </a:p>
        <a:p>
          <a:r>
            <a:rPr kumimoji="1" lang="ja-JP" altLang="en-US" sz="1300">
              <a:latin typeface="ＭＳ Ｐゴシック"/>
            </a:rPr>
            <a:t>　しかし、再任用制度に加え、定年制度の延長が計画されていることなどから、定員管理がより困難な状況となることが見込まれている。</a:t>
          </a:r>
        </a:p>
        <a:p>
          <a:r>
            <a:rPr kumimoji="1" lang="ja-JP" altLang="en-US" sz="1300">
              <a:latin typeface="ＭＳ Ｐゴシック"/>
            </a:rPr>
            <a:t>　今後は、早期退職者制度及び指定管理者制度などの外部委託を推進し、職員数と人件費の削減に努め、定員管理の適正化を図る。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8" name="直線コネクタ 317"/>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9"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20" name="直線コネクタ 319"/>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21"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2" name="直線コネクタ 321"/>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164102</xdr:rowOff>
    </xdr:from>
    <xdr:to>
      <xdr:col>24</xdr:col>
      <xdr:colOff>558800</xdr:colOff>
      <xdr:row>60</xdr:row>
      <xdr:rowOff>21953</xdr:rowOff>
    </xdr:to>
    <xdr:cxnSp macro="">
      <xdr:nvCxnSpPr>
        <xdr:cNvPr id="323" name="直線コネクタ 322"/>
        <xdr:cNvCxnSpPr/>
      </xdr:nvCxnSpPr>
      <xdr:spPr>
        <a:xfrm>
          <a:off x="16179800" y="10279652"/>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4"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5" name="フローチャート : 判断 324"/>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152037</xdr:rowOff>
    </xdr:from>
    <xdr:to>
      <xdr:col>23</xdr:col>
      <xdr:colOff>406400</xdr:colOff>
      <xdr:row>59</xdr:row>
      <xdr:rowOff>164102</xdr:rowOff>
    </xdr:to>
    <xdr:cxnSp macro="">
      <xdr:nvCxnSpPr>
        <xdr:cNvPr id="326" name="直線コネクタ 325"/>
        <xdr:cNvCxnSpPr/>
      </xdr:nvCxnSpPr>
      <xdr:spPr>
        <a:xfrm>
          <a:off x="15290800" y="1026758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7" name="フローチャート : 判断 326"/>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8" name="テキスト ボックス 327"/>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152037</xdr:rowOff>
    </xdr:from>
    <xdr:to>
      <xdr:col>22</xdr:col>
      <xdr:colOff>203200</xdr:colOff>
      <xdr:row>59</xdr:row>
      <xdr:rowOff>164102</xdr:rowOff>
    </xdr:to>
    <xdr:cxnSp macro="">
      <xdr:nvCxnSpPr>
        <xdr:cNvPr id="329" name="直線コネクタ 328"/>
        <xdr:cNvCxnSpPr/>
      </xdr:nvCxnSpPr>
      <xdr:spPr>
        <a:xfrm flipV="1">
          <a:off x="14401800" y="1026758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30" name="フローチャート : 判断 329"/>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31" name="テキスト ボックス 330"/>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164102</xdr:rowOff>
    </xdr:from>
    <xdr:to>
      <xdr:col>21</xdr:col>
      <xdr:colOff>0</xdr:colOff>
      <xdr:row>60</xdr:row>
      <xdr:rowOff>13335</xdr:rowOff>
    </xdr:to>
    <xdr:cxnSp macro="">
      <xdr:nvCxnSpPr>
        <xdr:cNvPr id="332" name="直線コネクタ 331"/>
        <xdr:cNvCxnSpPr/>
      </xdr:nvCxnSpPr>
      <xdr:spPr>
        <a:xfrm flipV="1">
          <a:off x="13512800" y="1027965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3" name="フローチャート : 判断 332"/>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4" name="テキスト ボックス 333"/>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5" name="フローチャート : 判断 334"/>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6" name="テキスト ボックス 335"/>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142603</xdr:rowOff>
    </xdr:from>
    <xdr:to>
      <xdr:col>24</xdr:col>
      <xdr:colOff>609600</xdr:colOff>
      <xdr:row>60</xdr:row>
      <xdr:rowOff>72753</xdr:rowOff>
    </xdr:to>
    <xdr:sp macro="" textlink="">
      <xdr:nvSpPr>
        <xdr:cNvPr id="342" name="円/楕円 341"/>
        <xdr:cNvSpPr/>
      </xdr:nvSpPr>
      <xdr:spPr>
        <a:xfrm>
          <a:off x="169672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159130</xdr:rowOff>
    </xdr:from>
    <xdr:ext cx="762000" cy="259045"/>
    <xdr:sp macro="" textlink="">
      <xdr:nvSpPr>
        <xdr:cNvPr id="343" name="定員管理の状況該当値テキスト"/>
        <xdr:cNvSpPr txBox="1"/>
      </xdr:nvSpPr>
      <xdr:spPr>
        <a:xfrm>
          <a:off x="17106900" y="1010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113302</xdr:rowOff>
    </xdr:from>
    <xdr:to>
      <xdr:col>23</xdr:col>
      <xdr:colOff>457200</xdr:colOff>
      <xdr:row>60</xdr:row>
      <xdr:rowOff>43452</xdr:rowOff>
    </xdr:to>
    <xdr:sp macro="" textlink="">
      <xdr:nvSpPr>
        <xdr:cNvPr id="344" name="円/楕円 343"/>
        <xdr:cNvSpPr/>
      </xdr:nvSpPr>
      <xdr:spPr>
        <a:xfrm>
          <a:off x="16129000" y="102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53629</xdr:rowOff>
    </xdr:from>
    <xdr:ext cx="736600" cy="259045"/>
    <xdr:sp macro="" textlink="">
      <xdr:nvSpPr>
        <xdr:cNvPr id="345" name="テキスト ボックス 344"/>
        <xdr:cNvSpPr txBox="1"/>
      </xdr:nvSpPr>
      <xdr:spPr>
        <a:xfrm>
          <a:off x="15798800" y="9997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101237</xdr:rowOff>
    </xdr:from>
    <xdr:to>
      <xdr:col>22</xdr:col>
      <xdr:colOff>254000</xdr:colOff>
      <xdr:row>60</xdr:row>
      <xdr:rowOff>31387</xdr:rowOff>
    </xdr:to>
    <xdr:sp macro="" textlink="">
      <xdr:nvSpPr>
        <xdr:cNvPr id="346" name="円/楕円 345"/>
        <xdr:cNvSpPr/>
      </xdr:nvSpPr>
      <xdr:spPr>
        <a:xfrm>
          <a:off x="15240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41564</xdr:rowOff>
    </xdr:from>
    <xdr:ext cx="762000" cy="259045"/>
    <xdr:sp macro="" textlink="">
      <xdr:nvSpPr>
        <xdr:cNvPr id="347" name="テキスト ボックス 346"/>
        <xdr:cNvSpPr txBox="1"/>
      </xdr:nvSpPr>
      <xdr:spPr>
        <a:xfrm>
          <a:off x="14909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113302</xdr:rowOff>
    </xdr:from>
    <xdr:to>
      <xdr:col>21</xdr:col>
      <xdr:colOff>50800</xdr:colOff>
      <xdr:row>60</xdr:row>
      <xdr:rowOff>43452</xdr:rowOff>
    </xdr:to>
    <xdr:sp macro="" textlink="">
      <xdr:nvSpPr>
        <xdr:cNvPr id="348" name="円/楕円 347"/>
        <xdr:cNvSpPr/>
      </xdr:nvSpPr>
      <xdr:spPr>
        <a:xfrm>
          <a:off x="14351000" y="102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53629</xdr:rowOff>
    </xdr:from>
    <xdr:ext cx="762000" cy="259045"/>
    <xdr:sp macro="" textlink="">
      <xdr:nvSpPr>
        <xdr:cNvPr id="349" name="テキスト ボックス 348"/>
        <xdr:cNvSpPr txBox="1"/>
      </xdr:nvSpPr>
      <xdr:spPr>
        <a:xfrm>
          <a:off x="14020800" y="999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133985</xdr:rowOff>
    </xdr:from>
    <xdr:to>
      <xdr:col>19</xdr:col>
      <xdr:colOff>533400</xdr:colOff>
      <xdr:row>60</xdr:row>
      <xdr:rowOff>64135</xdr:rowOff>
    </xdr:to>
    <xdr:sp macro="" textlink="">
      <xdr:nvSpPr>
        <xdr:cNvPr id="350" name="円/楕円 349"/>
        <xdr:cNvSpPr/>
      </xdr:nvSpPr>
      <xdr:spPr>
        <a:xfrm>
          <a:off x="13462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74312</xdr:rowOff>
    </xdr:from>
    <xdr:ext cx="762000" cy="259045"/>
    <xdr:sp macro="" textlink="">
      <xdr:nvSpPr>
        <xdr:cNvPr id="351" name="テキスト ボックス 350"/>
        <xdr:cNvSpPr txBox="1"/>
      </xdr:nvSpPr>
      <xdr:spPr>
        <a:xfrm>
          <a:off x="13131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類似団体、全国平均及び県内平均と比較しても低い水準となっている。</a:t>
          </a:r>
        </a:p>
        <a:p>
          <a:r>
            <a:rPr kumimoji="1" lang="ja-JP" altLang="en-US" sz="1300">
              <a:latin typeface="ＭＳ Ｐゴシック"/>
            </a:rPr>
            <a:t>しかし、近年は、地方債残高の増加により、今後の元金償還金が増加するため、実質公債費比率も増加する。</a:t>
          </a:r>
        </a:p>
        <a:p>
          <a:r>
            <a:rPr kumimoji="1" lang="ja-JP" altLang="en-US" sz="1300">
              <a:latin typeface="ＭＳ Ｐゴシック"/>
            </a:rPr>
            <a:t>　今後は、計画的な事業執行により地方債発行額の減少を図り、健全かつ安定的な財政運営に努める。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9" name="直線コネクタ 378"/>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80"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81" name="直線コネクタ 380"/>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2"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3" name="直線コネクタ 382"/>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19896</xdr:rowOff>
    </xdr:from>
    <xdr:to>
      <xdr:col>24</xdr:col>
      <xdr:colOff>558800</xdr:colOff>
      <xdr:row>41</xdr:row>
      <xdr:rowOff>92287</xdr:rowOff>
    </xdr:to>
    <xdr:cxnSp macro="">
      <xdr:nvCxnSpPr>
        <xdr:cNvPr id="384" name="直線コネクタ 383"/>
        <xdr:cNvCxnSpPr/>
      </xdr:nvCxnSpPr>
      <xdr:spPr>
        <a:xfrm flipV="1">
          <a:off x="16179800" y="704934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85"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6" name="フローチャート : 判断 38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92287</xdr:rowOff>
    </xdr:from>
    <xdr:to>
      <xdr:col>23</xdr:col>
      <xdr:colOff>406400</xdr:colOff>
      <xdr:row>41</xdr:row>
      <xdr:rowOff>148590</xdr:rowOff>
    </xdr:to>
    <xdr:cxnSp macro="">
      <xdr:nvCxnSpPr>
        <xdr:cNvPr id="387" name="直線コネクタ 386"/>
        <xdr:cNvCxnSpPr/>
      </xdr:nvCxnSpPr>
      <xdr:spPr>
        <a:xfrm flipV="1">
          <a:off x="15290800" y="71217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8" name="フローチャート : 判断 387"/>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9" name="テキスト ボックス 388"/>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148590</xdr:rowOff>
    </xdr:from>
    <xdr:to>
      <xdr:col>22</xdr:col>
      <xdr:colOff>203200</xdr:colOff>
      <xdr:row>42</xdr:row>
      <xdr:rowOff>41487</xdr:rowOff>
    </xdr:to>
    <xdr:cxnSp macro="">
      <xdr:nvCxnSpPr>
        <xdr:cNvPr id="390" name="直線コネクタ 389"/>
        <xdr:cNvCxnSpPr/>
      </xdr:nvCxnSpPr>
      <xdr:spPr>
        <a:xfrm flipV="1">
          <a:off x="14401800" y="717804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1" name="フローチャート : 判断 390"/>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92" name="テキスト ボックス 391"/>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41487</xdr:rowOff>
    </xdr:from>
    <xdr:to>
      <xdr:col>21</xdr:col>
      <xdr:colOff>0</xdr:colOff>
      <xdr:row>42</xdr:row>
      <xdr:rowOff>97790</xdr:rowOff>
    </xdr:to>
    <xdr:cxnSp macro="">
      <xdr:nvCxnSpPr>
        <xdr:cNvPr id="393" name="直線コネクタ 392"/>
        <xdr:cNvCxnSpPr/>
      </xdr:nvCxnSpPr>
      <xdr:spPr>
        <a:xfrm flipV="1">
          <a:off x="13512800" y="72423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4" name="フローチャート : 判断 393"/>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5" name="テキスト ボックス 394"/>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6" name="フローチャート : 判断 395"/>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7" name="テキスト ボックス 396"/>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140546</xdr:rowOff>
    </xdr:from>
    <xdr:to>
      <xdr:col>24</xdr:col>
      <xdr:colOff>609600</xdr:colOff>
      <xdr:row>41</xdr:row>
      <xdr:rowOff>70696</xdr:rowOff>
    </xdr:to>
    <xdr:sp macro="" textlink="">
      <xdr:nvSpPr>
        <xdr:cNvPr id="403" name="円/楕円 402"/>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157073</xdr:rowOff>
    </xdr:from>
    <xdr:ext cx="762000" cy="259045"/>
    <xdr:sp macro="" textlink="">
      <xdr:nvSpPr>
        <xdr:cNvPr id="404" name="公債費負担の状況該当値テキスト"/>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41487</xdr:rowOff>
    </xdr:from>
    <xdr:to>
      <xdr:col>23</xdr:col>
      <xdr:colOff>457200</xdr:colOff>
      <xdr:row>41</xdr:row>
      <xdr:rowOff>143087</xdr:rowOff>
    </xdr:to>
    <xdr:sp macro="" textlink="">
      <xdr:nvSpPr>
        <xdr:cNvPr id="405" name="円/楕円 404"/>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153264</xdr:rowOff>
    </xdr:from>
    <xdr:ext cx="736600" cy="259045"/>
    <xdr:sp macro="" textlink="">
      <xdr:nvSpPr>
        <xdr:cNvPr id="406" name="テキスト ボックス 405"/>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97790</xdr:rowOff>
    </xdr:from>
    <xdr:to>
      <xdr:col>22</xdr:col>
      <xdr:colOff>254000</xdr:colOff>
      <xdr:row>42</xdr:row>
      <xdr:rowOff>27940</xdr:rowOff>
    </xdr:to>
    <xdr:sp macro="" textlink="">
      <xdr:nvSpPr>
        <xdr:cNvPr id="407" name="円/楕円 406"/>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38117</xdr:rowOff>
    </xdr:from>
    <xdr:ext cx="762000" cy="259045"/>
    <xdr:sp macro="" textlink="">
      <xdr:nvSpPr>
        <xdr:cNvPr id="408" name="テキスト ボックス 407"/>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162137</xdr:rowOff>
    </xdr:from>
    <xdr:to>
      <xdr:col>21</xdr:col>
      <xdr:colOff>50800</xdr:colOff>
      <xdr:row>42</xdr:row>
      <xdr:rowOff>92287</xdr:rowOff>
    </xdr:to>
    <xdr:sp macro="" textlink="">
      <xdr:nvSpPr>
        <xdr:cNvPr id="409" name="円/楕円 408"/>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102464</xdr:rowOff>
    </xdr:from>
    <xdr:ext cx="762000" cy="259045"/>
    <xdr:sp macro="" textlink="">
      <xdr:nvSpPr>
        <xdr:cNvPr id="410" name="テキスト ボックス 409"/>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46990</xdr:rowOff>
    </xdr:from>
    <xdr:to>
      <xdr:col>19</xdr:col>
      <xdr:colOff>533400</xdr:colOff>
      <xdr:row>42</xdr:row>
      <xdr:rowOff>148590</xdr:rowOff>
    </xdr:to>
    <xdr:sp macro="" textlink="">
      <xdr:nvSpPr>
        <xdr:cNvPr id="411" name="円/楕円 410"/>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158767</xdr:rowOff>
    </xdr:from>
    <xdr:ext cx="762000" cy="259045"/>
    <xdr:sp macro="" textlink="">
      <xdr:nvSpPr>
        <xdr:cNvPr id="412" name="テキスト ボックス 411"/>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類似団体の平均や静岡県平均を上回っているものの、全国平均を下まわっている。</a:t>
          </a:r>
        </a:p>
        <a:p>
          <a:r>
            <a:rPr kumimoji="1" lang="ja-JP" altLang="en-US" sz="1100">
              <a:latin typeface="ＭＳ Ｐゴシック"/>
            </a:rPr>
            <a:t>　今後は、公共施設の老朽化対策に多額の投資が必要となることから、地方債発行による残高の増加が懸念される。</a:t>
          </a:r>
        </a:p>
        <a:p>
          <a:r>
            <a:rPr kumimoji="1" lang="ja-JP" altLang="en-US" sz="1100">
              <a:latin typeface="ＭＳ Ｐゴシック"/>
            </a:rPr>
            <a:t>　また、</a:t>
          </a:r>
          <a:r>
            <a:rPr kumimoji="1" lang="ja-JP" altLang="ja-JP" sz="1100">
              <a:solidFill>
                <a:schemeClr val="dk1"/>
              </a:solidFill>
              <a:effectLst/>
              <a:latin typeface="+mn-lt"/>
              <a:ea typeface="+mn-ea"/>
              <a:cs typeface="+mn-cs"/>
            </a:rPr>
            <a:t>道の駅整備事業に着手したことから、将来負担比率は</a:t>
          </a:r>
          <a:r>
            <a:rPr kumimoji="1" lang="ja-JP" altLang="en-US" sz="1100">
              <a:solidFill>
                <a:schemeClr val="dk1"/>
              </a:solidFill>
              <a:effectLst/>
              <a:latin typeface="+mn-lt"/>
              <a:ea typeface="+mn-ea"/>
              <a:cs typeface="+mn-cs"/>
            </a:rPr>
            <a:t>昨年度大幅に</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したが、債務負担行為に基づく支出予定額の減額</a:t>
          </a:r>
          <a:r>
            <a:rPr kumimoji="1" lang="ja-JP" altLang="en-US" sz="1100">
              <a:latin typeface="ＭＳ Ｐゴシック"/>
            </a:rPr>
            <a:t>により将来負担比率は下降した。今後は、事業の見直しや計画的な事業執行による地方債発行を行い、地方債残高の抑制を図り、健全かつ安定的な財政運営に努める。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41" name="直線コネクタ 440"/>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2"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3" name="直線コネクタ 442"/>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43434</xdr:rowOff>
    </xdr:from>
    <xdr:to>
      <xdr:col>24</xdr:col>
      <xdr:colOff>558800</xdr:colOff>
      <xdr:row>15</xdr:row>
      <xdr:rowOff>138345</xdr:rowOff>
    </xdr:to>
    <xdr:cxnSp macro="">
      <xdr:nvCxnSpPr>
        <xdr:cNvPr id="446" name="直線コネクタ 445"/>
        <xdr:cNvCxnSpPr/>
      </xdr:nvCxnSpPr>
      <xdr:spPr>
        <a:xfrm flipV="1">
          <a:off x="16179800" y="2615184"/>
          <a:ext cx="838200" cy="9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7" name="将来負担の状況平均値テキスト"/>
        <xdr:cNvSpPr txBox="1"/>
      </xdr:nvSpPr>
      <xdr:spPr>
        <a:xfrm>
          <a:off x="17106900" y="226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8" name="フローチャート : 判断 447"/>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13</xdr:row>
      <xdr:rowOff>164338</xdr:rowOff>
    </xdr:from>
    <xdr:to>
      <xdr:col>23</xdr:col>
      <xdr:colOff>406400</xdr:colOff>
      <xdr:row>15</xdr:row>
      <xdr:rowOff>138345</xdr:rowOff>
    </xdr:to>
    <xdr:cxnSp macro="">
      <xdr:nvCxnSpPr>
        <xdr:cNvPr id="449" name="直線コネクタ 448"/>
        <xdr:cNvCxnSpPr/>
      </xdr:nvCxnSpPr>
      <xdr:spPr>
        <a:xfrm>
          <a:off x="15290800" y="2393188"/>
          <a:ext cx="889000" cy="31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50" name="フローチャート : 判断 449"/>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51" name="テキスト ボックス 450"/>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13</xdr:row>
      <xdr:rowOff>164338</xdr:rowOff>
    </xdr:from>
    <xdr:to>
      <xdr:col>22</xdr:col>
      <xdr:colOff>203200</xdr:colOff>
      <xdr:row>14</xdr:row>
      <xdr:rowOff>41952</xdr:rowOff>
    </xdr:to>
    <xdr:cxnSp macro="">
      <xdr:nvCxnSpPr>
        <xdr:cNvPr id="452" name="直線コネクタ 451"/>
        <xdr:cNvCxnSpPr/>
      </xdr:nvCxnSpPr>
      <xdr:spPr>
        <a:xfrm flipV="1">
          <a:off x="14401800" y="2393188"/>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3" name="フローチャート : 判断 452"/>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13860</xdr:rowOff>
    </xdr:from>
    <xdr:ext cx="762000" cy="259045"/>
    <xdr:sp macro="" textlink="">
      <xdr:nvSpPr>
        <xdr:cNvPr id="454" name="テキスト ボックス 453"/>
        <xdr:cNvSpPr txBox="1"/>
      </xdr:nvSpPr>
      <xdr:spPr>
        <a:xfrm>
          <a:off x="14909800" y="25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41952</xdr:rowOff>
    </xdr:from>
    <xdr:to>
      <xdr:col>21</xdr:col>
      <xdr:colOff>0</xdr:colOff>
      <xdr:row>14</xdr:row>
      <xdr:rowOff>115951</xdr:rowOff>
    </xdr:to>
    <xdr:cxnSp macro="">
      <xdr:nvCxnSpPr>
        <xdr:cNvPr id="455" name="直線コネクタ 454"/>
        <xdr:cNvCxnSpPr/>
      </xdr:nvCxnSpPr>
      <xdr:spPr>
        <a:xfrm flipV="1">
          <a:off x="13512800" y="2442252"/>
          <a:ext cx="889000" cy="7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6" name="フローチャート : 判断 455"/>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81424</xdr:rowOff>
    </xdr:from>
    <xdr:ext cx="762000" cy="259045"/>
    <xdr:sp macro="" textlink="">
      <xdr:nvSpPr>
        <xdr:cNvPr id="457" name="テキスト ボックス 456"/>
        <xdr:cNvSpPr txBox="1"/>
      </xdr:nvSpPr>
      <xdr:spPr>
        <a:xfrm>
          <a:off x="14020800" y="265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8" name="フローチャート : 判断 457"/>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157836</xdr:rowOff>
    </xdr:from>
    <xdr:ext cx="762000" cy="259045"/>
    <xdr:sp macro="" textlink="">
      <xdr:nvSpPr>
        <xdr:cNvPr id="459" name="テキスト ボックス 458"/>
        <xdr:cNvSpPr txBox="1"/>
      </xdr:nvSpPr>
      <xdr:spPr>
        <a:xfrm>
          <a:off x="13131800" y="272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164084</xdr:rowOff>
    </xdr:from>
    <xdr:to>
      <xdr:col>24</xdr:col>
      <xdr:colOff>609600</xdr:colOff>
      <xdr:row>15</xdr:row>
      <xdr:rowOff>94234</xdr:rowOff>
    </xdr:to>
    <xdr:sp macro="" textlink="">
      <xdr:nvSpPr>
        <xdr:cNvPr id="465" name="円/楕円 464"/>
        <xdr:cNvSpPr/>
      </xdr:nvSpPr>
      <xdr:spPr>
        <a:xfrm>
          <a:off x="16967200" y="25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136161</xdr:rowOff>
    </xdr:from>
    <xdr:ext cx="762000" cy="259045"/>
    <xdr:sp macro="" textlink="">
      <xdr:nvSpPr>
        <xdr:cNvPr id="466" name="将来負担の状況該当値テキスト"/>
        <xdr:cNvSpPr txBox="1"/>
      </xdr:nvSpPr>
      <xdr:spPr>
        <a:xfrm>
          <a:off x="17106900" y="253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87545</xdr:rowOff>
    </xdr:from>
    <xdr:to>
      <xdr:col>23</xdr:col>
      <xdr:colOff>457200</xdr:colOff>
      <xdr:row>16</xdr:row>
      <xdr:rowOff>17695</xdr:rowOff>
    </xdr:to>
    <xdr:sp macro="" textlink="">
      <xdr:nvSpPr>
        <xdr:cNvPr id="467" name="円/楕円 466"/>
        <xdr:cNvSpPr/>
      </xdr:nvSpPr>
      <xdr:spPr>
        <a:xfrm>
          <a:off x="16129000" y="26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2472</xdr:rowOff>
    </xdr:from>
    <xdr:ext cx="736600" cy="259045"/>
    <xdr:sp macro="" textlink="">
      <xdr:nvSpPr>
        <xdr:cNvPr id="468" name="テキスト ボックス 467"/>
        <xdr:cNvSpPr txBox="1"/>
      </xdr:nvSpPr>
      <xdr:spPr>
        <a:xfrm>
          <a:off x="15798800" y="274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113538</xdr:rowOff>
    </xdr:from>
    <xdr:to>
      <xdr:col>22</xdr:col>
      <xdr:colOff>254000</xdr:colOff>
      <xdr:row>14</xdr:row>
      <xdr:rowOff>43688</xdr:rowOff>
    </xdr:to>
    <xdr:sp macro="" textlink="">
      <xdr:nvSpPr>
        <xdr:cNvPr id="469" name="円/楕円 468"/>
        <xdr:cNvSpPr/>
      </xdr:nvSpPr>
      <xdr:spPr>
        <a:xfrm>
          <a:off x="15240000" y="23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53865</xdr:rowOff>
    </xdr:from>
    <xdr:ext cx="762000" cy="259045"/>
    <xdr:sp macro="" textlink="">
      <xdr:nvSpPr>
        <xdr:cNvPr id="470" name="テキスト ボックス 469"/>
        <xdr:cNvSpPr txBox="1"/>
      </xdr:nvSpPr>
      <xdr:spPr>
        <a:xfrm>
          <a:off x="14909800" y="211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162602</xdr:rowOff>
    </xdr:from>
    <xdr:to>
      <xdr:col>21</xdr:col>
      <xdr:colOff>50800</xdr:colOff>
      <xdr:row>14</xdr:row>
      <xdr:rowOff>92752</xdr:rowOff>
    </xdr:to>
    <xdr:sp macro="" textlink="">
      <xdr:nvSpPr>
        <xdr:cNvPr id="471" name="円/楕円 470"/>
        <xdr:cNvSpPr/>
      </xdr:nvSpPr>
      <xdr:spPr>
        <a:xfrm>
          <a:off x="14351000" y="23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102929</xdr:rowOff>
    </xdr:from>
    <xdr:ext cx="762000" cy="259045"/>
    <xdr:sp macro="" textlink="">
      <xdr:nvSpPr>
        <xdr:cNvPr id="472" name="テキスト ボックス 471"/>
        <xdr:cNvSpPr txBox="1"/>
      </xdr:nvSpPr>
      <xdr:spPr>
        <a:xfrm>
          <a:off x="14020800" y="216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65151</xdr:rowOff>
    </xdr:from>
    <xdr:to>
      <xdr:col>19</xdr:col>
      <xdr:colOff>533400</xdr:colOff>
      <xdr:row>14</xdr:row>
      <xdr:rowOff>166751</xdr:rowOff>
    </xdr:to>
    <xdr:sp macro="" textlink="">
      <xdr:nvSpPr>
        <xdr:cNvPr id="473" name="円/楕円 472"/>
        <xdr:cNvSpPr/>
      </xdr:nvSpPr>
      <xdr:spPr>
        <a:xfrm>
          <a:off x="134620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5478</xdr:rowOff>
    </xdr:from>
    <xdr:ext cx="762000" cy="259045"/>
    <xdr:sp macro="" textlink="">
      <xdr:nvSpPr>
        <xdr:cNvPr id="474" name="テキスト ボックス 473"/>
        <xdr:cNvSpPr txBox="1"/>
      </xdr:nvSpPr>
      <xdr:spPr>
        <a:xfrm>
          <a:off x="13131800" y="223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静岡県函南町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38,490
38,195
65.16
12,078,014
11,478,710
531,352
7,563,371
11,022,932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30.4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類似団体の平均と比較して、同程度の水準となっているのは、国に準じた給与改定による増額と給与への成績率導入による増額があるものの、人件費の削減に努め、定員管理の適正化を図ったことが主な要因である。</a:t>
          </a:r>
        </a:p>
        <a:p>
          <a:r>
            <a:rPr kumimoji="1" lang="ja-JP" altLang="en-US" sz="1200">
              <a:latin typeface="ＭＳ Ｐゴシック"/>
            </a:rPr>
            <a:t>　今後は、給食調理や廃棄物処理施設の管理などの外部委託を進め、定員管理の適正化に更に努めるとともに、職員手当の見直しを図り人件費の抑制に努める。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140716</xdr:rowOff>
    </xdr:from>
    <xdr:to>
      <xdr:col>7</xdr:col>
      <xdr:colOff>15875</xdr:colOff>
      <xdr:row>37</xdr:row>
      <xdr:rowOff>10414</xdr:rowOff>
    </xdr:to>
    <xdr:cxnSp macro="">
      <xdr:nvCxnSpPr>
        <xdr:cNvPr id="64" name="直線コネクタ 63"/>
        <xdr:cNvCxnSpPr/>
      </xdr:nvCxnSpPr>
      <xdr:spPr>
        <a:xfrm flipV="1">
          <a:off x="3987800" y="63129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92727</xdr:rowOff>
    </xdr:from>
    <xdr:ext cx="762000" cy="259045"/>
    <xdr:sp macro="" textlink="">
      <xdr:nvSpPr>
        <xdr:cNvPr id="65"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113284</xdr:rowOff>
    </xdr:from>
    <xdr:to>
      <xdr:col>5</xdr:col>
      <xdr:colOff>549275</xdr:colOff>
      <xdr:row>37</xdr:row>
      <xdr:rowOff>10414</xdr:rowOff>
    </xdr:to>
    <xdr:cxnSp macro="">
      <xdr:nvCxnSpPr>
        <xdr:cNvPr id="67" name="直線コネクタ 66"/>
        <xdr:cNvCxnSpPr/>
      </xdr:nvCxnSpPr>
      <xdr:spPr>
        <a:xfrm>
          <a:off x="3098800" y="62854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81280</xdr:rowOff>
    </xdr:from>
    <xdr:to>
      <xdr:col>4</xdr:col>
      <xdr:colOff>346075</xdr:colOff>
      <xdr:row>36</xdr:row>
      <xdr:rowOff>113284</xdr:rowOff>
    </xdr:to>
    <xdr:cxnSp macro="">
      <xdr:nvCxnSpPr>
        <xdr:cNvPr id="70" name="直線コネクタ 69"/>
        <xdr:cNvCxnSpPr/>
      </xdr:nvCxnSpPr>
      <xdr:spPr>
        <a:xfrm>
          <a:off x="2209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62992</xdr:rowOff>
    </xdr:from>
    <xdr:to>
      <xdr:col>3</xdr:col>
      <xdr:colOff>142875</xdr:colOff>
      <xdr:row>36</xdr:row>
      <xdr:rowOff>81280</xdr:rowOff>
    </xdr:to>
    <xdr:cxnSp macro="">
      <xdr:nvCxnSpPr>
        <xdr:cNvPr id="73" name="直線コネクタ 72"/>
        <xdr:cNvCxnSpPr/>
      </xdr:nvCxnSpPr>
      <xdr:spPr>
        <a:xfrm>
          <a:off x="1320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89916</xdr:rowOff>
    </xdr:from>
    <xdr:to>
      <xdr:col>7</xdr:col>
      <xdr:colOff>66675</xdr:colOff>
      <xdr:row>37</xdr:row>
      <xdr:rowOff>20066</xdr:rowOff>
    </xdr:to>
    <xdr:sp macro="" textlink="">
      <xdr:nvSpPr>
        <xdr:cNvPr id="83" name="円/楕円 82"/>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61993</xdr:rowOff>
    </xdr:from>
    <xdr:ext cx="762000" cy="259045"/>
    <xdr:sp macro="" textlink="">
      <xdr:nvSpPr>
        <xdr:cNvPr id="84" name="人件費該当値テキスト"/>
        <xdr:cNvSpPr txBox="1"/>
      </xdr:nvSpPr>
      <xdr:spPr>
        <a:xfrm>
          <a:off x="4914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131064</xdr:rowOff>
    </xdr:from>
    <xdr:to>
      <xdr:col>5</xdr:col>
      <xdr:colOff>600075</xdr:colOff>
      <xdr:row>37</xdr:row>
      <xdr:rowOff>61214</xdr:rowOff>
    </xdr:to>
    <xdr:sp macro="" textlink="">
      <xdr:nvSpPr>
        <xdr:cNvPr id="85" name="円/楕円 84"/>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45991</xdr:rowOff>
    </xdr:from>
    <xdr:ext cx="736600" cy="259045"/>
    <xdr:sp macro="" textlink="">
      <xdr:nvSpPr>
        <xdr:cNvPr id="86" name="テキスト ボックス 85"/>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62484</xdr:rowOff>
    </xdr:from>
    <xdr:to>
      <xdr:col>4</xdr:col>
      <xdr:colOff>396875</xdr:colOff>
      <xdr:row>36</xdr:row>
      <xdr:rowOff>164084</xdr:rowOff>
    </xdr:to>
    <xdr:sp macro="" textlink="">
      <xdr:nvSpPr>
        <xdr:cNvPr id="87" name="円/楕円 86"/>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2811</xdr:rowOff>
    </xdr:from>
    <xdr:ext cx="762000" cy="259045"/>
    <xdr:sp macro="" textlink="">
      <xdr:nvSpPr>
        <xdr:cNvPr id="88" name="テキスト ボックス 87"/>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30480</xdr:rowOff>
    </xdr:from>
    <xdr:to>
      <xdr:col>3</xdr:col>
      <xdr:colOff>193675</xdr:colOff>
      <xdr:row>36</xdr:row>
      <xdr:rowOff>132080</xdr:rowOff>
    </xdr:to>
    <xdr:sp macro="" textlink="">
      <xdr:nvSpPr>
        <xdr:cNvPr id="89" name="円/楕円 88"/>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142257</xdr:rowOff>
    </xdr:from>
    <xdr:ext cx="762000" cy="259045"/>
    <xdr:sp macro="" textlink="">
      <xdr:nvSpPr>
        <xdr:cNvPr id="90" name="テキスト ボックス 89"/>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12192</xdr:rowOff>
    </xdr:from>
    <xdr:to>
      <xdr:col>1</xdr:col>
      <xdr:colOff>676275</xdr:colOff>
      <xdr:row>36</xdr:row>
      <xdr:rowOff>113792</xdr:rowOff>
    </xdr:to>
    <xdr:sp macro="" textlink="">
      <xdr:nvSpPr>
        <xdr:cNvPr id="91" name="円/楕円 90"/>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123969</xdr:rowOff>
    </xdr:from>
    <xdr:ext cx="762000" cy="259045"/>
    <xdr:sp macro="" textlink="">
      <xdr:nvSpPr>
        <xdr:cNvPr id="92" name="テキスト ボックス 91"/>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類似団体の平均と比較して高い水準にあるのは、人件費抑制による委託料の増加や新規施設の運営に伴う維持管理費の増加が主な要因である。</a:t>
          </a:r>
        </a:p>
        <a:p>
          <a:r>
            <a:rPr kumimoji="1" lang="ja-JP" altLang="en-US" sz="1300">
              <a:latin typeface="ＭＳ Ｐゴシック"/>
            </a:rPr>
            <a:t>　また、法改正によるシステム改修費用などの委託料は増加傾向である。</a:t>
          </a:r>
        </a:p>
        <a:p>
          <a:r>
            <a:rPr kumimoji="1" lang="ja-JP" altLang="en-US" sz="1300">
              <a:latin typeface="ＭＳ Ｐゴシック"/>
            </a:rPr>
            <a:t>　今後は、効率的な住民サービスを提供するための組織改編や民間委託の集約化を検討し物件費の削減に努める。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55154</xdr:rowOff>
    </xdr:from>
    <xdr:to>
      <xdr:col>24</xdr:col>
      <xdr:colOff>31750</xdr:colOff>
      <xdr:row>18</xdr:row>
      <xdr:rowOff>140063</xdr:rowOff>
    </xdr:to>
    <xdr:cxnSp macro="">
      <xdr:nvCxnSpPr>
        <xdr:cNvPr id="127" name="直線コネクタ 126"/>
        <xdr:cNvCxnSpPr/>
      </xdr:nvCxnSpPr>
      <xdr:spPr>
        <a:xfrm flipV="1">
          <a:off x="15671800" y="314125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48623</xdr:rowOff>
    </xdr:from>
    <xdr:to>
      <xdr:col>22</xdr:col>
      <xdr:colOff>565150</xdr:colOff>
      <xdr:row>18</xdr:row>
      <xdr:rowOff>140063</xdr:rowOff>
    </xdr:to>
    <xdr:cxnSp macro="">
      <xdr:nvCxnSpPr>
        <xdr:cNvPr id="130" name="直線コネクタ 129"/>
        <xdr:cNvCxnSpPr/>
      </xdr:nvCxnSpPr>
      <xdr:spPr>
        <a:xfrm>
          <a:off x="14782800" y="313472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135164</xdr:rowOff>
    </xdr:from>
    <xdr:to>
      <xdr:col>21</xdr:col>
      <xdr:colOff>361950</xdr:colOff>
      <xdr:row>18</xdr:row>
      <xdr:rowOff>48623</xdr:rowOff>
    </xdr:to>
    <xdr:cxnSp macro="">
      <xdr:nvCxnSpPr>
        <xdr:cNvPr id="133" name="直線コネクタ 132"/>
        <xdr:cNvCxnSpPr/>
      </xdr:nvCxnSpPr>
      <xdr:spPr>
        <a:xfrm>
          <a:off x="13893800" y="304981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135164</xdr:rowOff>
    </xdr:from>
    <xdr:to>
      <xdr:col>20</xdr:col>
      <xdr:colOff>158750</xdr:colOff>
      <xdr:row>18</xdr:row>
      <xdr:rowOff>29029</xdr:rowOff>
    </xdr:to>
    <xdr:cxnSp macro="">
      <xdr:nvCxnSpPr>
        <xdr:cNvPr id="136" name="直線コネクタ 135"/>
        <xdr:cNvCxnSpPr/>
      </xdr:nvCxnSpPr>
      <xdr:spPr>
        <a:xfrm flipV="1">
          <a:off x="13004800" y="30498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4354</xdr:rowOff>
    </xdr:from>
    <xdr:to>
      <xdr:col>24</xdr:col>
      <xdr:colOff>82550</xdr:colOff>
      <xdr:row>18</xdr:row>
      <xdr:rowOff>105954</xdr:rowOff>
    </xdr:to>
    <xdr:sp macro="" textlink="">
      <xdr:nvSpPr>
        <xdr:cNvPr id="146" name="円/楕円 145"/>
        <xdr:cNvSpPr/>
      </xdr:nvSpPr>
      <xdr:spPr>
        <a:xfrm>
          <a:off x="16459200" y="30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147881</xdr:rowOff>
    </xdr:from>
    <xdr:ext cx="762000" cy="259045"/>
    <xdr:sp macro="" textlink="">
      <xdr:nvSpPr>
        <xdr:cNvPr id="147" name="物件費該当値テキスト"/>
        <xdr:cNvSpPr txBox="1"/>
      </xdr:nvSpPr>
      <xdr:spPr>
        <a:xfrm>
          <a:off x="16598900" y="306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89263</xdr:rowOff>
    </xdr:from>
    <xdr:to>
      <xdr:col>22</xdr:col>
      <xdr:colOff>615950</xdr:colOff>
      <xdr:row>19</xdr:row>
      <xdr:rowOff>19413</xdr:rowOff>
    </xdr:to>
    <xdr:sp macro="" textlink="">
      <xdr:nvSpPr>
        <xdr:cNvPr id="148" name="円/楕円 147"/>
        <xdr:cNvSpPr/>
      </xdr:nvSpPr>
      <xdr:spPr>
        <a:xfrm>
          <a:off x="15621000" y="31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4190</xdr:rowOff>
    </xdr:from>
    <xdr:ext cx="736600" cy="259045"/>
    <xdr:sp macro="" textlink="">
      <xdr:nvSpPr>
        <xdr:cNvPr id="149" name="テキスト ボックス 148"/>
        <xdr:cNvSpPr txBox="1"/>
      </xdr:nvSpPr>
      <xdr:spPr>
        <a:xfrm>
          <a:off x="15290800" y="3261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169273</xdr:rowOff>
    </xdr:from>
    <xdr:to>
      <xdr:col>21</xdr:col>
      <xdr:colOff>412750</xdr:colOff>
      <xdr:row>18</xdr:row>
      <xdr:rowOff>99423</xdr:rowOff>
    </xdr:to>
    <xdr:sp macro="" textlink="">
      <xdr:nvSpPr>
        <xdr:cNvPr id="150" name="円/楕円 149"/>
        <xdr:cNvSpPr/>
      </xdr:nvSpPr>
      <xdr:spPr>
        <a:xfrm>
          <a:off x="14732000" y="308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84200</xdr:rowOff>
    </xdr:from>
    <xdr:ext cx="762000" cy="259045"/>
    <xdr:sp macro="" textlink="">
      <xdr:nvSpPr>
        <xdr:cNvPr id="151" name="テキスト ボックス 150"/>
        <xdr:cNvSpPr txBox="1"/>
      </xdr:nvSpPr>
      <xdr:spPr>
        <a:xfrm>
          <a:off x="14401800" y="317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84364</xdr:rowOff>
    </xdr:from>
    <xdr:to>
      <xdr:col>20</xdr:col>
      <xdr:colOff>209550</xdr:colOff>
      <xdr:row>18</xdr:row>
      <xdr:rowOff>14514</xdr:rowOff>
    </xdr:to>
    <xdr:sp macro="" textlink="">
      <xdr:nvSpPr>
        <xdr:cNvPr id="152" name="円/楕円 151"/>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170741</xdr:rowOff>
    </xdr:from>
    <xdr:ext cx="762000" cy="259045"/>
    <xdr:sp macro="" textlink="">
      <xdr:nvSpPr>
        <xdr:cNvPr id="153" name="テキスト ボックス 152"/>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149679</xdr:rowOff>
    </xdr:from>
    <xdr:to>
      <xdr:col>19</xdr:col>
      <xdr:colOff>6350</xdr:colOff>
      <xdr:row>18</xdr:row>
      <xdr:rowOff>79829</xdr:rowOff>
    </xdr:to>
    <xdr:sp macro="" textlink="">
      <xdr:nvSpPr>
        <xdr:cNvPr id="154" name="円/楕円 153"/>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64606</xdr:rowOff>
    </xdr:from>
    <xdr:ext cx="762000" cy="259045"/>
    <xdr:sp macro="" textlink="">
      <xdr:nvSpPr>
        <xdr:cNvPr id="155" name="テキスト ボックス 154"/>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全国平均及び県内平均と比較して、若干低い水準となっているものの、高齢化率の上昇に伴う社会保障費の増や子育て支援に予算を重点配分していることが主な要因となり、右肩上がりで上昇を続けている。</a:t>
          </a:r>
          <a:endParaRPr kumimoji="1" lang="en-US" altLang="ja-JP" sz="1300">
            <a:latin typeface="ＭＳ Ｐゴシック"/>
          </a:endParaRPr>
        </a:p>
        <a:p>
          <a:r>
            <a:rPr kumimoji="1" lang="ja-JP" altLang="en-US" sz="1300">
              <a:latin typeface="ＭＳ Ｐゴシック"/>
            </a:rPr>
            <a:t>　今後は、扶助費の性質上、安易な削減ができないものの、行政効果が図られない事務事業の見直しにより住民サービスの適正化に努める。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xdr:rowOff>
    </xdr:from>
    <xdr:to>
      <xdr:col>7</xdr:col>
      <xdr:colOff>15875</xdr:colOff>
      <xdr:row>56</xdr:row>
      <xdr:rowOff>88900</xdr:rowOff>
    </xdr:to>
    <xdr:cxnSp macro="">
      <xdr:nvCxnSpPr>
        <xdr:cNvPr id="188" name="直線コネクタ 187"/>
        <xdr:cNvCxnSpPr/>
      </xdr:nvCxnSpPr>
      <xdr:spPr>
        <a:xfrm>
          <a:off x="3987800" y="961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158750</xdr:rowOff>
    </xdr:from>
    <xdr:to>
      <xdr:col>5</xdr:col>
      <xdr:colOff>549275</xdr:colOff>
      <xdr:row>56</xdr:row>
      <xdr:rowOff>12700</xdr:rowOff>
    </xdr:to>
    <xdr:cxnSp macro="">
      <xdr:nvCxnSpPr>
        <xdr:cNvPr id="191" name="直線コネクタ 190"/>
        <xdr:cNvCxnSpPr/>
      </xdr:nvCxnSpPr>
      <xdr:spPr>
        <a:xfrm>
          <a:off x="3098800" y="958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60977</xdr:rowOff>
    </xdr:from>
    <xdr:ext cx="736600" cy="259045"/>
    <xdr:sp macro="" textlink="">
      <xdr:nvSpPr>
        <xdr:cNvPr id="193" name="テキスト ボックス 192"/>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158750</xdr:rowOff>
    </xdr:from>
    <xdr:to>
      <xdr:col>4</xdr:col>
      <xdr:colOff>346075</xdr:colOff>
      <xdr:row>56</xdr:row>
      <xdr:rowOff>12700</xdr:rowOff>
    </xdr:to>
    <xdr:cxnSp macro="">
      <xdr:nvCxnSpPr>
        <xdr:cNvPr id="194" name="直線コネクタ 193"/>
        <xdr:cNvCxnSpPr/>
      </xdr:nvCxnSpPr>
      <xdr:spPr>
        <a:xfrm flipV="1">
          <a:off x="2209800" y="958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44450</xdr:rowOff>
    </xdr:from>
    <xdr:to>
      <xdr:col>3</xdr:col>
      <xdr:colOff>142875</xdr:colOff>
      <xdr:row>56</xdr:row>
      <xdr:rowOff>12700</xdr:rowOff>
    </xdr:to>
    <xdr:cxnSp macro="">
      <xdr:nvCxnSpPr>
        <xdr:cNvPr id="197" name="直線コネクタ 196"/>
        <xdr:cNvCxnSpPr/>
      </xdr:nvCxnSpPr>
      <xdr:spPr>
        <a:xfrm>
          <a:off x="1320800" y="9474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207" name="円/楕円 206"/>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54627</xdr:rowOff>
    </xdr:from>
    <xdr:ext cx="762000" cy="259045"/>
    <xdr:sp macro="" textlink="">
      <xdr:nvSpPr>
        <xdr:cNvPr id="208" name="扶助費該当値テキスト"/>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09" name="円/楕円 208"/>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210" name="テキスト ボックス 209"/>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107950</xdr:rowOff>
    </xdr:from>
    <xdr:to>
      <xdr:col>4</xdr:col>
      <xdr:colOff>396875</xdr:colOff>
      <xdr:row>56</xdr:row>
      <xdr:rowOff>38100</xdr:rowOff>
    </xdr:to>
    <xdr:sp macro="" textlink="">
      <xdr:nvSpPr>
        <xdr:cNvPr id="211" name="円/楕円 210"/>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22877</xdr:rowOff>
    </xdr:from>
    <xdr:ext cx="762000" cy="259045"/>
    <xdr:sp macro="" textlink="">
      <xdr:nvSpPr>
        <xdr:cNvPr id="212" name="テキスト ボックス 211"/>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3" name="円/楕円 212"/>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14" name="テキスト ボックス 213"/>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165100</xdr:rowOff>
    </xdr:from>
    <xdr:to>
      <xdr:col>1</xdr:col>
      <xdr:colOff>676275</xdr:colOff>
      <xdr:row>55</xdr:row>
      <xdr:rowOff>95250</xdr:rowOff>
    </xdr:to>
    <xdr:sp macro="" textlink="">
      <xdr:nvSpPr>
        <xdr:cNvPr id="215" name="円/楕円 214"/>
        <xdr:cNvSpPr/>
      </xdr:nvSpPr>
      <xdr:spPr>
        <a:xfrm>
          <a:off x="1270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105427</xdr:rowOff>
    </xdr:from>
    <xdr:ext cx="762000" cy="259045"/>
    <xdr:sp macro="" textlink="">
      <xdr:nvSpPr>
        <xdr:cNvPr id="216" name="テキスト ボックス 215"/>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類似団体の平均と比較して低い水準であるものの、公共施設の老朽化に伴う維持補修費や国民健康保険、介護保険の費用増加による一般会計繰出金の増加が懸念される状況である。</a:t>
          </a:r>
        </a:p>
        <a:p>
          <a:r>
            <a:rPr kumimoji="1" lang="ja-JP" altLang="en-US" sz="1200">
              <a:latin typeface="ＭＳ Ｐゴシック"/>
            </a:rPr>
            <a:t>　今後は、老朽化した施設の存続や統廃合を検討し、維持管理費用の削減に努めるとともに、下水道事業の計画見直しや料金改定、国民健康保険税の改定などの受益者負担増を検討し、一般会計繰出金の抑制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56</xdr:row>
      <xdr:rowOff>96520</xdr:rowOff>
    </xdr:to>
    <xdr:cxnSp macro="">
      <xdr:nvCxnSpPr>
        <xdr:cNvPr id="249" name="直線コネクタ 248"/>
        <xdr:cNvCxnSpPr/>
      </xdr:nvCxnSpPr>
      <xdr:spPr>
        <a:xfrm flipV="1">
          <a:off x="15671800" y="9682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0"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58420</xdr:rowOff>
    </xdr:from>
    <xdr:to>
      <xdr:col>22</xdr:col>
      <xdr:colOff>565150</xdr:colOff>
      <xdr:row>56</xdr:row>
      <xdr:rowOff>96520</xdr:rowOff>
    </xdr:to>
    <xdr:cxnSp macro="">
      <xdr:nvCxnSpPr>
        <xdr:cNvPr id="252" name="直線コネクタ 251"/>
        <xdr:cNvCxnSpPr/>
      </xdr:nvCxnSpPr>
      <xdr:spPr>
        <a:xfrm>
          <a:off x="14782800" y="9659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58420</xdr:rowOff>
    </xdr:from>
    <xdr:to>
      <xdr:col>21</xdr:col>
      <xdr:colOff>361950</xdr:colOff>
      <xdr:row>56</xdr:row>
      <xdr:rowOff>58420</xdr:rowOff>
    </xdr:to>
    <xdr:cxnSp macro="">
      <xdr:nvCxnSpPr>
        <xdr:cNvPr id="255" name="直線コネクタ 254"/>
        <xdr:cNvCxnSpPr/>
      </xdr:nvCxnSpPr>
      <xdr:spPr>
        <a:xfrm>
          <a:off x="13893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58420</xdr:rowOff>
    </xdr:from>
    <xdr:to>
      <xdr:col>20</xdr:col>
      <xdr:colOff>158750</xdr:colOff>
      <xdr:row>56</xdr:row>
      <xdr:rowOff>142240</xdr:rowOff>
    </xdr:to>
    <xdr:cxnSp macro="">
      <xdr:nvCxnSpPr>
        <xdr:cNvPr id="258" name="直線コネクタ 257"/>
        <xdr:cNvCxnSpPr/>
      </xdr:nvCxnSpPr>
      <xdr:spPr>
        <a:xfrm flipV="1">
          <a:off x="13004800" y="9659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30480</xdr:rowOff>
    </xdr:from>
    <xdr:to>
      <xdr:col>24</xdr:col>
      <xdr:colOff>82550</xdr:colOff>
      <xdr:row>56</xdr:row>
      <xdr:rowOff>132080</xdr:rowOff>
    </xdr:to>
    <xdr:sp macro="" textlink="">
      <xdr:nvSpPr>
        <xdr:cNvPr id="268" name="円/楕円 267"/>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47007</xdr:rowOff>
    </xdr:from>
    <xdr:ext cx="762000" cy="259045"/>
    <xdr:sp macro="" textlink="">
      <xdr:nvSpPr>
        <xdr:cNvPr id="269" name="その他該当値テキスト"/>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45720</xdr:rowOff>
    </xdr:from>
    <xdr:to>
      <xdr:col>22</xdr:col>
      <xdr:colOff>615950</xdr:colOff>
      <xdr:row>56</xdr:row>
      <xdr:rowOff>147320</xdr:rowOff>
    </xdr:to>
    <xdr:sp macro="" textlink="">
      <xdr:nvSpPr>
        <xdr:cNvPr id="270" name="円/楕円 269"/>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157497</xdr:rowOff>
    </xdr:from>
    <xdr:ext cx="736600" cy="259045"/>
    <xdr:sp macro="" textlink="">
      <xdr:nvSpPr>
        <xdr:cNvPr id="271" name="テキスト ボックス 270"/>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xdr:rowOff>
    </xdr:from>
    <xdr:to>
      <xdr:col>21</xdr:col>
      <xdr:colOff>412750</xdr:colOff>
      <xdr:row>56</xdr:row>
      <xdr:rowOff>109220</xdr:rowOff>
    </xdr:to>
    <xdr:sp macro="" textlink="">
      <xdr:nvSpPr>
        <xdr:cNvPr id="272" name="円/楕円 271"/>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119397</xdr:rowOff>
    </xdr:from>
    <xdr:ext cx="762000" cy="259045"/>
    <xdr:sp macro="" textlink="">
      <xdr:nvSpPr>
        <xdr:cNvPr id="273" name="テキスト ボックス 272"/>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xdr:rowOff>
    </xdr:from>
    <xdr:to>
      <xdr:col>20</xdr:col>
      <xdr:colOff>209550</xdr:colOff>
      <xdr:row>56</xdr:row>
      <xdr:rowOff>109220</xdr:rowOff>
    </xdr:to>
    <xdr:sp macro="" textlink="">
      <xdr:nvSpPr>
        <xdr:cNvPr id="274" name="円/楕円 273"/>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119397</xdr:rowOff>
    </xdr:from>
    <xdr:ext cx="762000" cy="259045"/>
    <xdr:sp macro="" textlink="">
      <xdr:nvSpPr>
        <xdr:cNvPr id="275" name="テキスト ボックス 274"/>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91440</xdr:rowOff>
    </xdr:from>
    <xdr:to>
      <xdr:col>19</xdr:col>
      <xdr:colOff>6350</xdr:colOff>
      <xdr:row>57</xdr:row>
      <xdr:rowOff>21590</xdr:rowOff>
    </xdr:to>
    <xdr:sp macro="" textlink="">
      <xdr:nvSpPr>
        <xdr:cNvPr id="276" name="円/楕円 275"/>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6367</xdr:rowOff>
    </xdr:from>
    <xdr:ext cx="762000" cy="259045"/>
    <xdr:sp macro="" textlink="">
      <xdr:nvSpPr>
        <xdr:cNvPr id="277" name="テキスト ボックス 276"/>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類似団体と比較して低い水準にあるのは、行政の責任分野、経費負担の在り方、行政効果を検討し、補助金総額の抑制に努めてきたことが主な要因である。</a:t>
          </a:r>
        </a:p>
        <a:p>
          <a:r>
            <a:rPr kumimoji="1" lang="ja-JP" altLang="en-US" sz="1300">
              <a:latin typeface="ＭＳ Ｐゴシック"/>
            </a:rPr>
            <a:t>　今後は、公共性、公平性及び組織の育成を考慮の上、行政需要に沿った補助金制度の内容を再検討し、補助金の適正化に努める。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101854</xdr:rowOff>
    </xdr:from>
    <xdr:to>
      <xdr:col>24</xdr:col>
      <xdr:colOff>31750</xdr:colOff>
      <xdr:row>35</xdr:row>
      <xdr:rowOff>124714</xdr:rowOff>
    </xdr:to>
    <xdr:cxnSp macro="">
      <xdr:nvCxnSpPr>
        <xdr:cNvPr id="307" name="直線コネクタ 306"/>
        <xdr:cNvCxnSpPr/>
      </xdr:nvCxnSpPr>
      <xdr:spPr>
        <a:xfrm flipV="1">
          <a:off x="15671800" y="61026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115570</xdr:rowOff>
    </xdr:from>
    <xdr:to>
      <xdr:col>22</xdr:col>
      <xdr:colOff>565150</xdr:colOff>
      <xdr:row>35</xdr:row>
      <xdr:rowOff>124714</xdr:rowOff>
    </xdr:to>
    <xdr:cxnSp macro="">
      <xdr:nvCxnSpPr>
        <xdr:cNvPr id="310" name="直線コネクタ 309"/>
        <xdr:cNvCxnSpPr/>
      </xdr:nvCxnSpPr>
      <xdr:spPr>
        <a:xfrm>
          <a:off x="14782800" y="6116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115570</xdr:rowOff>
    </xdr:from>
    <xdr:to>
      <xdr:col>21</xdr:col>
      <xdr:colOff>361950</xdr:colOff>
      <xdr:row>35</xdr:row>
      <xdr:rowOff>133858</xdr:rowOff>
    </xdr:to>
    <xdr:cxnSp macro="">
      <xdr:nvCxnSpPr>
        <xdr:cNvPr id="313" name="直線コネクタ 312"/>
        <xdr:cNvCxnSpPr/>
      </xdr:nvCxnSpPr>
      <xdr:spPr>
        <a:xfrm flipV="1">
          <a:off x="13893800" y="61163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133858</xdr:rowOff>
    </xdr:from>
    <xdr:to>
      <xdr:col>20</xdr:col>
      <xdr:colOff>158750</xdr:colOff>
      <xdr:row>36</xdr:row>
      <xdr:rowOff>3556</xdr:rowOff>
    </xdr:to>
    <xdr:cxnSp macro="">
      <xdr:nvCxnSpPr>
        <xdr:cNvPr id="316" name="直線コネクタ 315"/>
        <xdr:cNvCxnSpPr/>
      </xdr:nvCxnSpPr>
      <xdr:spPr>
        <a:xfrm flipV="1">
          <a:off x="13004800" y="61346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0" name="テキスト ボックス 319"/>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51054</xdr:rowOff>
    </xdr:from>
    <xdr:to>
      <xdr:col>24</xdr:col>
      <xdr:colOff>82550</xdr:colOff>
      <xdr:row>35</xdr:row>
      <xdr:rowOff>152654</xdr:rowOff>
    </xdr:to>
    <xdr:sp macro="" textlink="">
      <xdr:nvSpPr>
        <xdr:cNvPr id="326" name="円/楕円 325"/>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67581</xdr:rowOff>
    </xdr:from>
    <xdr:ext cx="762000" cy="259045"/>
    <xdr:sp macro="" textlink="">
      <xdr:nvSpPr>
        <xdr:cNvPr id="327" name="補助費等該当値テキスト"/>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73914</xdr:rowOff>
    </xdr:from>
    <xdr:to>
      <xdr:col>22</xdr:col>
      <xdr:colOff>615950</xdr:colOff>
      <xdr:row>36</xdr:row>
      <xdr:rowOff>4064</xdr:rowOff>
    </xdr:to>
    <xdr:sp macro="" textlink="">
      <xdr:nvSpPr>
        <xdr:cNvPr id="328" name="円/楕円 327"/>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14241</xdr:rowOff>
    </xdr:from>
    <xdr:ext cx="736600" cy="259045"/>
    <xdr:sp macro="" textlink="">
      <xdr:nvSpPr>
        <xdr:cNvPr id="329" name="テキスト ボックス 328"/>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64770</xdr:rowOff>
    </xdr:from>
    <xdr:to>
      <xdr:col>21</xdr:col>
      <xdr:colOff>412750</xdr:colOff>
      <xdr:row>35</xdr:row>
      <xdr:rowOff>166370</xdr:rowOff>
    </xdr:to>
    <xdr:sp macro="" textlink="">
      <xdr:nvSpPr>
        <xdr:cNvPr id="330" name="円/楕円 329"/>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5097</xdr:rowOff>
    </xdr:from>
    <xdr:ext cx="762000" cy="259045"/>
    <xdr:sp macro="" textlink="">
      <xdr:nvSpPr>
        <xdr:cNvPr id="331" name="テキスト ボックス 330"/>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83058</xdr:rowOff>
    </xdr:from>
    <xdr:to>
      <xdr:col>20</xdr:col>
      <xdr:colOff>209550</xdr:colOff>
      <xdr:row>36</xdr:row>
      <xdr:rowOff>13208</xdr:rowOff>
    </xdr:to>
    <xdr:sp macro="" textlink="">
      <xdr:nvSpPr>
        <xdr:cNvPr id="332" name="円/楕円 331"/>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23385</xdr:rowOff>
    </xdr:from>
    <xdr:ext cx="762000" cy="259045"/>
    <xdr:sp macro="" textlink="">
      <xdr:nvSpPr>
        <xdr:cNvPr id="333" name="テキスト ボックス 332"/>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124206</xdr:rowOff>
    </xdr:from>
    <xdr:to>
      <xdr:col>19</xdr:col>
      <xdr:colOff>6350</xdr:colOff>
      <xdr:row>36</xdr:row>
      <xdr:rowOff>54356</xdr:rowOff>
    </xdr:to>
    <xdr:sp macro="" textlink="">
      <xdr:nvSpPr>
        <xdr:cNvPr id="334" name="円/楕円 333"/>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64533</xdr:rowOff>
    </xdr:from>
    <xdr:ext cx="762000" cy="259045"/>
    <xdr:sp macro="" textlink="">
      <xdr:nvSpPr>
        <xdr:cNvPr id="335" name="テキスト ボックス 334"/>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類似団体の平均と比較して、わずかに低い水準となっているのは、地方債残高が増加しているにも関わらず、過去に借り入れた大型事業の償還が完了したことにより公債費が減少したことが主な要因である。</a:t>
          </a:r>
        </a:p>
        <a:p>
          <a:r>
            <a:rPr kumimoji="1" lang="ja-JP" altLang="en-US" sz="1200">
              <a:latin typeface="ＭＳ Ｐゴシック"/>
            </a:rPr>
            <a:t>　今後は、公共施設の老朽化対策を始めとする大型事業が予定されることから、経常経費の更なる削減や基金の有効活用、計画的な地方債の発行を行い地方債現在高の抑制を図ることにより、公債費の削減に努め、健全かつ安定的な財政運営を図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20320</xdr:rowOff>
    </xdr:from>
    <xdr:to>
      <xdr:col>7</xdr:col>
      <xdr:colOff>15875</xdr:colOff>
      <xdr:row>77</xdr:row>
      <xdr:rowOff>62230</xdr:rowOff>
    </xdr:to>
    <xdr:cxnSp macro="">
      <xdr:nvCxnSpPr>
        <xdr:cNvPr id="368" name="直線コネクタ 367"/>
        <xdr:cNvCxnSpPr/>
      </xdr:nvCxnSpPr>
      <xdr:spPr>
        <a:xfrm flipV="1">
          <a:off x="3987800" y="130505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62230</xdr:rowOff>
    </xdr:from>
    <xdr:to>
      <xdr:col>5</xdr:col>
      <xdr:colOff>549275</xdr:colOff>
      <xdr:row>77</xdr:row>
      <xdr:rowOff>85089</xdr:rowOff>
    </xdr:to>
    <xdr:cxnSp macro="">
      <xdr:nvCxnSpPr>
        <xdr:cNvPr id="371" name="直線コネクタ 370"/>
        <xdr:cNvCxnSpPr/>
      </xdr:nvCxnSpPr>
      <xdr:spPr>
        <a:xfrm flipV="1">
          <a:off x="3098800" y="13263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3" name="テキスト ボックス 372"/>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85089</xdr:rowOff>
    </xdr:from>
    <xdr:to>
      <xdr:col>4</xdr:col>
      <xdr:colOff>346075</xdr:colOff>
      <xdr:row>77</xdr:row>
      <xdr:rowOff>115570</xdr:rowOff>
    </xdr:to>
    <xdr:cxnSp macro="">
      <xdr:nvCxnSpPr>
        <xdr:cNvPr id="374" name="直線コネクタ 373"/>
        <xdr:cNvCxnSpPr/>
      </xdr:nvCxnSpPr>
      <xdr:spPr>
        <a:xfrm flipV="1">
          <a:off x="2209800" y="132867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6" name="テキスト ボックス 375"/>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115570</xdr:rowOff>
    </xdr:from>
    <xdr:to>
      <xdr:col>3</xdr:col>
      <xdr:colOff>142875</xdr:colOff>
      <xdr:row>77</xdr:row>
      <xdr:rowOff>161289</xdr:rowOff>
    </xdr:to>
    <xdr:cxnSp macro="">
      <xdr:nvCxnSpPr>
        <xdr:cNvPr id="377" name="直線コネクタ 376"/>
        <xdr:cNvCxnSpPr/>
      </xdr:nvCxnSpPr>
      <xdr:spPr>
        <a:xfrm flipV="1">
          <a:off x="1320800" y="13317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9" name="テキスト ボックス 378"/>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1" name="テキスト ボックス 380"/>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140970</xdr:rowOff>
    </xdr:from>
    <xdr:to>
      <xdr:col>7</xdr:col>
      <xdr:colOff>66675</xdr:colOff>
      <xdr:row>76</xdr:row>
      <xdr:rowOff>71120</xdr:rowOff>
    </xdr:to>
    <xdr:sp macro="" textlink="">
      <xdr:nvSpPr>
        <xdr:cNvPr id="387" name="円/楕円 386"/>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157497</xdr:rowOff>
    </xdr:from>
    <xdr:ext cx="762000" cy="259045"/>
    <xdr:sp macro="" textlink="">
      <xdr:nvSpPr>
        <xdr:cNvPr id="388" name="公債費該当値テキスト"/>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11430</xdr:rowOff>
    </xdr:from>
    <xdr:to>
      <xdr:col>5</xdr:col>
      <xdr:colOff>600075</xdr:colOff>
      <xdr:row>77</xdr:row>
      <xdr:rowOff>113030</xdr:rowOff>
    </xdr:to>
    <xdr:sp macro="" textlink="">
      <xdr:nvSpPr>
        <xdr:cNvPr id="389" name="円/楕円 388"/>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97807</xdr:rowOff>
    </xdr:from>
    <xdr:ext cx="736600" cy="259045"/>
    <xdr:sp macro="" textlink="">
      <xdr:nvSpPr>
        <xdr:cNvPr id="390" name="テキスト ボックス 389"/>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34289</xdr:rowOff>
    </xdr:from>
    <xdr:to>
      <xdr:col>4</xdr:col>
      <xdr:colOff>396875</xdr:colOff>
      <xdr:row>77</xdr:row>
      <xdr:rowOff>135889</xdr:rowOff>
    </xdr:to>
    <xdr:sp macro="" textlink="">
      <xdr:nvSpPr>
        <xdr:cNvPr id="391" name="円/楕円 390"/>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120666</xdr:rowOff>
    </xdr:from>
    <xdr:ext cx="762000" cy="259045"/>
    <xdr:sp macro="" textlink="">
      <xdr:nvSpPr>
        <xdr:cNvPr id="392" name="テキスト ボックス 391"/>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64770</xdr:rowOff>
    </xdr:from>
    <xdr:to>
      <xdr:col>3</xdr:col>
      <xdr:colOff>193675</xdr:colOff>
      <xdr:row>77</xdr:row>
      <xdr:rowOff>166370</xdr:rowOff>
    </xdr:to>
    <xdr:sp macro="" textlink="">
      <xdr:nvSpPr>
        <xdr:cNvPr id="393" name="円/楕円 392"/>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151147</xdr:rowOff>
    </xdr:from>
    <xdr:ext cx="762000" cy="259045"/>
    <xdr:sp macro="" textlink="">
      <xdr:nvSpPr>
        <xdr:cNvPr id="394" name="テキスト ボックス 393"/>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95" name="円/楕円 394"/>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96" name="テキスト ボックス 395"/>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a:rPr>
            <a:t>  </a:t>
          </a:r>
          <a:r>
            <a:rPr kumimoji="1" lang="ja-JP" altLang="en-US" sz="1200">
              <a:latin typeface="ＭＳ Ｐゴシック"/>
            </a:rPr>
            <a:t>類似団体の平均と比較して低い水準であるものの、扶助費の占める割合は引き続き高い水準にある。</a:t>
          </a:r>
        </a:p>
        <a:p>
          <a:r>
            <a:rPr kumimoji="1" lang="ja-JP" altLang="en-US" sz="1200">
              <a:latin typeface="ＭＳ Ｐゴシック"/>
            </a:rPr>
            <a:t>　近年整備した図書館等複合施設を始めとする新規施設の経常的経費の増加により、より一層の経費削減が求められる。</a:t>
          </a:r>
        </a:p>
        <a:p>
          <a:r>
            <a:rPr kumimoji="1" lang="ja-JP" altLang="en-US" sz="1200">
              <a:latin typeface="ＭＳ Ｐゴシック"/>
            </a:rPr>
            <a:t>　今後は、公共施設の老朽化対策が本格的に着手することが予測されることから、町税の徴収体制の充実や施設使用料の見直しを進め、経常一般財源の確保を図るとともに、既存施設の存続や統廃合の検討に努め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85852</xdr:rowOff>
    </xdr:from>
    <xdr:to>
      <xdr:col>24</xdr:col>
      <xdr:colOff>31750</xdr:colOff>
      <xdr:row>77</xdr:row>
      <xdr:rowOff>19558</xdr:rowOff>
    </xdr:to>
    <xdr:cxnSp macro="">
      <xdr:nvCxnSpPr>
        <xdr:cNvPr id="427" name="直線コネクタ 426"/>
        <xdr:cNvCxnSpPr/>
      </xdr:nvCxnSpPr>
      <xdr:spPr>
        <a:xfrm flipV="1">
          <a:off x="15671800" y="1311605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130573</xdr:rowOff>
    </xdr:from>
    <xdr:ext cx="762000" cy="259045"/>
    <xdr:sp macro="" textlink="">
      <xdr:nvSpPr>
        <xdr:cNvPr id="428" name="公債費以外平均値テキスト"/>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17272</xdr:rowOff>
    </xdr:from>
    <xdr:to>
      <xdr:col>22</xdr:col>
      <xdr:colOff>565150</xdr:colOff>
      <xdr:row>77</xdr:row>
      <xdr:rowOff>19558</xdr:rowOff>
    </xdr:to>
    <xdr:cxnSp macro="">
      <xdr:nvCxnSpPr>
        <xdr:cNvPr id="430" name="直線コネクタ 429"/>
        <xdr:cNvCxnSpPr/>
      </xdr:nvCxnSpPr>
      <xdr:spPr>
        <a:xfrm>
          <a:off x="14782800" y="130474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2" name="テキスト ボックス 431"/>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124714</xdr:rowOff>
    </xdr:from>
    <xdr:to>
      <xdr:col>21</xdr:col>
      <xdr:colOff>361950</xdr:colOff>
      <xdr:row>76</xdr:row>
      <xdr:rowOff>17272</xdr:rowOff>
    </xdr:to>
    <xdr:cxnSp macro="">
      <xdr:nvCxnSpPr>
        <xdr:cNvPr id="433" name="直線コネクタ 432"/>
        <xdr:cNvCxnSpPr/>
      </xdr:nvCxnSpPr>
      <xdr:spPr>
        <a:xfrm>
          <a:off x="13893800" y="129834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5" name="テキスト ボックス 434"/>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124714</xdr:rowOff>
    </xdr:from>
    <xdr:to>
      <xdr:col>20</xdr:col>
      <xdr:colOff>158750</xdr:colOff>
      <xdr:row>76</xdr:row>
      <xdr:rowOff>21844</xdr:rowOff>
    </xdr:to>
    <xdr:cxnSp macro="">
      <xdr:nvCxnSpPr>
        <xdr:cNvPr id="436" name="直線コネクタ 435"/>
        <xdr:cNvCxnSpPr/>
      </xdr:nvCxnSpPr>
      <xdr:spPr>
        <a:xfrm flipV="1">
          <a:off x="13004800" y="129834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8" name="テキスト ボックス 437"/>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0" name="テキスト ボックス 439"/>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35052</xdr:rowOff>
    </xdr:from>
    <xdr:to>
      <xdr:col>24</xdr:col>
      <xdr:colOff>82550</xdr:colOff>
      <xdr:row>76</xdr:row>
      <xdr:rowOff>136652</xdr:rowOff>
    </xdr:to>
    <xdr:sp macro="" textlink="">
      <xdr:nvSpPr>
        <xdr:cNvPr id="446" name="円/楕円 445"/>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51579</xdr:rowOff>
    </xdr:from>
    <xdr:ext cx="762000" cy="259045"/>
    <xdr:sp macro="" textlink="">
      <xdr:nvSpPr>
        <xdr:cNvPr id="447" name="公債費以外該当値テキスト"/>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140208</xdr:rowOff>
    </xdr:from>
    <xdr:to>
      <xdr:col>22</xdr:col>
      <xdr:colOff>615950</xdr:colOff>
      <xdr:row>77</xdr:row>
      <xdr:rowOff>70358</xdr:rowOff>
    </xdr:to>
    <xdr:sp macro="" textlink="">
      <xdr:nvSpPr>
        <xdr:cNvPr id="448" name="円/楕円 447"/>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80535</xdr:rowOff>
    </xdr:from>
    <xdr:ext cx="736600" cy="259045"/>
    <xdr:sp macro="" textlink="">
      <xdr:nvSpPr>
        <xdr:cNvPr id="449" name="テキスト ボックス 448"/>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137922</xdr:rowOff>
    </xdr:from>
    <xdr:to>
      <xdr:col>21</xdr:col>
      <xdr:colOff>412750</xdr:colOff>
      <xdr:row>76</xdr:row>
      <xdr:rowOff>68072</xdr:rowOff>
    </xdr:to>
    <xdr:sp macro="" textlink="">
      <xdr:nvSpPr>
        <xdr:cNvPr id="450" name="円/楕円 449"/>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78249</xdr:rowOff>
    </xdr:from>
    <xdr:ext cx="762000" cy="259045"/>
    <xdr:sp macro="" textlink="">
      <xdr:nvSpPr>
        <xdr:cNvPr id="451" name="テキスト ボックス 450"/>
        <xdr:cNvSpPr txBox="1"/>
      </xdr:nvSpPr>
      <xdr:spPr>
        <a:xfrm>
          <a:off x="14401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73914</xdr:rowOff>
    </xdr:from>
    <xdr:to>
      <xdr:col>20</xdr:col>
      <xdr:colOff>209550</xdr:colOff>
      <xdr:row>76</xdr:row>
      <xdr:rowOff>4065</xdr:rowOff>
    </xdr:to>
    <xdr:sp macro="" textlink="">
      <xdr:nvSpPr>
        <xdr:cNvPr id="452" name="円/楕円 451"/>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14241</xdr:rowOff>
    </xdr:from>
    <xdr:ext cx="762000" cy="259045"/>
    <xdr:sp macro="" textlink="">
      <xdr:nvSpPr>
        <xdr:cNvPr id="453" name="テキスト ボックス 452"/>
        <xdr:cNvSpPr txBox="1"/>
      </xdr:nvSpPr>
      <xdr:spPr>
        <a:xfrm>
          <a:off x="13512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142494</xdr:rowOff>
    </xdr:from>
    <xdr:to>
      <xdr:col>19</xdr:col>
      <xdr:colOff>6350</xdr:colOff>
      <xdr:row>76</xdr:row>
      <xdr:rowOff>72644</xdr:rowOff>
    </xdr:to>
    <xdr:sp macro="" textlink="">
      <xdr:nvSpPr>
        <xdr:cNvPr id="454" name="円/楕円 453"/>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82821</xdr:rowOff>
    </xdr:from>
    <xdr:ext cx="762000" cy="259045"/>
    <xdr:sp macro="" textlink="">
      <xdr:nvSpPr>
        <xdr:cNvPr id="455" name="テキスト ボックス 454"/>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静岡県函南町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138767</xdr:rowOff>
    </xdr:from>
    <xdr:to>
      <xdr:col>4</xdr:col>
      <xdr:colOff>1117600</xdr:colOff>
      <xdr:row>18</xdr:row>
      <xdr:rowOff>139714</xdr:rowOff>
    </xdr:to>
    <xdr:cxnSp macro="">
      <xdr:nvCxnSpPr>
        <xdr:cNvPr id="52" name="直線コネクタ 51"/>
        <xdr:cNvCxnSpPr/>
      </xdr:nvCxnSpPr>
      <xdr:spPr bwMode="auto">
        <a:xfrm flipV="1">
          <a:off x="5003800" y="3272492"/>
          <a:ext cx="647700" cy="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139714</xdr:rowOff>
    </xdr:from>
    <xdr:to>
      <xdr:col>4</xdr:col>
      <xdr:colOff>469900</xdr:colOff>
      <xdr:row>18</xdr:row>
      <xdr:rowOff>155537</xdr:rowOff>
    </xdr:to>
    <xdr:cxnSp macro="">
      <xdr:nvCxnSpPr>
        <xdr:cNvPr id="55" name="直線コネクタ 54"/>
        <xdr:cNvCxnSpPr/>
      </xdr:nvCxnSpPr>
      <xdr:spPr bwMode="auto">
        <a:xfrm flipV="1">
          <a:off x="4305300" y="3273439"/>
          <a:ext cx="698500" cy="15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131338</xdr:rowOff>
    </xdr:from>
    <xdr:to>
      <xdr:col>3</xdr:col>
      <xdr:colOff>904875</xdr:colOff>
      <xdr:row>18</xdr:row>
      <xdr:rowOff>155537</xdr:rowOff>
    </xdr:to>
    <xdr:cxnSp macro="">
      <xdr:nvCxnSpPr>
        <xdr:cNvPr id="58" name="直線コネクタ 57"/>
        <xdr:cNvCxnSpPr/>
      </xdr:nvCxnSpPr>
      <xdr:spPr bwMode="auto">
        <a:xfrm>
          <a:off x="3606800" y="3265063"/>
          <a:ext cx="698500" cy="24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131338</xdr:rowOff>
    </xdr:from>
    <xdr:to>
      <xdr:col>3</xdr:col>
      <xdr:colOff>206375</xdr:colOff>
      <xdr:row>19</xdr:row>
      <xdr:rowOff>7404</xdr:rowOff>
    </xdr:to>
    <xdr:cxnSp macro="">
      <xdr:nvCxnSpPr>
        <xdr:cNvPr id="61" name="直線コネクタ 60"/>
        <xdr:cNvCxnSpPr/>
      </xdr:nvCxnSpPr>
      <xdr:spPr bwMode="auto">
        <a:xfrm flipV="1">
          <a:off x="2908300" y="3265063"/>
          <a:ext cx="698500" cy="47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87967</xdr:rowOff>
    </xdr:from>
    <xdr:to>
      <xdr:col>5</xdr:col>
      <xdr:colOff>34925</xdr:colOff>
      <xdr:row>19</xdr:row>
      <xdr:rowOff>18117</xdr:rowOff>
    </xdr:to>
    <xdr:sp macro="" textlink="">
      <xdr:nvSpPr>
        <xdr:cNvPr id="71" name="円/楕円 70"/>
        <xdr:cNvSpPr/>
      </xdr:nvSpPr>
      <xdr:spPr bwMode="auto">
        <a:xfrm>
          <a:off x="5600700" y="3221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60044</xdr:rowOff>
    </xdr:from>
    <xdr:ext cx="762000" cy="259045"/>
    <xdr:sp macro="" textlink="">
      <xdr:nvSpPr>
        <xdr:cNvPr id="72" name="人口1人当たり決算額の推移該当値テキスト130"/>
        <xdr:cNvSpPr txBox="1"/>
      </xdr:nvSpPr>
      <xdr:spPr>
        <a:xfrm>
          <a:off x="5740400" y="31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60,696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88915</xdr:rowOff>
    </xdr:from>
    <xdr:to>
      <xdr:col>4</xdr:col>
      <xdr:colOff>520700</xdr:colOff>
      <xdr:row>19</xdr:row>
      <xdr:rowOff>19065</xdr:rowOff>
    </xdr:to>
    <xdr:sp macro="" textlink="">
      <xdr:nvSpPr>
        <xdr:cNvPr id="73" name="円/楕円 72"/>
        <xdr:cNvSpPr/>
      </xdr:nvSpPr>
      <xdr:spPr bwMode="auto">
        <a:xfrm>
          <a:off x="4953000" y="3222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3841</xdr:rowOff>
    </xdr:from>
    <xdr:ext cx="736600" cy="259045"/>
    <xdr:sp macro="" textlink="">
      <xdr:nvSpPr>
        <xdr:cNvPr id="74" name="テキスト ボックス 73"/>
        <xdr:cNvSpPr txBox="1"/>
      </xdr:nvSpPr>
      <xdr:spPr>
        <a:xfrm>
          <a:off x="4622800" y="330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60,638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104737</xdr:rowOff>
    </xdr:from>
    <xdr:to>
      <xdr:col>3</xdr:col>
      <xdr:colOff>955675</xdr:colOff>
      <xdr:row>19</xdr:row>
      <xdr:rowOff>34887</xdr:rowOff>
    </xdr:to>
    <xdr:sp macro="" textlink="">
      <xdr:nvSpPr>
        <xdr:cNvPr id="75" name="円/楕円 74"/>
        <xdr:cNvSpPr/>
      </xdr:nvSpPr>
      <xdr:spPr bwMode="auto">
        <a:xfrm>
          <a:off x="4254500" y="3238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19664</xdr:rowOff>
    </xdr:from>
    <xdr:ext cx="762000" cy="259045"/>
    <xdr:sp macro="" textlink="">
      <xdr:nvSpPr>
        <xdr:cNvPr id="76" name="テキスト ボックス 75"/>
        <xdr:cNvSpPr txBox="1"/>
      </xdr:nvSpPr>
      <xdr:spPr>
        <a:xfrm>
          <a:off x="3924300" y="332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59,669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80538</xdr:rowOff>
    </xdr:from>
    <xdr:to>
      <xdr:col>3</xdr:col>
      <xdr:colOff>257175</xdr:colOff>
      <xdr:row>19</xdr:row>
      <xdr:rowOff>10688</xdr:rowOff>
    </xdr:to>
    <xdr:sp macro="" textlink="">
      <xdr:nvSpPr>
        <xdr:cNvPr id="77" name="円/楕円 76"/>
        <xdr:cNvSpPr/>
      </xdr:nvSpPr>
      <xdr:spPr bwMode="auto">
        <a:xfrm>
          <a:off x="3556000" y="3214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166915</xdr:rowOff>
    </xdr:from>
    <xdr:ext cx="762000" cy="259045"/>
    <xdr:sp macro="" textlink="">
      <xdr:nvSpPr>
        <xdr:cNvPr id="78" name="テキスト ボックス 77"/>
        <xdr:cNvSpPr txBox="1"/>
      </xdr:nvSpPr>
      <xdr:spPr>
        <a:xfrm>
          <a:off x="3225800" y="330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61,151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128054</xdr:rowOff>
    </xdr:from>
    <xdr:to>
      <xdr:col>2</xdr:col>
      <xdr:colOff>692150</xdr:colOff>
      <xdr:row>19</xdr:row>
      <xdr:rowOff>58204</xdr:rowOff>
    </xdr:to>
    <xdr:sp macro="" textlink="">
      <xdr:nvSpPr>
        <xdr:cNvPr id="79" name="円/楕円 78"/>
        <xdr:cNvSpPr/>
      </xdr:nvSpPr>
      <xdr:spPr bwMode="auto">
        <a:xfrm>
          <a:off x="2857500" y="3261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42981</xdr:rowOff>
    </xdr:from>
    <xdr:ext cx="762000" cy="259045"/>
    <xdr:sp macro="" textlink="">
      <xdr:nvSpPr>
        <xdr:cNvPr id="80" name="テキスト ボックス 79"/>
        <xdr:cNvSpPr txBox="1"/>
      </xdr:nvSpPr>
      <xdr:spPr>
        <a:xfrm>
          <a:off x="2527300" y="334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58,241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3589</xdr:rowOff>
    </xdr:from>
    <xdr:to>
      <xdr:col>4</xdr:col>
      <xdr:colOff>1117600</xdr:colOff>
      <xdr:row>36</xdr:row>
      <xdr:rowOff>52248</xdr:rowOff>
    </xdr:to>
    <xdr:cxnSp macro="">
      <xdr:nvCxnSpPr>
        <xdr:cNvPr id="115" name="直線コネクタ 114"/>
        <xdr:cNvCxnSpPr/>
      </xdr:nvCxnSpPr>
      <xdr:spPr bwMode="auto">
        <a:xfrm>
          <a:off x="5003800" y="6956839"/>
          <a:ext cx="647700" cy="48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288588</xdr:rowOff>
    </xdr:from>
    <xdr:to>
      <xdr:col>4</xdr:col>
      <xdr:colOff>469900</xdr:colOff>
      <xdr:row>36</xdr:row>
      <xdr:rowOff>3589</xdr:rowOff>
    </xdr:to>
    <xdr:cxnSp macro="">
      <xdr:nvCxnSpPr>
        <xdr:cNvPr id="118" name="直線コネクタ 117"/>
        <xdr:cNvCxnSpPr/>
      </xdr:nvCxnSpPr>
      <xdr:spPr bwMode="auto">
        <a:xfrm>
          <a:off x="4305300" y="6898938"/>
          <a:ext cx="698500" cy="57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262103</xdr:rowOff>
    </xdr:from>
    <xdr:to>
      <xdr:col>3</xdr:col>
      <xdr:colOff>904875</xdr:colOff>
      <xdr:row>35</xdr:row>
      <xdr:rowOff>288588</xdr:rowOff>
    </xdr:to>
    <xdr:cxnSp macro="">
      <xdr:nvCxnSpPr>
        <xdr:cNvPr id="121" name="直線コネクタ 120"/>
        <xdr:cNvCxnSpPr/>
      </xdr:nvCxnSpPr>
      <xdr:spPr bwMode="auto">
        <a:xfrm>
          <a:off x="3606800" y="6872453"/>
          <a:ext cx="698500" cy="26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219256</xdr:rowOff>
    </xdr:from>
    <xdr:to>
      <xdr:col>3</xdr:col>
      <xdr:colOff>206375</xdr:colOff>
      <xdr:row>35</xdr:row>
      <xdr:rowOff>262103</xdr:rowOff>
    </xdr:to>
    <xdr:cxnSp macro="">
      <xdr:nvCxnSpPr>
        <xdr:cNvPr id="124" name="直線コネクタ 123"/>
        <xdr:cNvCxnSpPr/>
      </xdr:nvCxnSpPr>
      <xdr:spPr bwMode="auto">
        <a:xfrm>
          <a:off x="2908300" y="6829606"/>
          <a:ext cx="698500" cy="42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1448</xdr:rowOff>
    </xdr:from>
    <xdr:to>
      <xdr:col>5</xdr:col>
      <xdr:colOff>34925</xdr:colOff>
      <xdr:row>36</xdr:row>
      <xdr:rowOff>103048</xdr:rowOff>
    </xdr:to>
    <xdr:sp macro="" textlink="">
      <xdr:nvSpPr>
        <xdr:cNvPr id="134" name="円/楕円 133"/>
        <xdr:cNvSpPr/>
      </xdr:nvSpPr>
      <xdr:spPr bwMode="auto">
        <a:xfrm>
          <a:off x="5600700" y="6954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316425</xdr:rowOff>
    </xdr:from>
    <xdr:ext cx="762000" cy="259045"/>
    <xdr:sp macro="" textlink="">
      <xdr:nvSpPr>
        <xdr:cNvPr id="135" name="人口1人当たり決算額の推移該当値テキスト445"/>
        <xdr:cNvSpPr txBox="1"/>
      </xdr:nvSpPr>
      <xdr:spPr>
        <a:xfrm>
          <a:off x="5740400" y="692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8,539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295689</xdr:rowOff>
    </xdr:from>
    <xdr:to>
      <xdr:col>4</xdr:col>
      <xdr:colOff>520700</xdr:colOff>
      <xdr:row>36</xdr:row>
      <xdr:rowOff>54389</xdr:rowOff>
    </xdr:to>
    <xdr:sp macro="" textlink="">
      <xdr:nvSpPr>
        <xdr:cNvPr id="136" name="円/楕円 135"/>
        <xdr:cNvSpPr/>
      </xdr:nvSpPr>
      <xdr:spPr bwMode="auto">
        <a:xfrm>
          <a:off x="4953000" y="6906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39166</xdr:rowOff>
    </xdr:from>
    <xdr:ext cx="736600" cy="259045"/>
    <xdr:sp macro="" textlink="">
      <xdr:nvSpPr>
        <xdr:cNvPr id="137" name="テキスト ボックス 136"/>
        <xdr:cNvSpPr txBox="1"/>
      </xdr:nvSpPr>
      <xdr:spPr>
        <a:xfrm>
          <a:off x="4622800" y="6992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237788</xdr:rowOff>
    </xdr:from>
    <xdr:to>
      <xdr:col>3</xdr:col>
      <xdr:colOff>955675</xdr:colOff>
      <xdr:row>35</xdr:row>
      <xdr:rowOff>339388</xdr:rowOff>
    </xdr:to>
    <xdr:sp macro="" textlink="">
      <xdr:nvSpPr>
        <xdr:cNvPr id="138" name="円/楕円 137"/>
        <xdr:cNvSpPr/>
      </xdr:nvSpPr>
      <xdr:spPr bwMode="auto">
        <a:xfrm>
          <a:off x="4254500" y="6848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324165</xdr:rowOff>
    </xdr:from>
    <xdr:ext cx="762000" cy="259045"/>
    <xdr:sp macro="" textlink="">
      <xdr:nvSpPr>
        <xdr:cNvPr id="139" name="テキスト ボックス 138"/>
        <xdr:cNvSpPr txBox="1"/>
      </xdr:nvSpPr>
      <xdr:spPr>
        <a:xfrm>
          <a:off x="3924300" y="69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11,802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211303</xdr:rowOff>
    </xdr:from>
    <xdr:to>
      <xdr:col>3</xdr:col>
      <xdr:colOff>257175</xdr:colOff>
      <xdr:row>35</xdr:row>
      <xdr:rowOff>312903</xdr:rowOff>
    </xdr:to>
    <xdr:sp macro="" textlink="">
      <xdr:nvSpPr>
        <xdr:cNvPr id="140" name="円/楕円 139"/>
        <xdr:cNvSpPr/>
      </xdr:nvSpPr>
      <xdr:spPr bwMode="auto">
        <a:xfrm>
          <a:off x="3556000" y="6821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297680</xdr:rowOff>
    </xdr:from>
    <xdr:ext cx="762000" cy="259045"/>
    <xdr:sp macro="" textlink="">
      <xdr:nvSpPr>
        <xdr:cNvPr id="141" name="テキスト ボックス 140"/>
        <xdr:cNvSpPr txBox="1"/>
      </xdr:nvSpPr>
      <xdr:spPr>
        <a:xfrm>
          <a:off x="3225800" y="690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12,613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168456</xdr:rowOff>
    </xdr:from>
    <xdr:to>
      <xdr:col>2</xdr:col>
      <xdr:colOff>692150</xdr:colOff>
      <xdr:row>35</xdr:row>
      <xdr:rowOff>270056</xdr:rowOff>
    </xdr:to>
    <xdr:sp macro="" textlink="">
      <xdr:nvSpPr>
        <xdr:cNvPr id="142" name="円/楕円 141"/>
        <xdr:cNvSpPr/>
      </xdr:nvSpPr>
      <xdr:spPr bwMode="auto">
        <a:xfrm>
          <a:off x="2857500" y="6778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254833</xdr:rowOff>
    </xdr:from>
    <xdr:ext cx="762000" cy="259045"/>
    <xdr:sp macro="" textlink="">
      <xdr:nvSpPr>
        <xdr:cNvPr id="143" name="テキスト ボックス 142"/>
        <xdr:cNvSpPr txBox="1"/>
      </xdr:nvSpPr>
      <xdr:spPr>
        <a:xfrm>
          <a:off x="2527300" y="68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静岡県函南町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38,490
38,195
65.16
12,078,014
11,478,710
531,352
7,563,371
11,022,932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30.4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142710</xdr:rowOff>
    </xdr:from>
    <xdr:to>
      <xdr:col>6</xdr:col>
      <xdr:colOff>511175</xdr:colOff>
      <xdr:row>37</xdr:row>
      <xdr:rowOff>153492</xdr:rowOff>
    </xdr:to>
    <xdr:cxnSp macro="">
      <xdr:nvCxnSpPr>
        <xdr:cNvPr id="61" name="直線コネクタ 60"/>
        <xdr:cNvCxnSpPr/>
      </xdr:nvCxnSpPr>
      <xdr:spPr>
        <a:xfrm flipV="1">
          <a:off x="3797300" y="6486360"/>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153492</xdr:rowOff>
    </xdr:from>
    <xdr:to>
      <xdr:col>5</xdr:col>
      <xdr:colOff>358775</xdr:colOff>
      <xdr:row>38</xdr:row>
      <xdr:rowOff>12370</xdr:rowOff>
    </xdr:to>
    <xdr:cxnSp macro="">
      <xdr:nvCxnSpPr>
        <xdr:cNvPr id="64" name="直線コネクタ 63"/>
        <xdr:cNvCxnSpPr/>
      </xdr:nvCxnSpPr>
      <xdr:spPr>
        <a:xfrm flipV="1">
          <a:off x="2908300" y="6497142"/>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12370</xdr:rowOff>
    </xdr:from>
    <xdr:to>
      <xdr:col>4</xdr:col>
      <xdr:colOff>155575</xdr:colOff>
      <xdr:row>38</xdr:row>
      <xdr:rowOff>84379</xdr:rowOff>
    </xdr:to>
    <xdr:cxnSp macro="">
      <xdr:nvCxnSpPr>
        <xdr:cNvPr id="67" name="直線コネクタ 66"/>
        <xdr:cNvCxnSpPr/>
      </xdr:nvCxnSpPr>
      <xdr:spPr>
        <a:xfrm flipV="1">
          <a:off x="2019300" y="6527470"/>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84379</xdr:rowOff>
    </xdr:from>
    <xdr:to>
      <xdr:col>2</xdr:col>
      <xdr:colOff>638175</xdr:colOff>
      <xdr:row>38</xdr:row>
      <xdr:rowOff>104496</xdr:rowOff>
    </xdr:to>
    <xdr:cxnSp macro="">
      <xdr:nvCxnSpPr>
        <xdr:cNvPr id="70" name="直線コネクタ 69"/>
        <xdr:cNvCxnSpPr/>
      </xdr:nvCxnSpPr>
      <xdr:spPr>
        <a:xfrm flipV="1">
          <a:off x="1130300" y="6599479"/>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91910</xdr:rowOff>
    </xdr:from>
    <xdr:to>
      <xdr:col>6</xdr:col>
      <xdr:colOff>561975</xdr:colOff>
      <xdr:row>38</xdr:row>
      <xdr:rowOff>22060</xdr:rowOff>
    </xdr:to>
    <xdr:sp macro="" textlink="">
      <xdr:nvSpPr>
        <xdr:cNvPr id="80" name="円/楕円 79"/>
        <xdr:cNvSpPr/>
      </xdr:nvSpPr>
      <xdr:spPr>
        <a:xfrm>
          <a:off x="4584700" y="64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70337</xdr:rowOff>
    </xdr:from>
    <xdr:ext cx="534377" cy="259045"/>
    <xdr:sp macro="" textlink="">
      <xdr:nvSpPr>
        <xdr:cNvPr id="81" name="人件費該当値テキスト"/>
        <xdr:cNvSpPr txBox="1"/>
      </xdr:nvSpPr>
      <xdr:spPr>
        <a:xfrm>
          <a:off x="4686300" y="641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52,842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102692</xdr:rowOff>
    </xdr:from>
    <xdr:to>
      <xdr:col>5</xdr:col>
      <xdr:colOff>409575</xdr:colOff>
      <xdr:row>38</xdr:row>
      <xdr:rowOff>32842</xdr:rowOff>
    </xdr:to>
    <xdr:sp macro="" textlink="">
      <xdr:nvSpPr>
        <xdr:cNvPr id="82" name="円/楕円 81"/>
        <xdr:cNvSpPr/>
      </xdr:nvSpPr>
      <xdr:spPr>
        <a:xfrm>
          <a:off x="3746500" y="644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23969</xdr:rowOff>
    </xdr:from>
    <xdr:ext cx="534377" cy="259045"/>
    <xdr:sp macro="" textlink="">
      <xdr:nvSpPr>
        <xdr:cNvPr id="83" name="テキスト ボックス 82"/>
        <xdr:cNvSpPr txBox="1"/>
      </xdr:nvSpPr>
      <xdr:spPr>
        <a:xfrm>
          <a:off x="3530111" y="653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52,276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133020</xdr:rowOff>
    </xdr:from>
    <xdr:to>
      <xdr:col>4</xdr:col>
      <xdr:colOff>206375</xdr:colOff>
      <xdr:row>38</xdr:row>
      <xdr:rowOff>63170</xdr:rowOff>
    </xdr:to>
    <xdr:sp macro="" textlink="">
      <xdr:nvSpPr>
        <xdr:cNvPr id="84" name="円/楕円 83"/>
        <xdr:cNvSpPr/>
      </xdr:nvSpPr>
      <xdr:spPr>
        <a:xfrm>
          <a:off x="2857500" y="64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54297</xdr:rowOff>
    </xdr:from>
    <xdr:ext cx="534377" cy="259045"/>
    <xdr:sp macro="" textlink="">
      <xdr:nvSpPr>
        <xdr:cNvPr id="85" name="テキスト ボックス 84"/>
        <xdr:cNvSpPr txBox="1"/>
      </xdr:nvSpPr>
      <xdr:spPr>
        <a:xfrm>
          <a:off x="2641111" y="65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33579</xdr:rowOff>
    </xdr:from>
    <xdr:to>
      <xdr:col>3</xdr:col>
      <xdr:colOff>3175</xdr:colOff>
      <xdr:row>38</xdr:row>
      <xdr:rowOff>135179</xdr:rowOff>
    </xdr:to>
    <xdr:sp macro="" textlink="">
      <xdr:nvSpPr>
        <xdr:cNvPr id="86" name="円/楕円 85"/>
        <xdr:cNvSpPr/>
      </xdr:nvSpPr>
      <xdr:spPr>
        <a:xfrm>
          <a:off x="1968500" y="65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126306</xdr:rowOff>
    </xdr:from>
    <xdr:ext cx="534377" cy="259045"/>
    <xdr:sp macro="" textlink="">
      <xdr:nvSpPr>
        <xdr:cNvPr id="87" name="テキスト ボックス 86"/>
        <xdr:cNvSpPr txBox="1"/>
      </xdr:nvSpPr>
      <xdr:spPr>
        <a:xfrm>
          <a:off x="1752111" y="664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46,904</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53696</xdr:rowOff>
    </xdr:from>
    <xdr:to>
      <xdr:col>1</xdr:col>
      <xdr:colOff>485775</xdr:colOff>
      <xdr:row>38</xdr:row>
      <xdr:rowOff>155296</xdr:rowOff>
    </xdr:to>
    <xdr:sp macro="" textlink="">
      <xdr:nvSpPr>
        <xdr:cNvPr id="88" name="円/楕円 87"/>
        <xdr:cNvSpPr/>
      </xdr:nvSpPr>
      <xdr:spPr>
        <a:xfrm>
          <a:off x="1079500" y="65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146423</xdr:rowOff>
    </xdr:from>
    <xdr:ext cx="534377" cy="259045"/>
    <xdr:sp macro="" textlink="">
      <xdr:nvSpPr>
        <xdr:cNvPr id="89" name="テキスト ボックス 88"/>
        <xdr:cNvSpPr txBox="1"/>
      </xdr:nvSpPr>
      <xdr:spPr>
        <a:xfrm>
          <a:off x="863111" y="666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105916</xdr:rowOff>
    </xdr:from>
    <xdr:to>
      <xdr:col>6</xdr:col>
      <xdr:colOff>511175</xdr:colOff>
      <xdr:row>56</xdr:row>
      <xdr:rowOff>144811</xdr:rowOff>
    </xdr:to>
    <xdr:cxnSp macro="">
      <xdr:nvCxnSpPr>
        <xdr:cNvPr id="121" name="直線コネクタ 120"/>
        <xdr:cNvCxnSpPr/>
      </xdr:nvCxnSpPr>
      <xdr:spPr>
        <a:xfrm flipV="1">
          <a:off x="3797300" y="9707116"/>
          <a:ext cx="838200" cy="3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2" name="物件費平均値テキスト"/>
        <xdr:cNvSpPr txBox="1"/>
      </xdr:nvSpPr>
      <xdr:spPr>
        <a:xfrm>
          <a:off x="4686300" y="946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141774</xdr:rowOff>
    </xdr:from>
    <xdr:to>
      <xdr:col>5</xdr:col>
      <xdr:colOff>358775</xdr:colOff>
      <xdr:row>56</xdr:row>
      <xdr:rowOff>144811</xdr:rowOff>
    </xdr:to>
    <xdr:cxnSp macro="">
      <xdr:nvCxnSpPr>
        <xdr:cNvPr id="124" name="直線コネクタ 123"/>
        <xdr:cNvCxnSpPr/>
      </xdr:nvCxnSpPr>
      <xdr:spPr>
        <a:xfrm>
          <a:off x="2908300" y="9742974"/>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108790</xdr:rowOff>
    </xdr:from>
    <xdr:to>
      <xdr:col>4</xdr:col>
      <xdr:colOff>155575</xdr:colOff>
      <xdr:row>56</xdr:row>
      <xdr:rowOff>141774</xdr:rowOff>
    </xdr:to>
    <xdr:cxnSp macro="">
      <xdr:nvCxnSpPr>
        <xdr:cNvPr id="127" name="直線コネクタ 126"/>
        <xdr:cNvCxnSpPr/>
      </xdr:nvCxnSpPr>
      <xdr:spPr>
        <a:xfrm>
          <a:off x="2019300" y="9709990"/>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106226</xdr:rowOff>
    </xdr:from>
    <xdr:to>
      <xdr:col>2</xdr:col>
      <xdr:colOff>638175</xdr:colOff>
      <xdr:row>56</xdr:row>
      <xdr:rowOff>108790</xdr:rowOff>
    </xdr:to>
    <xdr:cxnSp macro="">
      <xdr:nvCxnSpPr>
        <xdr:cNvPr id="130" name="直線コネクタ 129"/>
        <xdr:cNvCxnSpPr/>
      </xdr:nvCxnSpPr>
      <xdr:spPr>
        <a:xfrm>
          <a:off x="1130300" y="9707426"/>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55116</xdr:rowOff>
    </xdr:from>
    <xdr:to>
      <xdr:col>6</xdr:col>
      <xdr:colOff>561975</xdr:colOff>
      <xdr:row>56</xdr:row>
      <xdr:rowOff>156716</xdr:rowOff>
    </xdr:to>
    <xdr:sp macro="" textlink="">
      <xdr:nvSpPr>
        <xdr:cNvPr id="140" name="円/楕円 139"/>
        <xdr:cNvSpPr/>
      </xdr:nvSpPr>
      <xdr:spPr>
        <a:xfrm>
          <a:off x="4584700" y="965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33543</xdr:rowOff>
    </xdr:from>
    <xdr:ext cx="534377" cy="259045"/>
    <xdr:sp macro="" textlink="">
      <xdr:nvSpPr>
        <xdr:cNvPr id="141" name="物件費該当値テキスト"/>
        <xdr:cNvSpPr txBox="1"/>
      </xdr:nvSpPr>
      <xdr:spPr>
        <a:xfrm>
          <a:off x="4686300" y="963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51,069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94011</xdr:rowOff>
    </xdr:from>
    <xdr:to>
      <xdr:col>5</xdr:col>
      <xdr:colOff>409575</xdr:colOff>
      <xdr:row>57</xdr:row>
      <xdr:rowOff>24161</xdr:rowOff>
    </xdr:to>
    <xdr:sp macro="" textlink="">
      <xdr:nvSpPr>
        <xdr:cNvPr id="142" name="円/楕円 141"/>
        <xdr:cNvSpPr/>
      </xdr:nvSpPr>
      <xdr:spPr>
        <a:xfrm>
          <a:off x="3746500" y="969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15288</xdr:rowOff>
    </xdr:from>
    <xdr:ext cx="534377" cy="259045"/>
    <xdr:sp macro="" textlink="">
      <xdr:nvSpPr>
        <xdr:cNvPr id="143" name="テキスト ボックス 142"/>
        <xdr:cNvSpPr txBox="1"/>
      </xdr:nvSpPr>
      <xdr:spPr>
        <a:xfrm>
          <a:off x="3530111" y="97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48,687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90974</xdr:rowOff>
    </xdr:from>
    <xdr:to>
      <xdr:col>4</xdr:col>
      <xdr:colOff>206375</xdr:colOff>
      <xdr:row>57</xdr:row>
      <xdr:rowOff>21124</xdr:rowOff>
    </xdr:to>
    <xdr:sp macro="" textlink="">
      <xdr:nvSpPr>
        <xdr:cNvPr id="144" name="円/楕円 143"/>
        <xdr:cNvSpPr/>
      </xdr:nvSpPr>
      <xdr:spPr>
        <a:xfrm>
          <a:off x="2857500" y="96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12251</xdr:rowOff>
    </xdr:from>
    <xdr:ext cx="534377" cy="259045"/>
    <xdr:sp macro="" textlink="">
      <xdr:nvSpPr>
        <xdr:cNvPr id="145" name="テキスト ボックス 144"/>
        <xdr:cNvSpPr txBox="1"/>
      </xdr:nvSpPr>
      <xdr:spPr>
        <a:xfrm>
          <a:off x="2641111" y="978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48,873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57990</xdr:rowOff>
    </xdr:from>
    <xdr:to>
      <xdr:col>3</xdr:col>
      <xdr:colOff>3175</xdr:colOff>
      <xdr:row>56</xdr:row>
      <xdr:rowOff>159590</xdr:rowOff>
    </xdr:to>
    <xdr:sp macro="" textlink="">
      <xdr:nvSpPr>
        <xdr:cNvPr id="146" name="円/楕円 145"/>
        <xdr:cNvSpPr/>
      </xdr:nvSpPr>
      <xdr:spPr>
        <a:xfrm>
          <a:off x="1968500" y="9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150717</xdr:rowOff>
    </xdr:from>
    <xdr:ext cx="534377" cy="259045"/>
    <xdr:sp macro="" textlink="">
      <xdr:nvSpPr>
        <xdr:cNvPr id="147" name="テキスト ボックス 146"/>
        <xdr:cNvSpPr txBox="1"/>
      </xdr:nvSpPr>
      <xdr:spPr>
        <a:xfrm>
          <a:off x="1752111" y="975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50,893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55426</xdr:rowOff>
    </xdr:from>
    <xdr:to>
      <xdr:col>1</xdr:col>
      <xdr:colOff>485775</xdr:colOff>
      <xdr:row>56</xdr:row>
      <xdr:rowOff>157026</xdr:rowOff>
    </xdr:to>
    <xdr:sp macro="" textlink="">
      <xdr:nvSpPr>
        <xdr:cNvPr id="148" name="円/楕円 147"/>
        <xdr:cNvSpPr/>
      </xdr:nvSpPr>
      <xdr:spPr>
        <a:xfrm>
          <a:off x="1079500" y="965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148153</xdr:rowOff>
    </xdr:from>
    <xdr:ext cx="534377" cy="259045"/>
    <xdr:sp macro="" textlink="">
      <xdr:nvSpPr>
        <xdr:cNvPr id="149" name="テキスト ボックス 148"/>
        <xdr:cNvSpPr txBox="1"/>
      </xdr:nvSpPr>
      <xdr:spPr>
        <a:xfrm>
          <a:off x="863111" y="974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131699</xdr:rowOff>
    </xdr:from>
    <xdr:to>
      <xdr:col>6</xdr:col>
      <xdr:colOff>511175</xdr:colOff>
      <xdr:row>78</xdr:row>
      <xdr:rowOff>136195</xdr:rowOff>
    </xdr:to>
    <xdr:cxnSp macro="">
      <xdr:nvCxnSpPr>
        <xdr:cNvPr id="178" name="直線コネクタ 177"/>
        <xdr:cNvCxnSpPr/>
      </xdr:nvCxnSpPr>
      <xdr:spPr>
        <a:xfrm>
          <a:off x="3797300" y="13504799"/>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131699</xdr:rowOff>
    </xdr:from>
    <xdr:to>
      <xdr:col>5</xdr:col>
      <xdr:colOff>358775</xdr:colOff>
      <xdr:row>79</xdr:row>
      <xdr:rowOff>6655</xdr:rowOff>
    </xdr:to>
    <xdr:cxnSp macro="">
      <xdr:nvCxnSpPr>
        <xdr:cNvPr id="181" name="直線コネクタ 180"/>
        <xdr:cNvCxnSpPr/>
      </xdr:nvCxnSpPr>
      <xdr:spPr>
        <a:xfrm flipV="1">
          <a:off x="2908300" y="13504799"/>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117908</xdr:rowOff>
    </xdr:from>
    <xdr:to>
      <xdr:col>4</xdr:col>
      <xdr:colOff>155575</xdr:colOff>
      <xdr:row>79</xdr:row>
      <xdr:rowOff>6655</xdr:rowOff>
    </xdr:to>
    <xdr:cxnSp macro="">
      <xdr:nvCxnSpPr>
        <xdr:cNvPr id="184" name="直線コネクタ 183"/>
        <xdr:cNvCxnSpPr/>
      </xdr:nvCxnSpPr>
      <xdr:spPr>
        <a:xfrm>
          <a:off x="2019300" y="13491008"/>
          <a:ext cx="889000" cy="6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85065</xdr:rowOff>
    </xdr:from>
    <xdr:to>
      <xdr:col>2</xdr:col>
      <xdr:colOff>638175</xdr:colOff>
      <xdr:row>78</xdr:row>
      <xdr:rowOff>117908</xdr:rowOff>
    </xdr:to>
    <xdr:cxnSp macro="">
      <xdr:nvCxnSpPr>
        <xdr:cNvPr id="187" name="直線コネクタ 186"/>
        <xdr:cNvCxnSpPr/>
      </xdr:nvCxnSpPr>
      <xdr:spPr>
        <a:xfrm>
          <a:off x="1130300" y="13458165"/>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85395</xdr:rowOff>
    </xdr:from>
    <xdr:to>
      <xdr:col>6</xdr:col>
      <xdr:colOff>561975</xdr:colOff>
      <xdr:row>79</xdr:row>
      <xdr:rowOff>15545</xdr:rowOff>
    </xdr:to>
    <xdr:sp macro="" textlink="">
      <xdr:nvSpPr>
        <xdr:cNvPr id="197" name="円/楕円 196"/>
        <xdr:cNvSpPr/>
      </xdr:nvSpPr>
      <xdr:spPr>
        <a:xfrm>
          <a:off x="4584700" y="134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322</xdr:rowOff>
    </xdr:from>
    <xdr:ext cx="469744" cy="259045"/>
    <xdr:sp macro="" textlink="">
      <xdr:nvSpPr>
        <xdr:cNvPr id="198" name="維持補修費該当値テキスト"/>
        <xdr:cNvSpPr txBox="1"/>
      </xdr:nvSpPr>
      <xdr:spPr>
        <a:xfrm>
          <a:off x="4686300" y="1337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80899</xdr:rowOff>
    </xdr:from>
    <xdr:to>
      <xdr:col>5</xdr:col>
      <xdr:colOff>409575</xdr:colOff>
      <xdr:row>79</xdr:row>
      <xdr:rowOff>11049</xdr:rowOff>
    </xdr:to>
    <xdr:sp macro="" textlink="">
      <xdr:nvSpPr>
        <xdr:cNvPr id="199" name="円/楕円 198"/>
        <xdr:cNvSpPr/>
      </xdr:nvSpPr>
      <xdr:spPr>
        <a:xfrm>
          <a:off x="37465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2176</xdr:rowOff>
    </xdr:from>
    <xdr:ext cx="469744" cy="259045"/>
    <xdr:sp macro="" textlink="">
      <xdr:nvSpPr>
        <xdr:cNvPr id="200" name="テキスト ボックス 199"/>
        <xdr:cNvSpPr txBox="1"/>
      </xdr:nvSpPr>
      <xdr:spPr>
        <a:xfrm>
          <a:off x="3562427" y="1354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127305</xdr:rowOff>
    </xdr:from>
    <xdr:to>
      <xdr:col>4</xdr:col>
      <xdr:colOff>206375</xdr:colOff>
      <xdr:row>79</xdr:row>
      <xdr:rowOff>57455</xdr:rowOff>
    </xdr:to>
    <xdr:sp macro="" textlink="">
      <xdr:nvSpPr>
        <xdr:cNvPr id="201" name="円/楕円 200"/>
        <xdr:cNvSpPr/>
      </xdr:nvSpPr>
      <xdr:spPr>
        <a:xfrm>
          <a:off x="2857500" y="135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48582</xdr:rowOff>
    </xdr:from>
    <xdr:ext cx="378565" cy="259045"/>
    <xdr:sp macro="" textlink="">
      <xdr:nvSpPr>
        <xdr:cNvPr id="202" name="テキスト ボックス 201"/>
        <xdr:cNvSpPr txBox="1"/>
      </xdr:nvSpPr>
      <xdr:spPr>
        <a:xfrm>
          <a:off x="2719017" y="13593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67108</xdr:rowOff>
    </xdr:from>
    <xdr:to>
      <xdr:col>3</xdr:col>
      <xdr:colOff>3175</xdr:colOff>
      <xdr:row>78</xdr:row>
      <xdr:rowOff>168708</xdr:rowOff>
    </xdr:to>
    <xdr:sp macro="" textlink="">
      <xdr:nvSpPr>
        <xdr:cNvPr id="203" name="円/楕円 202"/>
        <xdr:cNvSpPr/>
      </xdr:nvSpPr>
      <xdr:spPr>
        <a:xfrm>
          <a:off x="1968500" y="134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159835</xdr:rowOff>
    </xdr:from>
    <xdr:ext cx="469744" cy="259045"/>
    <xdr:sp macro="" textlink="">
      <xdr:nvSpPr>
        <xdr:cNvPr id="204" name="テキスト ボックス 203"/>
        <xdr:cNvSpPr txBox="1"/>
      </xdr:nvSpPr>
      <xdr:spPr>
        <a:xfrm>
          <a:off x="1784427" y="135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34265</xdr:rowOff>
    </xdr:from>
    <xdr:to>
      <xdr:col>1</xdr:col>
      <xdr:colOff>485775</xdr:colOff>
      <xdr:row>78</xdr:row>
      <xdr:rowOff>135865</xdr:rowOff>
    </xdr:to>
    <xdr:sp macro="" textlink="">
      <xdr:nvSpPr>
        <xdr:cNvPr id="205" name="円/楕円 204"/>
        <xdr:cNvSpPr/>
      </xdr:nvSpPr>
      <xdr:spPr>
        <a:xfrm>
          <a:off x="10795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126992</xdr:rowOff>
    </xdr:from>
    <xdr:ext cx="469744" cy="259045"/>
    <xdr:sp macro="" textlink="">
      <xdr:nvSpPr>
        <xdr:cNvPr id="206" name="テキスト ボックス 205"/>
        <xdr:cNvSpPr txBox="1"/>
      </xdr:nvSpPr>
      <xdr:spPr>
        <a:xfrm>
          <a:off x="895427"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69,067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2350</xdr:rowOff>
    </xdr:from>
    <xdr:to>
      <xdr:col>6</xdr:col>
      <xdr:colOff>511175</xdr:colOff>
      <xdr:row>98</xdr:row>
      <xdr:rowOff>24257</xdr:rowOff>
    </xdr:to>
    <xdr:cxnSp macro="">
      <xdr:nvCxnSpPr>
        <xdr:cNvPr id="236" name="直線コネクタ 235"/>
        <xdr:cNvCxnSpPr/>
      </xdr:nvCxnSpPr>
      <xdr:spPr>
        <a:xfrm flipV="1">
          <a:off x="3797300" y="16804450"/>
          <a:ext cx="8382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155421</xdr:rowOff>
    </xdr:from>
    <xdr:ext cx="534377" cy="259045"/>
    <xdr:sp macro="" textlink="">
      <xdr:nvSpPr>
        <xdr:cNvPr id="237" name="扶助費平均値テキスト"/>
        <xdr:cNvSpPr txBox="1"/>
      </xdr:nvSpPr>
      <xdr:spPr>
        <a:xfrm>
          <a:off x="4686300" y="164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24257</xdr:rowOff>
    </xdr:from>
    <xdr:to>
      <xdr:col>5</xdr:col>
      <xdr:colOff>358775</xdr:colOff>
      <xdr:row>98</xdr:row>
      <xdr:rowOff>102476</xdr:rowOff>
    </xdr:to>
    <xdr:cxnSp macro="">
      <xdr:nvCxnSpPr>
        <xdr:cNvPr id="239" name="直線コネクタ 238"/>
        <xdr:cNvCxnSpPr/>
      </xdr:nvCxnSpPr>
      <xdr:spPr>
        <a:xfrm flipV="1">
          <a:off x="2908300" y="16826357"/>
          <a:ext cx="889000" cy="7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141248</xdr:rowOff>
    </xdr:from>
    <xdr:ext cx="534377" cy="259045"/>
    <xdr:sp macro="" textlink="">
      <xdr:nvSpPr>
        <xdr:cNvPr id="241" name="テキスト ボックス 240"/>
        <xdr:cNvSpPr txBox="1"/>
      </xdr:nvSpPr>
      <xdr:spPr>
        <a:xfrm>
          <a:off x="3530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102476</xdr:rowOff>
    </xdr:from>
    <xdr:to>
      <xdr:col>4</xdr:col>
      <xdr:colOff>155575</xdr:colOff>
      <xdr:row>98</xdr:row>
      <xdr:rowOff>119087</xdr:rowOff>
    </xdr:to>
    <xdr:cxnSp macro="">
      <xdr:nvCxnSpPr>
        <xdr:cNvPr id="242" name="直線コネクタ 241"/>
        <xdr:cNvCxnSpPr/>
      </xdr:nvCxnSpPr>
      <xdr:spPr>
        <a:xfrm flipV="1">
          <a:off x="2019300" y="16904576"/>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77449</xdr:rowOff>
    </xdr:from>
    <xdr:ext cx="534377" cy="259045"/>
    <xdr:sp macro="" textlink="">
      <xdr:nvSpPr>
        <xdr:cNvPr id="244" name="テキスト ボックス 243"/>
        <xdr:cNvSpPr txBox="1"/>
      </xdr:nvSpPr>
      <xdr:spPr>
        <a:xfrm>
          <a:off x="2641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119087</xdr:rowOff>
    </xdr:from>
    <xdr:to>
      <xdr:col>2</xdr:col>
      <xdr:colOff>638175</xdr:colOff>
      <xdr:row>98</xdr:row>
      <xdr:rowOff>133071</xdr:rowOff>
    </xdr:to>
    <xdr:cxnSp macro="">
      <xdr:nvCxnSpPr>
        <xdr:cNvPr id="245" name="直線コネクタ 244"/>
        <xdr:cNvCxnSpPr/>
      </xdr:nvCxnSpPr>
      <xdr:spPr>
        <a:xfrm flipV="1">
          <a:off x="1130300" y="16921187"/>
          <a:ext cx="889000" cy="1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92212</xdr:rowOff>
    </xdr:from>
    <xdr:ext cx="534377" cy="259045"/>
    <xdr:sp macro="" textlink="">
      <xdr:nvSpPr>
        <xdr:cNvPr id="247" name="テキスト ボックス 246"/>
        <xdr:cNvSpPr txBox="1"/>
      </xdr:nvSpPr>
      <xdr:spPr>
        <a:xfrm>
          <a:off x="1752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101700</xdr:rowOff>
    </xdr:from>
    <xdr:ext cx="534377" cy="259045"/>
    <xdr:sp macro="" textlink="">
      <xdr:nvSpPr>
        <xdr:cNvPr id="249" name="テキスト ボックス 248"/>
        <xdr:cNvSpPr txBox="1"/>
      </xdr:nvSpPr>
      <xdr:spPr>
        <a:xfrm>
          <a:off x="863111" y="1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123000</xdr:rowOff>
    </xdr:from>
    <xdr:to>
      <xdr:col>6</xdr:col>
      <xdr:colOff>561975</xdr:colOff>
      <xdr:row>98</xdr:row>
      <xdr:rowOff>53150</xdr:rowOff>
    </xdr:to>
    <xdr:sp macro="" textlink="">
      <xdr:nvSpPr>
        <xdr:cNvPr id="255" name="円/楕円 254"/>
        <xdr:cNvSpPr/>
      </xdr:nvSpPr>
      <xdr:spPr>
        <a:xfrm>
          <a:off x="4584700" y="167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101427</xdr:rowOff>
    </xdr:from>
    <xdr:ext cx="534377" cy="259045"/>
    <xdr:sp macro="" textlink="">
      <xdr:nvSpPr>
        <xdr:cNvPr id="256" name="扶助費該当値テキスト"/>
        <xdr:cNvSpPr txBox="1"/>
      </xdr:nvSpPr>
      <xdr:spPr>
        <a:xfrm>
          <a:off x="4686300" y="167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51,210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144907</xdr:rowOff>
    </xdr:from>
    <xdr:to>
      <xdr:col>5</xdr:col>
      <xdr:colOff>409575</xdr:colOff>
      <xdr:row>98</xdr:row>
      <xdr:rowOff>75057</xdr:rowOff>
    </xdr:to>
    <xdr:sp macro="" textlink="">
      <xdr:nvSpPr>
        <xdr:cNvPr id="257" name="円/楕円 256"/>
        <xdr:cNvSpPr/>
      </xdr:nvSpPr>
      <xdr:spPr>
        <a:xfrm>
          <a:off x="3746500" y="1677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66184</xdr:rowOff>
    </xdr:from>
    <xdr:ext cx="534377" cy="259045"/>
    <xdr:sp macro="" textlink="">
      <xdr:nvSpPr>
        <xdr:cNvPr id="258" name="テキスト ボックス 257"/>
        <xdr:cNvSpPr txBox="1"/>
      </xdr:nvSpPr>
      <xdr:spPr>
        <a:xfrm>
          <a:off x="3530111" y="1686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50,060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51676</xdr:rowOff>
    </xdr:from>
    <xdr:to>
      <xdr:col>4</xdr:col>
      <xdr:colOff>206375</xdr:colOff>
      <xdr:row>98</xdr:row>
      <xdr:rowOff>153276</xdr:rowOff>
    </xdr:to>
    <xdr:sp macro="" textlink="">
      <xdr:nvSpPr>
        <xdr:cNvPr id="259" name="円/楕円 258"/>
        <xdr:cNvSpPr/>
      </xdr:nvSpPr>
      <xdr:spPr>
        <a:xfrm>
          <a:off x="2857500" y="168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144403</xdr:rowOff>
    </xdr:from>
    <xdr:ext cx="534377" cy="259045"/>
    <xdr:sp macro="" textlink="">
      <xdr:nvSpPr>
        <xdr:cNvPr id="260" name="テキスト ボックス 259"/>
        <xdr:cNvSpPr txBox="1"/>
      </xdr:nvSpPr>
      <xdr:spPr>
        <a:xfrm>
          <a:off x="2641111" y="1694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45,954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68287</xdr:rowOff>
    </xdr:from>
    <xdr:to>
      <xdr:col>3</xdr:col>
      <xdr:colOff>3175</xdr:colOff>
      <xdr:row>98</xdr:row>
      <xdr:rowOff>169887</xdr:rowOff>
    </xdr:to>
    <xdr:sp macro="" textlink="">
      <xdr:nvSpPr>
        <xdr:cNvPr id="261" name="円/楕円 260"/>
        <xdr:cNvSpPr/>
      </xdr:nvSpPr>
      <xdr:spPr>
        <a:xfrm>
          <a:off x="1968500" y="1687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161014</xdr:rowOff>
    </xdr:from>
    <xdr:ext cx="534377" cy="259045"/>
    <xdr:sp macro="" textlink="">
      <xdr:nvSpPr>
        <xdr:cNvPr id="262" name="テキスト ボックス 261"/>
        <xdr:cNvSpPr txBox="1"/>
      </xdr:nvSpPr>
      <xdr:spPr>
        <a:xfrm>
          <a:off x="1752111" y="1696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45,082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82271</xdr:rowOff>
    </xdr:from>
    <xdr:to>
      <xdr:col>1</xdr:col>
      <xdr:colOff>485775</xdr:colOff>
      <xdr:row>99</xdr:row>
      <xdr:rowOff>12421</xdr:rowOff>
    </xdr:to>
    <xdr:sp macro="" textlink="">
      <xdr:nvSpPr>
        <xdr:cNvPr id="263" name="円/楕円 262"/>
        <xdr:cNvSpPr/>
      </xdr:nvSpPr>
      <xdr:spPr>
        <a:xfrm>
          <a:off x="1079500" y="1688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3548</xdr:rowOff>
    </xdr:from>
    <xdr:ext cx="534377" cy="259045"/>
    <xdr:sp macro="" textlink="">
      <xdr:nvSpPr>
        <xdr:cNvPr id="264" name="テキスト ボックス 263"/>
        <xdr:cNvSpPr txBox="1"/>
      </xdr:nvSpPr>
      <xdr:spPr>
        <a:xfrm>
          <a:off x="863111" y="169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4162</xdr:rowOff>
    </xdr:from>
    <xdr:to>
      <xdr:col>15</xdr:col>
      <xdr:colOff>180975</xdr:colOff>
      <xdr:row>38</xdr:row>
      <xdr:rowOff>38016</xdr:rowOff>
    </xdr:to>
    <xdr:cxnSp macro="">
      <xdr:nvCxnSpPr>
        <xdr:cNvPr id="295" name="直線コネクタ 294"/>
        <xdr:cNvCxnSpPr/>
      </xdr:nvCxnSpPr>
      <xdr:spPr>
        <a:xfrm flipV="1">
          <a:off x="9639300" y="6519262"/>
          <a:ext cx="838200" cy="3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23865</xdr:rowOff>
    </xdr:from>
    <xdr:to>
      <xdr:col>14</xdr:col>
      <xdr:colOff>28575</xdr:colOff>
      <xdr:row>38</xdr:row>
      <xdr:rowOff>38016</xdr:rowOff>
    </xdr:to>
    <xdr:cxnSp macro="">
      <xdr:nvCxnSpPr>
        <xdr:cNvPr id="298" name="直線コネクタ 297"/>
        <xdr:cNvCxnSpPr/>
      </xdr:nvCxnSpPr>
      <xdr:spPr>
        <a:xfrm>
          <a:off x="8750300" y="6538965"/>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23865</xdr:rowOff>
    </xdr:from>
    <xdr:to>
      <xdr:col>12</xdr:col>
      <xdr:colOff>511175</xdr:colOff>
      <xdr:row>38</xdr:row>
      <xdr:rowOff>46889</xdr:rowOff>
    </xdr:to>
    <xdr:cxnSp macro="">
      <xdr:nvCxnSpPr>
        <xdr:cNvPr id="301" name="直線コネクタ 300"/>
        <xdr:cNvCxnSpPr/>
      </xdr:nvCxnSpPr>
      <xdr:spPr>
        <a:xfrm flipV="1">
          <a:off x="7861300" y="6538965"/>
          <a:ext cx="8890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44331</xdr:rowOff>
    </xdr:from>
    <xdr:to>
      <xdr:col>11</xdr:col>
      <xdr:colOff>307975</xdr:colOff>
      <xdr:row>38</xdr:row>
      <xdr:rowOff>46889</xdr:rowOff>
    </xdr:to>
    <xdr:cxnSp macro="">
      <xdr:nvCxnSpPr>
        <xdr:cNvPr id="304" name="直線コネクタ 303"/>
        <xdr:cNvCxnSpPr/>
      </xdr:nvCxnSpPr>
      <xdr:spPr>
        <a:xfrm>
          <a:off x="6972300" y="6559431"/>
          <a:ext cx="8890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124812</xdr:rowOff>
    </xdr:from>
    <xdr:to>
      <xdr:col>15</xdr:col>
      <xdr:colOff>231775</xdr:colOff>
      <xdr:row>38</xdr:row>
      <xdr:rowOff>54963</xdr:rowOff>
    </xdr:to>
    <xdr:sp macro="" textlink="">
      <xdr:nvSpPr>
        <xdr:cNvPr id="314" name="円/楕円 313"/>
        <xdr:cNvSpPr/>
      </xdr:nvSpPr>
      <xdr:spPr>
        <a:xfrm>
          <a:off x="10426700" y="64684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103239</xdr:rowOff>
    </xdr:from>
    <xdr:ext cx="534377" cy="259045"/>
    <xdr:sp macro="" textlink="">
      <xdr:nvSpPr>
        <xdr:cNvPr id="315" name="補助費等該当値テキスト"/>
        <xdr:cNvSpPr txBox="1"/>
      </xdr:nvSpPr>
      <xdr:spPr>
        <a:xfrm>
          <a:off x="10528300" y="644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24,451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158667</xdr:rowOff>
    </xdr:from>
    <xdr:to>
      <xdr:col>14</xdr:col>
      <xdr:colOff>79375</xdr:colOff>
      <xdr:row>38</xdr:row>
      <xdr:rowOff>88816</xdr:rowOff>
    </xdr:to>
    <xdr:sp macro="" textlink="">
      <xdr:nvSpPr>
        <xdr:cNvPr id="316" name="円/楕円 315"/>
        <xdr:cNvSpPr/>
      </xdr:nvSpPr>
      <xdr:spPr>
        <a:xfrm>
          <a:off x="9588500" y="6502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79943</xdr:rowOff>
    </xdr:from>
    <xdr:ext cx="534377" cy="259045"/>
    <xdr:sp macro="" textlink="">
      <xdr:nvSpPr>
        <xdr:cNvPr id="317" name="テキスト ボックス 316"/>
        <xdr:cNvSpPr txBox="1"/>
      </xdr:nvSpPr>
      <xdr:spPr>
        <a:xfrm>
          <a:off x="9372111" y="65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21,341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144515</xdr:rowOff>
    </xdr:from>
    <xdr:to>
      <xdr:col>12</xdr:col>
      <xdr:colOff>561975</xdr:colOff>
      <xdr:row>38</xdr:row>
      <xdr:rowOff>74665</xdr:rowOff>
    </xdr:to>
    <xdr:sp macro="" textlink="">
      <xdr:nvSpPr>
        <xdr:cNvPr id="318" name="円/楕円 317"/>
        <xdr:cNvSpPr/>
      </xdr:nvSpPr>
      <xdr:spPr>
        <a:xfrm>
          <a:off x="8699500" y="648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65792</xdr:rowOff>
    </xdr:from>
    <xdr:ext cx="534377" cy="259045"/>
    <xdr:sp macro="" textlink="">
      <xdr:nvSpPr>
        <xdr:cNvPr id="319" name="テキスト ボックス 318"/>
        <xdr:cNvSpPr txBox="1"/>
      </xdr:nvSpPr>
      <xdr:spPr>
        <a:xfrm>
          <a:off x="8483111" y="658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167539</xdr:rowOff>
    </xdr:from>
    <xdr:to>
      <xdr:col>11</xdr:col>
      <xdr:colOff>358775</xdr:colOff>
      <xdr:row>38</xdr:row>
      <xdr:rowOff>97689</xdr:rowOff>
    </xdr:to>
    <xdr:sp macro="" textlink="">
      <xdr:nvSpPr>
        <xdr:cNvPr id="320" name="円/楕円 319"/>
        <xdr:cNvSpPr/>
      </xdr:nvSpPr>
      <xdr:spPr>
        <a:xfrm>
          <a:off x="7810500" y="65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88816</xdr:rowOff>
    </xdr:from>
    <xdr:ext cx="534377" cy="259045"/>
    <xdr:sp macro="" textlink="">
      <xdr:nvSpPr>
        <xdr:cNvPr id="321" name="テキスト ボックス 320"/>
        <xdr:cNvSpPr txBox="1"/>
      </xdr:nvSpPr>
      <xdr:spPr>
        <a:xfrm>
          <a:off x="7594111" y="66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164981</xdr:rowOff>
    </xdr:from>
    <xdr:to>
      <xdr:col>10</xdr:col>
      <xdr:colOff>155575</xdr:colOff>
      <xdr:row>38</xdr:row>
      <xdr:rowOff>95131</xdr:rowOff>
    </xdr:to>
    <xdr:sp macro="" textlink="">
      <xdr:nvSpPr>
        <xdr:cNvPr id="322" name="円/楕円 321"/>
        <xdr:cNvSpPr/>
      </xdr:nvSpPr>
      <xdr:spPr>
        <a:xfrm>
          <a:off x="6921500" y="650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86258</xdr:rowOff>
    </xdr:from>
    <xdr:ext cx="534377" cy="259045"/>
    <xdr:sp macro="" textlink="">
      <xdr:nvSpPr>
        <xdr:cNvPr id="323" name="テキスト ボックス 322"/>
        <xdr:cNvSpPr txBox="1"/>
      </xdr:nvSpPr>
      <xdr:spPr>
        <a:xfrm>
          <a:off x="6705111" y="660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25682</xdr:rowOff>
    </xdr:from>
    <xdr:to>
      <xdr:col>15</xdr:col>
      <xdr:colOff>180975</xdr:colOff>
      <xdr:row>57</xdr:row>
      <xdr:rowOff>96906</xdr:rowOff>
    </xdr:to>
    <xdr:cxnSp macro="">
      <xdr:nvCxnSpPr>
        <xdr:cNvPr id="352" name="直線コネクタ 351"/>
        <xdr:cNvCxnSpPr/>
      </xdr:nvCxnSpPr>
      <xdr:spPr>
        <a:xfrm>
          <a:off x="9639300" y="9626882"/>
          <a:ext cx="838200" cy="24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25682</xdr:rowOff>
    </xdr:from>
    <xdr:to>
      <xdr:col>14</xdr:col>
      <xdr:colOff>28575</xdr:colOff>
      <xdr:row>56</xdr:row>
      <xdr:rowOff>118997</xdr:rowOff>
    </xdr:to>
    <xdr:cxnSp macro="">
      <xdr:nvCxnSpPr>
        <xdr:cNvPr id="355" name="直線コネクタ 354"/>
        <xdr:cNvCxnSpPr/>
      </xdr:nvCxnSpPr>
      <xdr:spPr>
        <a:xfrm flipV="1">
          <a:off x="8750300" y="9626882"/>
          <a:ext cx="889000" cy="9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23192</xdr:rowOff>
    </xdr:from>
    <xdr:ext cx="534377" cy="259045"/>
    <xdr:sp macro="" textlink="">
      <xdr:nvSpPr>
        <xdr:cNvPr id="357" name="テキスト ボックス 356"/>
        <xdr:cNvSpPr txBox="1"/>
      </xdr:nvSpPr>
      <xdr:spPr>
        <a:xfrm>
          <a:off x="9372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118997</xdr:rowOff>
    </xdr:from>
    <xdr:to>
      <xdr:col>12</xdr:col>
      <xdr:colOff>511175</xdr:colOff>
      <xdr:row>56</xdr:row>
      <xdr:rowOff>123416</xdr:rowOff>
    </xdr:to>
    <xdr:cxnSp macro="">
      <xdr:nvCxnSpPr>
        <xdr:cNvPr id="358" name="直線コネクタ 357"/>
        <xdr:cNvCxnSpPr/>
      </xdr:nvCxnSpPr>
      <xdr:spPr>
        <a:xfrm flipV="1">
          <a:off x="7861300" y="9720197"/>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23360</xdr:rowOff>
    </xdr:from>
    <xdr:ext cx="534377" cy="259045"/>
    <xdr:sp macro="" textlink="">
      <xdr:nvSpPr>
        <xdr:cNvPr id="360" name="テキスト ボックス 359"/>
        <xdr:cNvSpPr txBox="1"/>
      </xdr:nvSpPr>
      <xdr:spPr>
        <a:xfrm>
          <a:off x="8483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123416</xdr:rowOff>
    </xdr:from>
    <xdr:to>
      <xdr:col>11</xdr:col>
      <xdr:colOff>307975</xdr:colOff>
      <xdr:row>57</xdr:row>
      <xdr:rowOff>7371</xdr:rowOff>
    </xdr:to>
    <xdr:cxnSp macro="">
      <xdr:nvCxnSpPr>
        <xdr:cNvPr id="361" name="直線コネクタ 360"/>
        <xdr:cNvCxnSpPr/>
      </xdr:nvCxnSpPr>
      <xdr:spPr>
        <a:xfrm flipV="1">
          <a:off x="6972300" y="9724616"/>
          <a:ext cx="889000" cy="5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72517</xdr:rowOff>
    </xdr:from>
    <xdr:ext cx="534377" cy="259045"/>
    <xdr:sp macro="" textlink="">
      <xdr:nvSpPr>
        <xdr:cNvPr id="363" name="テキスト ボックス 362"/>
        <xdr:cNvSpPr txBox="1"/>
      </xdr:nvSpPr>
      <xdr:spPr>
        <a:xfrm>
          <a:off x="7594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102843</xdr:rowOff>
    </xdr:from>
    <xdr:ext cx="534377" cy="259045"/>
    <xdr:sp macro="" textlink="">
      <xdr:nvSpPr>
        <xdr:cNvPr id="365" name="テキスト ボックス 364"/>
        <xdr:cNvSpPr txBox="1"/>
      </xdr:nvSpPr>
      <xdr:spPr>
        <a:xfrm>
          <a:off x="6705111" y="98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46106</xdr:rowOff>
    </xdr:from>
    <xdr:to>
      <xdr:col>15</xdr:col>
      <xdr:colOff>231775</xdr:colOff>
      <xdr:row>57</xdr:row>
      <xdr:rowOff>147706</xdr:rowOff>
    </xdr:to>
    <xdr:sp macro="" textlink="">
      <xdr:nvSpPr>
        <xdr:cNvPr id="371" name="円/楕円 370"/>
        <xdr:cNvSpPr/>
      </xdr:nvSpPr>
      <xdr:spPr>
        <a:xfrm>
          <a:off x="10426700" y="98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24533</xdr:rowOff>
    </xdr:from>
    <xdr:ext cx="534377" cy="259045"/>
    <xdr:sp macro="" textlink="">
      <xdr:nvSpPr>
        <xdr:cNvPr id="372" name="普通建設事業費該当値テキスト"/>
        <xdr:cNvSpPr txBox="1"/>
      </xdr:nvSpPr>
      <xdr:spPr>
        <a:xfrm>
          <a:off x="10528300" y="979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38,116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146332</xdr:rowOff>
    </xdr:from>
    <xdr:to>
      <xdr:col>14</xdr:col>
      <xdr:colOff>79375</xdr:colOff>
      <xdr:row>56</xdr:row>
      <xdr:rowOff>76482</xdr:rowOff>
    </xdr:to>
    <xdr:sp macro="" textlink="">
      <xdr:nvSpPr>
        <xdr:cNvPr id="373" name="円/楕円 372"/>
        <xdr:cNvSpPr/>
      </xdr:nvSpPr>
      <xdr:spPr>
        <a:xfrm>
          <a:off x="9588500" y="957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93009</xdr:rowOff>
    </xdr:from>
    <xdr:ext cx="534377" cy="259045"/>
    <xdr:sp macro="" textlink="">
      <xdr:nvSpPr>
        <xdr:cNvPr id="374" name="テキスト ボックス 373"/>
        <xdr:cNvSpPr txBox="1"/>
      </xdr:nvSpPr>
      <xdr:spPr>
        <a:xfrm>
          <a:off x="9372111" y="935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69,963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68197</xdr:rowOff>
    </xdr:from>
    <xdr:to>
      <xdr:col>12</xdr:col>
      <xdr:colOff>561975</xdr:colOff>
      <xdr:row>56</xdr:row>
      <xdr:rowOff>169797</xdr:rowOff>
    </xdr:to>
    <xdr:sp macro="" textlink="">
      <xdr:nvSpPr>
        <xdr:cNvPr id="375" name="円/楕円 374"/>
        <xdr:cNvSpPr/>
      </xdr:nvSpPr>
      <xdr:spPr>
        <a:xfrm>
          <a:off x="8699500" y="96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14874</xdr:rowOff>
    </xdr:from>
    <xdr:ext cx="534377" cy="259045"/>
    <xdr:sp macro="" textlink="">
      <xdr:nvSpPr>
        <xdr:cNvPr id="376" name="テキスト ボックス 375"/>
        <xdr:cNvSpPr txBox="1"/>
      </xdr:nvSpPr>
      <xdr:spPr>
        <a:xfrm>
          <a:off x="8483111" y="944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57,717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72616</xdr:rowOff>
    </xdr:from>
    <xdr:to>
      <xdr:col>11</xdr:col>
      <xdr:colOff>358775</xdr:colOff>
      <xdr:row>57</xdr:row>
      <xdr:rowOff>2766</xdr:rowOff>
    </xdr:to>
    <xdr:sp macro="" textlink="">
      <xdr:nvSpPr>
        <xdr:cNvPr id="377" name="円/楕円 376"/>
        <xdr:cNvSpPr/>
      </xdr:nvSpPr>
      <xdr:spPr>
        <a:xfrm>
          <a:off x="7810500" y="96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19293</xdr:rowOff>
    </xdr:from>
    <xdr:ext cx="534377" cy="259045"/>
    <xdr:sp macro="" textlink="">
      <xdr:nvSpPr>
        <xdr:cNvPr id="378" name="テキスト ボックス 377"/>
        <xdr:cNvSpPr txBox="1"/>
      </xdr:nvSpPr>
      <xdr:spPr>
        <a:xfrm>
          <a:off x="7594111" y="944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57,137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128021</xdr:rowOff>
    </xdr:from>
    <xdr:to>
      <xdr:col>10</xdr:col>
      <xdr:colOff>155575</xdr:colOff>
      <xdr:row>57</xdr:row>
      <xdr:rowOff>58171</xdr:rowOff>
    </xdr:to>
    <xdr:sp macro="" textlink="">
      <xdr:nvSpPr>
        <xdr:cNvPr id="379" name="円/楕円 378"/>
        <xdr:cNvSpPr/>
      </xdr:nvSpPr>
      <xdr:spPr>
        <a:xfrm>
          <a:off x="6921500" y="972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74698</xdr:rowOff>
    </xdr:from>
    <xdr:ext cx="534377" cy="259045"/>
    <xdr:sp macro="" textlink="">
      <xdr:nvSpPr>
        <xdr:cNvPr id="380" name="テキスト ボックス 379"/>
        <xdr:cNvSpPr txBox="1"/>
      </xdr:nvSpPr>
      <xdr:spPr>
        <a:xfrm>
          <a:off x="6705111" y="950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121053</xdr:rowOff>
    </xdr:from>
    <xdr:to>
      <xdr:col>15</xdr:col>
      <xdr:colOff>180975</xdr:colOff>
      <xdr:row>78</xdr:row>
      <xdr:rowOff>31071</xdr:rowOff>
    </xdr:to>
    <xdr:cxnSp macro="">
      <xdr:nvCxnSpPr>
        <xdr:cNvPr id="411" name="直線コネクタ 410"/>
        <xdr:cNvCxnSpPr/>
      </xdr:nvCxnSpPr>
      <xdr:spPr>
        <a:xfrm>
          <a:off x="9639300" y="13322703"/>
          <a:ext cx="838200" cy="8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66598</xdr:rowOff>
    </xdr:from>
    <xdr:ext cx="534377" cy="259045"/>
    <xdr:sp macro="" textlink="">
      <xdr:nvSpPr>
        <xdr:cNvPr id="415" name="テキスト ボックス 414"/>
        <xdr:cNvSpPr txBox="1"/>
      </xdr:nvSpPr>
      <xdr:spPr>
        <a:xfrm>
          <a:off x="9372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151721</xdr:rowOff>
    </xdr:from>
    <xdr:to>
      <xdr:col>15</xdr:col>
      <xdr:colOff>231775</xdr:colOff>
      <xdr:row>78</xdr:row>
      <xdr:rowOff>81871</xdr:rowOff>
    </xdr:to>
    <xdr:sp macro="" textlink="">
      <xdr:nvSpPr>
        <xdr:cNvPr id="421" name="円/楕円 420"/>
        <xdr:cNvSpPr/>
      </xdr:nvSpPr>
      <xdr:spPr>
        <a:xfrm>
          <a:off x="10426700" y="1335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130148</xdr:rowOff>
    </xdr:from>
    <xdr:ext cx="534377" cy="259045"/>
    <xdr:sp macro="" textlink="">
      <xdr:nvSpPr>
        <xdr:cNvPr id="422" name="普通建設事業費 （ うち新規整備　）該当値テキスト"/>
        <xdr:cNvSpPr txBox="1"/>
      </xdr:nvSpPr>
      <xdr:spPr>
        <a:xfrm>
          <a:off x="10528300" y="1333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21,979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70253</xdr:rowOff>
    </xdr:from>
    <xdr:to>
      <xdr:col>14</xdr:col>
      <xdr:colOff>79375</xdr:colOff>
      <xdr:row>78</xdr:row>
      <xdr:rowOff>403</xdr:rowOff>
    </xdr:to>
    <xdr:sp macro="" textlink="">
      <xdr:nvSpPr>
        <xdr:cNvPr id="423" name="円/楕円 422"/>
        <xdr:cNvSpPr/>
      </xdr:nvSpPr>
      <xdr:spPr>
        <a:xfrm>
          <a:off x="9588500" y="1327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16930</xdr:rowOff>
    </xdr:from>
    <xdr:ext cx="534377" cy="259045"/>
    <xdr:sp macro="" textlink="">
      <xdr:nvSpPr>
        <xdr:cNvPr id="424" name="テキスト ボックス 423"/>
        <xdr:cNvSpPr txBox="1"/>
      </xdr:nvSpPr>
      <xdr:spPr>
        <a:xfrm>
          <a:off x="9372111" y="1304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130390</xdr:rowOff>
    </xdr:from>
    <xdr:to>
      <xdr:col>15</xdr:col>
      <xdr:colOff>180975</xdr:colOff>
      <xdr:row>98</xdr:row>
      <xdr:rowOff>86361</xdr:rowOff>
    </xdr:to>
    <xdr:cxnSp macro="">
      <xdr:nvCxnSpPr>
        <xdr:cNvPr id="453" name="直線コネクタ 452"/>
        <xdr:cNvCxnSpPr/>
      </xdr:nvCxnSpPr>
      <xdr:spPr>
        <a:xfrm>
          <a:off x="9639300" y="16761040"/>
          <a:ext cx="838200" cy="12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35561</xdr:rowOff>
    </xdr:from>
    <xdr:to>
      <xdr:col>15</xdr:col>
      <xdr:colOff>231775</xdr:colOff>
      <xdr:row>98</xdr:row>
      <xdr:rowOff>137161</xdr:rowOff>
    </xdr:to>
    <xdr:sp macro="" textlink="">
      <xdr:nvSpPr>
        <xdr:cNvPr id="463" name="円/楕円 462"/>
        <xdr:cNvSpPr/>
      </xdr:nvSpPr>
      <xdr:spPr>
        <a:xfrm>
          <a:off x="10426700" y="1683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13988</xdr:rowOff>
    </xdr:from>
    <xdr:ext cx="534377" cy="259045"/>
    <xdr:sp macro="" textlink="">
      <xdr:nvSpPr>
        <xdr:cNvPr id="464" name="普通建設事業費 （ うち更新整備　）該当値テキスト"/>
        <xdr:cNvSpPr txBox="1"/>
      </xdr:nvSpPr>
      <xdr:spPr>
        <a:xfrm>
          <a:off x="10528300" y="1681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10,200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79590</xdr:rowOff>
    </xdr:from>
    <xdr:to>
      <xdr:col>14</xdr:col>
      <xdr:colOff>79375</xdr:colOff>
      <xdr:row>98</xdr:row>
      <xdr:rowOff>9740</xdr:rowOff>
    </xdr:to>
    <xdr:sp macro="" textlink="">
      <xdr:nvSpPr>
        <xdr:cNvPr id="465" name="円/楕円 464"/>
        <xdr:cNvSpPr/>
      </xdr:nvSpPr>
      <xdr:spPr>
        <a:xfrm>
          <a:off x="9588500" y="167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867</xdr:rowOff>
    </xdr:from>
    <xdr:ext cx="534377" cy="259045"/>
    <xdr:sp macro="" textlink="">
      <xdr:nvSpPr>
        <xdr:cNvPr id="466" name="テキスト ボックス 465"/>
        <xdr:cNvSpPr txBox="1"/>
      </xdr:nvSpPr>
      <xdr:spPr>
        <a:xfrm>
          <a:off x="9372111" y="1680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41478</xdr:rowOff>
    </xdr:from>
    <xdr:to>
      <xdr:col>23</xdr:col>
      <xdr:colOff>517525</xdr:colOff>
      <xdr:row>39</xdr:row>
      <xdr:rowOff>41935</xdr:rowOff>
    </xdr:to>
    <xdr:cxnSp macro="">
      <xdr:nvCxnSpPr>
        <xdr:cNvPr id="495" name="直線コネクタ 494"/>
        <xdr:cNvCxnSpPr/>
      </xdr:nvCxnSpPr>
      <xdr:spPr>
        <a:xfrm>
          <a:off x="15481300" y="672802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41478</xdr:rowOff>
    </xdr:from>
    <xdr:to>
      <xdr:col>22</xdr:col>
      <xdr:colOff>365125</xdr:colOff>
      <xdr:row>39</xdr:row>
      <xdr:rowOff>44450</xdr:rowOff>
    </xdr:to>
    <xdr:cxnSp macro="">
      <xdr:nvCxnSpPr>
        <xdr:cNvPr id="498" name="直線コネクタ 497"/>
        <xdr:cNvCxnSpPr/>
      </xdr:nvCxnSpPr>
      <xdr:spPr>
        <a:xfrm flipV="1">
          <a:off x="14592300" y="67280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1" name="直線コネクタ 50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4" name="直線コネクタ 50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162585</xdr:rowOff>
    </xdr:from>
    <xdr:to>
      <xdr:col>23</xdr:col>
      <xdr:colOff>568325</xdr:colOff>
      <xdr:row>39</xdr:row>
      <xdr:rowOff>92735</xdr:rowOff>
    </xdr:to>
    <xdr:sp macro="" textlink="">
      <xdr:nvSpPr>
        <xdr:cNvPr id="514" name="円/楕円 513"/>
        <xdr:cNvSpPr/>
      </xdr:nvSpPr>
      <xdr:spPr>
        <a:xfrm>
          <a:off x="16268700" y="66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77512</xdr:rowOff>
    </xdr:from>
    <xdr:ext cx="313932" cy="259045"/>
    <xdr:sp macro="" textlink="">
      <xdr:nvSpPr>
        <xdr:cNvPr id="515" name="災害復旧事業費該当値テキスト"/>
        <xdr:cNvSpPr txBox="1"/>
      </xdr:nvSpPr>
      <xdr:spPr>
        <a:xfrm>
          <a:off x="16370300" y="6592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162128</xdr:rowOff>
    </xdr:from>
    <xdr:to>
      <xdr:col>22</xdr:col>
      <xdr:colOff>415925</xdr:colOff>
      <xdr:row>39</xdr:row>
      <xdr:rowOff>92278</xdr:rowOff>
    </xdr:to>
    <xdr:sp macro="" textlink="">
      <xdr:nvSpPr>
        <xdr:cNvPr id="516" name="円/楕円 515"/>
        <xdr:cNvSpPr/>
      </xdr:nvSpPr>
      <xdr:spPr>
        <a:xfrm>
          <a:off x="15430500" y="66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83405</xdr:rowOff>
    </xdr:from>
    <xdr:ext cx="313932" cy="259045"/>
    <xdr:sp macro="" textlink="">
      <xdr:nvSpPr>
        <xdr:cNvPr id="517" name="テキスト ボックス 516"/>
        <xdr:cNvSpPr txBox="1"/>
      </xdr:nvSpPr>
      <xdr:spPr>
        <a:xfrm>
          <a:off x="15324333" y="6769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143570</xdr:rowOff>
    </xdr:from>
    <xdr:to>
      <xdr:col>23</xdr:col>
      <xdr:colOff>517525</xdr:colOff>
      <xdr:row>77</xdr:row>
      <xdr:rowOff>43410</xdr:rowOff>
    </xdr:to>
    <xdr:cxnSp macro="">
      <xdr:nvCxnSpPr>
        <xdr:cNvPr id="603" name="直線コネクタ 602"/>
        <xdr:cNvCxnSpPr/>
      </xdr:nvCxnSpPr>
      <xdr:spPr>
        <a:xfrm>
          <a:off x="15481300" y="13173770"/>
          <a:ext cx="838200" cy="7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119649</xdr:rowOff>
    </xdr:from>
    <xdr:to>
      <xdr:col>22</xdr:col>
      <xdr:colOff>365125</xdr:colOff>
      <xdr:row>76</xdr:row>
      <xdr:rowOff>143570</xdr:rowOff>
    </xdr:to>
    <xdr:cxnSp macro="">
      <xdr:nvCxnSpPr>
        <xdr:cNvPr id="606" name="直線コネクタ 605"/>
        <xdr:cNvCxnSpPr/>
      </xdr:nvCxnSpPr>
      <xdr:spPr>
        <a:xfrm>
          <a:off x="14592300" y="13149849"/>
          <a:ext cx="8890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116971</xdr:rowOff>
    </xdr:from>
    <xdr:to>
      <xdr:col>21</xdr:col>
      <xdr:colOff>161925</xdr:colOff>
      <xdr:row>76</xdr:row>
      <xdr:rowOff>119649</xdr:rowOff>
    </xdr:to>
    <xdr:cxnSp macro="">
      <xdr:nvCxnSpPr>
        <xdr:cNvPr id="609" name="直線コネクタ 608"/>
        <xdr:cNvCxnSpPr/>
      </xdr:nvCxnSpPr>
      <xdr:spPr>
        <a:xfrm>
          <a:off x="13703300" y="13147171"/>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103777</xdr:rowOff>
    </xdr:from>
    <xdr:to>
      <xdr:col>19</xdr:col>
      <xdr:colOff>644525</xdr:colOff>
      <xdr:row>76</xdr:row>
      <xdr:rowOff>116971</xdr:rowOff>
    </xdr:to>
    <xdr:cxnSp macro="">
      <xdr:nvCxnSpPr>
        <xdr:cNvPr id="612" name="直線コネクタ 611"/>
        <xdr:cNvCxnSpPr/>
      </xdr:nvCxnSpPr>
      <xdr:spPr>
        <a:xfrm>
          <a:off x="12814300" y="13133977"/>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164060</xdr:rowOff>
    </xdr:from>
    <xdr:to>
      <xdr:col>23</xdr:col>
      <xdr:colOff>568325</xdr:colOff>
      <xdr:row>77</xdr:row>
      <xdr:rowOff>94210</xdr:rowOff>
    </xdr:to>
    <xdr:sp macro="" textlink="">
      <xdr:nvSpPr>
        <xdr:cNvPr id="622" name="円/楕円 621"/>
        <xdr:cNvSpPr/>
      </xdr:nvSpPr>
      <xdr:spPr>
        <a:xfrm>
          <a:off x="16268700" y="1319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142487</xdr:rowOff>
    </xdr:from>
    <xdr:ext cx="534377" cy="259045"/>
    <xdr:sp macro="" textlink="">
      <xdr:nvSpPr>
        <xdr:cNvPr id="623" name="公債費該当値テキスト"/>
        <xdr:cNvSpPr txBox="1"/>
      </xdr:nvSpPr>
      <xdr:spPr>
        <a:xfrm>
          <a:off x="16370300" y="1317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24,397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92770</xdr:rowOff>
    </xdr:from>
    <xdr:to>
      <xdr:col>22</xdr:col>
      <xdr:colOff>415925</xdr:colOff>
      <xdr:row>77</xdr:row>
      <xdr:rowOff>22920</xdr:rowOff>
    </xdr:to>
    <xdr:sp macro="" textlink="">
      <xdr:nvSpPr>
        <xdr:cNvPr id="624" name="円/楕円 623"/>
        <xdr:cNvSpPr/>
      </xdr:nvSpPr>
      <xdr:spPr>
        <a:xfrm>
          <a:off x="15430500" y="1312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14047</xdr:rowOff>
    </xdr:from>
    <xdr:ext cx="534377" cy="259045"/>
    <xdr:sp macro="" textlink="">
      <xdr:nvSpPr>
        <xdr:cNvPr id="625" name="テキスト ボックス 624"/>
        <xdr:cNvSpPr txBox="1"/>
      </xdr:nvSpPr>
      <xdr:spPr>
        <a:xfrm>
          <a:off x="15214111" y="1321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28,763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68849</xdr:rowOff>
    </xdr:from>
    <xdr:to>
      <xdr:col>21</xdr:col>
      <xdr:colOff>212725</xdr:colOff>
      <xdr:row>76</xdr:row>
      <xdr:rowOff>170449</xdr:rowOff>
    </xdr:to>
    <xdr:sp macro="" textlink="">
      <xdr:nvSpPr>
        <xdr:cNvPr id="626" name="円/楕円 625"/>
        <xdr:cNvSpPr/>
      </xdr:nvSpPr>
      <xdr:spPr>
        <a:xfrm>
          <a:off x="14541500" y="130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161576</xdr:rowOff>
    </xdr:from>
    <xdr:ext cx="534377" cy="259045"/>
    <xdr:sp macro="" textlink="">
      <xdr:nvSpPr>
        <xdr:cNvPr id="627" name="テキスト ボックス 626"/>
        <xdr:cNvSpPr txBox="1"/>
      </xdr:nvSpPr>
      <xdr:spPr>
        <a:xfrm>
          <a:off x="14325111" y="1319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66171</xdr:rowOff>
    </xdr:from>
    <xdr:to>
      <xdr:col>20</xdr:col>
      <xdr:colOff>9525</xdr:colOff>
      <xdr:row>76</xdr:row>
      <xdr:rowOff>167771</xdr:rowOff>
    </xdr:to>
    <xdr:sp macro="" textlink="">
      <xdr:nvSpPr>
        <xdr:cNvPr id="628" name="円/楕円 627"/>
        <xdr:cNvSpPr/>
      </xdr:nvSpPr>
      <xdr:spPr>
        <a:xfrm>
          <a:off x="13652500" y="130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158898</xdr:rowOff>
    </xdr:from>
    <xdr:ext cx="534377" cy="259045"/>
    <xdr:sp macro="" textlink="">
      <xdr:nvSpPr>
        <xdr:cNvPr id="629" name="テキスト ボックス 628"/>
        <xdr:cNvSpPr txBox="1"/>
      </xdr:nvSpPr>
      <xdr:spPr>
        <a:xfrm>
          <a:off x="13436111" y="1318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30,392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52977</xdr:rowOff>
    </xdr:from>
    <xdr:to>
      <xdr:col>18</xdr:col>
      <xdr:colOff>492125</xdr:colOff>
      <xdr:row>76</xdr:row>
      <xdr:rowOff>154577</xdr:rowOff>
    </xdr:to>
    <xdr:sp macro="" textlink="">
      <xdr:nvSpPr>
        <xdr:cNvPr id="630" name="円/楕円 629"/>
        <xdr:cNvSpPr/>
      </xdr:nvSpPr>
      <xdr:spPr>
        <a:xfrm>
          <a:off x="12763500" y="130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145704</xdr:rowOff>
    </xdr:from>
    <xdr:ext cx="534377" cy="259045"/>
    <xdr:sp macro="" textlink="">
      <xdr:nvSpPr>
        <xdr:cNvPr id="631" name="テキスト ボックス 630"/>
        <xdr:cNvSpPr txBox="1"/>
      </xdr:nvSpPr>
      <xdr:spPr>
        <a:xfrm>
          <a:off x="12547111" y="1317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8,653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21882</xdr:rowOff>
    </xdr:from>
    <xdr:to>
      <xdr:col>23</xdr:col>
      <xdr:colOff>517525</xdr:colOff>
      <xdr:row>98</xdr:row>
      <xdr:rowOff>92024</xdr:rowOff>
    </xdr:to>
    <xdr:cxnSp macro="">
      <xdr:nvCxnSpPr>
        <xdr:cNvPr id="660" name="直線コネクタ 659"/>
        <xdr:cNvCxnSpPr/>
      </xdr:nvCxnSpPr>
      <xdr:spPr>
        <a:xfrm flipV="1">
          <a:off x="15481300" y="16823982"/>
          <a:ext cx="838200" cy="7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136289</xdr:rowOff>
    </xdr:from>
    <xdr:ext cx="534377" cy="259045"/>
    <xdr:sp macro="" textlink="">
      <xdr:nvSpPr>
        <xdr:cNvPr id="661" name="積立金平均値テキスト"/>
        <xdr:cNvSpPr txBox="1"/>
      </xdr:nvSpPr>
      <xdr:spPr>
        <a:xfrm>
          <a:off x="16370300" y="16766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155220</xdr:rowOff>
    </xdr:from>
    <xdr:to>
      <xdr:col>22</xdr:col>
      <xdr:colOff>365125</xdr:colOff>
      <xdr:row>98</xdr:row>
      <xdr:rowOff>92024</xdr:rowOff>
    </xdr:to>
    <xdr:cxnSp macro="">
      <xdr:nvCxnSpPr>
        <xdr:cNvPr id="663" name="直線コネクタ 662"/>
        <xdr:cNvCxnSpPr/>
      </xdr:nvCxnSpPr>
      <xdr:spPr>
        <a:xfrm>
          <a:off x="14592300" y="16785870"/>
          <a:ext cx="889000" cy="10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155220</xdr:rowOff>
    </xdr:from>
    <xdr:to>
      <xdr:col>21</xdr:col>
      <xdr:colOff>161925</xdr:colOff>
      <xdr:row>98</xdr:row>
      <xdr:rowOff>89255</xdr:rowOff>
    </xdr:to>
    <xdr:cxnSp macro="">
      <xdr:nvCxnSpPr>
        <xdr:cNvPr id="666" name="直線コネクタ 665"/>
        <xdr:cNvCxnSpPr/>
      </xdr:nvCxnSpPr>
      <xdr:spPr>
        <a:xfrm flipV="1">
          <a:off x="13703300" y="16785870"/>
          <a:ext cx="889000" cy="10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44505</xdr:rowOff>
    </xdr:from>
    <xdr:ext cx="534377" cy="259045"/>
    <xdr:sp macro="" textlink="">
      <xdr:nvSpPr>
        <xdr:cNvPr id="668" name="テキスト ボックス 667"/>
        <xdr:cNvSpPr txBox="1"/>
      </xdr:nvSpPr>
      <xdr:spPr>
        <a:xfrm>
          <a:off x="14325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12840</xdr:rowOff>
    </xdr:from>
    <xdr:to>
      <xdr:col>19</xdr:col>
      <xdr:colOff>644525</xdr:colOff>
      <xdr:row>98</xdr:row>
      <xdr:rowOff>89255</xdr:rowOff>
    </xdr:to>
    <xdr:cxnSp macro="">
      <xdr:nvCxnSpPr>
        <xdr:cNvPr id="669" name="直線コネクタ 668"/>
        <xdr:cNvCxnSpPr/>
      </xdr:nvCxnSpPr>
      <xdr:spPr>
        <a:xfrm>
          <a:off x="12814300" y="16814940"/>
          <a:ext cx="889000" cy="7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142532</xdr:rowOff>
    </xdr:from>
    <xdr:to>
      <xdr:col>23</xdr:col>
      <xdr:colOff>568325</xdr:colOff>
      <xdr:row>98</xdr:row>
      <xdr:rowOff>72682</xdr:rowOff>
    </xdr:to>
    <xdr:sp macro="" textlink="">
      <xdr:nvSpPr>
        <xdr:cNvPr id="679" name="円/楕円 678"/>
        <xdr:cNvSpPr/>
      </xdr:nvSpPr>
      <xdr:spPr>
        <a:xfrm>
          <a:off x="16268700" y="1677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165409</xdr:rowOff>
    </xdr:from>
    <xdr:ext cx="534377" cy="259045"/>
    <xdr:sp macro="" textlink="">
      <xdr:nvSpPr>
        <xdr:cNvPr id="680" name="積立金該当値テキスト"/>
        <xdr:cNvSpPr txBox="1"/>
      </xdr:nvSpPr>
      <xdr:spPr>
        <a:xfrm>
          <a:off x="16370300" y="1662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15,277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41224</xdr:rowOff>
    </xdr:from>
    <xdr:to>
      <xdr:col>22</xdr:col>
      <xdr:colOff>415925</xdr:colOff>
      <xdr:row>98</xdr:row>
      <xdr:rowOff>142824</xdr:rowOff>
    </xdr:to>
    <xdr:sp macro="" textlink="">
      <xdr:nvSpPr>
        <xdr:cNvPr id="681" name="円/楕円 680"/>
        <xdr:cNvSpPr/>
      </xdr:nvSpPr>
      <xdr:spPr>
        <a:xfrm>
          <a:off x="15430500" y="168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133951</xdr:rowOff>
    </xdr:from>
    <xdr:ext cx="469744" cy="259045"/>
    <xdr:sp macro="" textlink="">
      <xdr:nvSpPr>
        <xdr:cNvPr id="682" name="テキスト ボックス 681"/>
        <xdr:cNvSpPr txBox="1"/>
      </xdr:nvSpPr>
      <xdr:spPr>
        <a:xfrm>
          <a:off x="15246427" y="1693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104420</xdr:rowOff>
    </xdr:from>
    <xdr:to>
      <xdr:col>21</xdr:col>
      <xdr:colOff>212725</xdr:colOff>
      <xdr:row>98</xdr:row>
      <xdr:rowOff>34570</xdr:rowOff>
    </xdr:to>
    <xdr:sp macro="" textlink="">
      <xdr:nvSpPr>
        <xdr:cNvPr id="683" name="円/楕円 682"/>
        <xdr:cNvSpPr/>
      </xdr:nvSpPr>
      <xdr:spPr>
        <a:xfrm>
          <a:off x="14541500" y="167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51097</xdr:rowOff>
    </xdr:from>
    <xdr:ext cx="534377" cy="259045"/>
    <xdr:sp macro="" textlink="">
      <xdr:nvSpPr>
        <xdr:cNvPr id="684" name="テキスト ボックス 683"/>
        <xdr:cNvSpPr txBox="1"/>
      </xdr:nvSpPr>
      <xdr:spPr>
        <a:xfrm>
          <a:off x="14325111" y="165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18,278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38455</xdr:rowOff>
    </xdr:from>
    <xdr:to>
      <xdr:col>20</xdr:col>
      <xdr:colOff>9525</xdr:colOff>
      <xdr:row>98</xdr:row>
      <xdr:rowOff>140055</xdr:rowOff>
    </xdr:to>
    <xdr:sp macro="" textlink="">
      <xdr:nvSpPr>
        <xdr:cNvPr id="685" name="円/楕円 684"/>
        <xdr:cNvSpPr/>
      </xdr:nvSpPr>
      <xdr:spPr>
        <a:xfrm>
          <a:off x="13652500" y="168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131182</xdr:rowOff>
    </xdr:from>
    <xdr:ext cx="469744" cy="259045"/>
    <xdr:sp macro="" textlink="">
      <xdr:nvSpPr>
        <xdr:cNvPr id="686" name="テキスト ボックス 685"/>
        <xdr:cNvSpPr txBox="1"/>
      </xdr:nvSpPr>
      <xdr:spPr>
        <a:xfrm>
          <a:off x="13468427" y="1693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133490</xdr:rowOff>
    </xdr:from>
    <xdr:to>
      <xdr:col>18</xdr:col>
      <xdr:colOff>492125</xdr:colOff>
      <xdr:row>98</xdr:row>
      <xdr:rowOff>63640</xdr:rowOff>
    </xdr:to>
    <xdr:sp macro="" textlink="">
      <xdr:nvSpPr>
        <xdr:cNvPr id="687" name="円/楕円 686"/>
        <xdr:cNvSpPr/>
      </xdr:nvSpPr>
      <xdr:spPr>
        <a:xfrm>
          <a:off x="12763500" y="167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54767</xdr:rowOff>
    </xdr:from>
    <xdr:ext cx="534377" cy="259045"/>
    <xdr:sp macro="" textlink="">
      <xdr:nvSpPr>
        <xdr:cNvPr id="688" name="テキスト ボックス 687"/>
        <xdr:cNvSpPr txBox="1"/>
      </xdr:nvSpPr>
      <xdr:spPr>
        <a:xfrm>
          <a:off x="12547111" y="168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4" name="直線コネクタ 77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7" name="直線コネクタ 77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0" name="直線コネクタ 77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3" name="直線コネクタ 78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3" name="円/楕円 79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5" name="円/楕円 79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6" name="テキスト ボックス 79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7" name="円/楕円 79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8" name="テキスト ボックス 79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9" name="円/楕円 79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0" name="テキスト ボックス 79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1" name="円/楕円 80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2" name="テキスト ボックス 80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34,774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10427</xdr:rowOff>
    </xdr:from>
    <xdr:to>
      <xdr:col>32</xdr:col>
      <xdr:colOff>187325</xdr:colOff>
      <xdr:row>77</xdr:row>
      <xdr:rowOff>56356</xdr:rowOff>
    </xdr:to>
    <xdr:cxnSp macro="">
      <xdr:nvCxnSpPr>
        <xdr:cNvPr id="832" name="直線コネクタ 831"/>
        <xdr:cNvCxnSpPr/>
      </xdr:nvCxnSpPr>
      <xdr:spPr>
        <a:xfrm flipV="1">
          <a:off x="21323300" y="13212077"/>
          <a:ext cx="838200" cy="4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107472</xdr:rowOff>
    </xdr:from>
    <xdr:ext cx="534377" cy="259045"/>
    <xdr:sp macro="" textlink="">
      <xdr:nvSpPr>
        <xdr:cNvPr id="833" name="繰出金平均値テキスト"/>
        <xdr:cNvSpPr txBox="1"/>
      </xdr:nvSpPr>
      <xdr:spPr>
        <a:xfrm>
          <a:off x="22212300" y="12966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56356</xdr:rowOff>
    </xdr:from>
    <xdr:to>
      <xdr:col>31</xdr:col>
      <xdr:colOff>34925</xdr:colOff>
      <xdr:row>77</xdr:row>
      <xdr:rowOff>68111</xdr:rowOff>
    </xdr:to>
    <xdr:cxnSp macro="">
      <xdr:nvCxnSpPr>
        <xdr:cNvPr id="835" name="直線コネクタ 834"/>
        <xdr:cNvCxnSpPr/>
      </xdr:nvCxnSpPr>
      <xdr:spPr>
        <a:xfrm flipV="1">
          <a:off x="20434300" y="13258006"/>
          <a:ext cx="889000" cy="1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68111</xdr:rowOff>
    </xdr:from>
    <xdr:to>
      <xdr:col>29</xdr:col>
      <xdr:colOff>517525</xdr:colOff>
      <xdr:row>77</xdr:row>
      <xdr:rowOff>79217</xdr:rowOff>
    </xdr:to>
    <xdr:cxnSp macro="">
      <xdr:nvCxnSpPr>
        <xdr:cNvPr id="838" name="直線コネクタ 837"/>
        <xdr:cNvCxnSpPr/>
      </xdr:nvCxnSpPr>
      <xdr:spPr>
        <a:xfrm flipV="1">
          <a:off x="19545300" y="13269761"/>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61443</xdr:rowOff>
    </xdr:from>
    <xdr:to>
      <xdr:col>28</xdr:col>
      <xdr:colOff>314325</xdr:colOff>
      <xdr:row>77</xdr:row>
      <xdr:rowOff>79217</xdr:rowOff>
    </xdr:to>
    <xdr:cxnSp macro="">
      <xdr:nvCxnSpPr>
        <xdr:cNvPr id="841" name="直線コネクタ 840"/>
        <xdr:cNvCxnSpPr/>
      </xdr:nvCxnSpPr>
      <xdr:spPr>
        <a:xfrm>
          <a:off x="18656300" y="13263093"/>
          <a:ext cx="889000" cy="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131077</xdr:rowOff>
    </xdr:from>
    <xdr:to>
      <xdr:col>32</xdr:col>
      <xdr:colOff>238125</xdr:colOff>
      <xdr:row>77</xdr:row>
      <xdr:rowOff>61227</xdr:rowOff>
    </xdr:to>
    <xdr:sp macro="" textlink="">
      <xdr:nvSpPr>
        <xdr:cNvPr id="851" name="円/楕円 850"/>
        <xdr:cNvSpPr/>
      </xdr:nvSpPr>
      <xdr:spPr>
        <a:xfrm>
          <a:off x="22110700" y="1316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109504</xdr:rowOff>
    </xdr:from>
    <xdr:ext cx="534377" cy="259045"/>
    <xdr:sp macro="" textlink="">
      <xdr:nvSpPr>
        <xdr:cNvPr id="852" name="繰出金該当値テキスト"/>
        <xdr:cNvSpPr txBox="1"/>
      </xdr:nvSpPr>
      <xdr:spPr>
        <a:xfrm>
          <a:off x="22212300" y="1313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39,786</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5556</xdr:rowOff>
    </xdr:from>
    <xdr:to>
      <xdr:col>31</xdr:col>
      <xdr:colOff>85725</xdr:colOff>
      <xdr:row>77</xdr:row>
      <xdr:rowOff>107156</xdr:rowOff>
    </xdr:to>
    <xdr:sp macro="" textlink="">
      <xdr:nvSpPr>
        <xdr:cNvPr id="853" name="円/楕円 852"/>
        <xdr:cNvSpPr/>
      </xdr:nvSpPr>
      <xdr:spPr>
        <a:xfrm>
          <a:off x="21272500" y="1320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98283</xdr:rowOff>
    </xdr:from>
    <xdr:ext cx="534377" cy="259045"/>
    <xdr:sp macro="" textlink="">
      <xdr:nvSpPr>
        <xdr:cNvPr id="854" name="テキスト ボックス 853"/>
        <xdr:cNvSpPr txBox="1"/>
      </xdr:nvSpPr>
      <xdr:spPr>
        <a:xfrm>
          <a:off x="21056111" y="132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37,375</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17311</xdr:rowOff>
    </xdr:from>
    <xdr:to>
      <xdr:col>29</xdr:col>
      <xdr:colOff>568325</xdr:colOff>
      <xdr:row>77</xdr:row>
      <xdr:rowOff>118911</xdr:rowOff>
    </xdr:to>
    <xdr:sp macro="" textlink="">
      <xdr:nvSpPr>
        <xdr:cNvPr id="855" name="円/楕円 854"/>
        <xdr:cNvSpPr/>
      </xdr:nvSpPr>
      <xdr:spPr>
        <a:xfrm>
          <a:off x="20383500" y="1321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110038</xdr:rowOff>
    </xdr:from>
    <xdr:ext cx="534377" cy="259045"/>
    <xdr:sp macro="" textlink="">
      <xdr:nvSpPr>
        <xdr:cNvPr id="856" name="テキスト ボックス 855"/>
        <xdr:cNvSpPr txBox="1"/>
      </xdr:nvSpPr>
      <xdr:spPr>
        <a:xfrm>
          <a:off x="20167111" y="1331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36,758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28417</xdr:rowOff>
    </xdr:from>
    <xdr:to>
      <xdr:col>28</xdr:col>
      <xdr:colOff>365125</xdr:colOff>
      <xdr:row>77</xdr:row>
      <xdr:rowOff>130017</xdr:rowOff>
    </xdr:to>
    <xdr:sp macro="" textlink="">
      <xdr:nvSpPr>
        <xdr:cNvPr id="857" name="円/楕円 856"/>
        <xdr:cNvSpPr/>
      </xdr:nvSpPr>
      <xdr:spPr>
        <a:xfrm>
          <a:off x="19494500" y="132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121144</xdr:rowOff>
    </xdr:from>
    <xdr:ext cx="534377" cy="259045"/>
    <xdr:sp macro="" textlink="">
      <xdr:nvSpPr>
        <xdr:cNvPr id="858" name="テキスト ボックス 857"/>
        <xdr:cNvSpPr txBox="1"/>
      </xdr:nvSpPr>
      <xdr:spPr>
        <a:xfrm>
          <a:off x="19278111" y="133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36,175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10643</xdr:rowOff>
    </xdr:from>
    <xdr:to>
      <xdr:col>27</xdr:col>
      <xdr:colOff>161925</xdr:colOff>
      <xdr:row>77</xdr:row>
      <xdr:rowOff>112243</xdr:rowOff>
    </xdr:to>
    <xdr:sp macro="" textlink="">
      <xdr:nvSpPr>
        <xdr:cNvPr id="859" name="円/楕円 858"/>
        <xdr:cNvSpPr/>
      </xdr:nvSpPr>
      <xdr:spPr>
        <a:xfrm>
          <a:off x="18605500" y="132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103370</xdr:rowOff>
    </xdr:from>
    <xdr:ext cx="534377" cy="259045"/>
    <xdr:sp macro="" textlink="">
      <xdr:nvSpPr>
        <xdr:cNvPr id="860" name="テキスト ボックス 859"/>
        <xdr:cNvSpPr txBox="1"/>
      </xdr:nvSpPr>
      <xdr:spPr>
        <a:xfrm>
          <a:off x="18389111" y="1330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a:t>
          </a:r>
          <a:r>
            <a:rPr kumimoji="1" lang="en-US" altLang="ja-JP" sz="1300">
              <a:latin typeface="ＭＳ Ｐゴシック"/>
            </a:rPr>
            <a:t>1</a:t>
          </a:r>
          <a:r>
            <a:rPr kumimoji="1" lang="ja-JP" altLang="en-US" sz="1300">
              <a:latin typeface="ＭＳ Ｐゴシック"/>
            </a:rPr>
            <a:t>人当たり</a:t>
          </a:r>
          <a:r>
            <a:rPr kumimoji="1" lang="en-US" altLang="ja-JP" sz="1300">
              <a:latin typeface="ＭＳ Ｐゴシック"/>
            </a:rPr>
            <a:t>330,406</a:t>
          </a:r>
          <a:r>
            <a:rPr kumimoji="1" lang="ja-JP" altLang="en-US" sz="1300">
              <a:latin typeface="ＭＳ Ｐゴシック"/>
            </a:rPr>
            <a:t>円となっている。主な構成項目である人件費は、住民一人当たり</a:t>
          </a:r>
          <a:r>
            <a:rPr kumimoji="1" lang="en-US" altLang="ja-JP" sz="1300">
              <a:latin typeface="ＭＳ Ｐゴシック"/>
            </a:rPr>
            <a:t>52,842</a:t>
          </a:r>
          <a:r>
            <a:rPr kumimoji="1" lang="ja-JP" altLang="en-US" sz="1300">
              <a:latin typeface="ＭＳ Ｐゴシック"/>
            </a:rPr>
            <a:t>円となっており、</a:t>
          </a:r>
          <a:r>
            <a:rPr kumimoji="1" lang="ja-JP" altLang="ja-JP" sz="1300">
              <a:solidFill>
                <a:schemeClr val="dk1"/>
              </a:solidFill>
              <a:effectLst/>
              <a:latin typeface="+mn-lt"/>
              <a:ea typeface="+mn-ea"/>
              <a:cs typeface="+mn-cs"/>
            </a:rPr>
            <a:t>類似団体、全国平均及び県内平均と比較して</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低い水準</a:t>
          </a:r>
          <a:r>
            <a:rPr kumimoji="1" lang="ja-JP" altLang="en-US" sz="1300">
              <a:solidFill>
                <a:schemeClr val="dk1"/>
              </a:solidFill>
              <a:effectLst/>
              <a:latin typeface="+mn-lt"/>
              <a:ea typeface="+mn-ea"/>
              <a:cs typeface="+mn-cs"/>
            </a:rPr>
            <a:t>で推移している。近年５年とも類似団体を下まわっているのは、適切な定員管理を行っていることが主な要因である。また、普通建設事業費については、</a:t>
          </a:r>
          <a:r>
            <a:rPr kumimoji="1" lang="ja-JP" altLang="ja-JP" sz="1300">
              <a:solidFill>
                <a:schemeClr val="dk1"/>
              </a:solidFill>
              <a:effectLst/>
              <a:latin typeface="+mn-ea"/>
              <a:ea typeface="+mn-ea"/>
              <a:cs typeface="+mn-cs"/>
            </a:rPr>
            <a:t>住民</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人当たり</a:t>
          </a:r>
          <a:r>
            <a:rPr kumimoji="1" lang="en-US" altLang="ja-JP" sz="1300">
              <a:solidFill>
                <a:schemeClr val="dk1"/>
              </a:solidFill>
              <a:effectLst/>
              <a:latin typeface="+mn-ea"/>
              <a:ea typeface="+mn-ea"/>
              <a:cs typeface="+mn-cs"/>
            </a:rPr>
            <a:t>38,116</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となっており、近年の集中的な投資による施設整備により、類似団体を平成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年度まで上回っていたが、平成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年度は高止まりの傾向にある。今後は、公共施設等総合管理計画に基づき、事業の取捨選択を徹底していくことで、事業費の減少を目指すこととしている。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静岡県函南町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38,490
38,195
65.16
12,078,014
11,478,710
531,352
7,563,371
11,022,932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30.4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160927</xdr:rowOff>
    </xdr:from>
    <xdr:to>
      <xdr:col>6</xdr:col>
      <xdr:colOff>511175</xdr:colOff>
      <xdr:row>37</xdr:row>
      <xdr:rowOff>46954</xdr:rowOff>
    </xdr:to>
    <xdr:cxnSp macro="">
      <xdr:nvCxnSpPr>
        <xdr:cNvPr id="63" name="直線コネクタ 62"/>
        <xdr:cNvCxnSpPr/>
      </xdr:nvCxnSpPr>
      <xdr:spPr>
        <a:xfrm flipV="1">
          <a:off x="3797300" y="6333127"/>
          <a:ext cx="8382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46954</xdr:rowOff>
    </xdr:from>
    <xdr:to>
      <xdr:col>5</xdr:col>
      <xdr:colOff>358775</xdr:colOff>
      <xdr:row>37</xdr:row>
      <xdr:rowOff>55771</xdr:rowOff>
    </xdr:to>
    <xdr:cxnSp macro="">
      <xdr:nvCxnSpPr>
        <xdr:cNvPr id="66" name="直線コネクタ 65"/>
        <xdr:cNvCxnSpPr/>
      </xdr:nvCxnSpPr>
      <xdr:spPr>
        <a:xfrm flipV="1">
          <a:off x="2908300" y="6390604"/>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30299</xdr:rowOff>
    </xdr:from>
    <xdr:to>
      <xdr:col>4</xdr:col>
      <xdr:colOff>155575</xdr:colOff>
      <xdr:row>37</xdr:row>
      <xdr:rowOff>55771</xdr:rowOff>
    </xdr:to>
    <xdr:cxnSp macro="">
      <xdr:nvCxnSpPr>
        <xdr:cNvPr id="69" name="直線コネクタ 68"/>
        <xdr:cNvCxnSpPr/>
      </xdr:nvCxnSpPr>
      <xdr:spPr>
        <a:xfrm>
          <a:off x="2019300" y="6373949"/>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33564</xdr:rowOff>
    </xdr:from>
    <xdr:to>
      <xdr:col>2</xdr:col>
      <xdr:colOff>638175</xdr:colOff>
      <xdr:row>37</xdr:row>
      <xdr:rowOff>30299</xdr:rowOff>
    </xdr:to>
    <xdr:cxnSp macro="">
      <xdr:nvCxnSpPr>
        <xdr:cNvPr id="72" name="直線コネクタ 71"/>
        <xdr:cNvCxnSpPr/>
      </xdr:nvCxnSpPr>
      <xdr:spPr>
        <a:xfrm>
          <a:off x="1130300" y="6205764"/>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110127</xdr:rowOff>
    </xdr:from>
    <xdr:to>
      <xdr:col>6</xdr:col>
      <xdr:colOff>561975</xdr:colOff>
      <xdr:row>37</xdr:row>
      <xdr:rowOff>40277</xdr:rowOff>
    </xdr:to>
    <xdr:sp macro="" textlink="">
      <xdr:nvSpPr>
        <xdr:cNvPr id="82" name="円/楕円 81"/>
        <xdr:cNvSpPr/>
      </xdr:nvSpPr>
      <xdr:spPr>
        <a:xfrm>
          <a:off x="4584700" y="62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88554</xdr:rowOff>
    </xdr:from>
    <xdr:ext cx="469744" cy="259045"/>
    <xdr:sp macro="" textlink="">
      <xdr:nvSpPr>
        <xdr:cNvPr id="83" name="議会費該当値テキスト"/>
        <xdr:cNvSpPr txBox="1"/>
      </xdr:nvSpPr>
      <xdr:spPr>
        <a:xfrm>
          <a:off x="4686300" y="626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167604</xdr:rowOff>
    </xdr:from>
    <xdr:to>
      <xdr:col>5</xdr:col>
      <xdr:colOff>409575</xdr:colOff>
      <xdr:row>37</xdr:row>
      <xdr:rowOff>97754</xdr:rowOff>
    </xdr:to>
    <xdr:sp macro="" textlink="">
      <xdr:nvSpPr>
        <xdr:cNvPr id="84" name="円/楕円 83"/>
        <xdr:cNvSpPr/>
      </xdr:nvSpPr>
      <xdr:spPr>
        <a:xfrm>
          <a:off x="3746500" y="633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88881</xdr:rowOff>
    </xdr:from>
    <xdr:ext cx="469744" cy="259045"/>
    <xdr:sp macro="" textlink="">
      <xdr:nvSpPr>
        <xdr:cNvPr id="85" name="テキスト ボックス 84"/>
        <xdr:cNvSpPr txBox="1"/>
      </xdr:nvSpPr>
      <xdr:spPr>
        <a:xfrm>
          <a:off x="3562427" y="643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4971</xdr:rowOff>
    </xdr:from>
    <xdr:to>
      <xdr:col>4</xdr:col>
      <xdr:colOff>206375</xdr:colOff>
      <xdr:row>37</xdr:row>
      <xdr:rowOff>106571</xdr:rowOff>
    </xdr:to>
    <xdr:sp macro="" textlink="">
      <xdr:nvSpPr>
        <xdr:cNvPr id="86" name="円/楕円 85"/>
        <xdr:cNvSpPr/>
      </xdr:nvSpPr>
      <xdr:spPr>
        <a:xfrm>
          <a:off x="2857500" y="63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97698</xdr:rowOff>
    </xdr:from>
    <xdr:ext cx="469744" cy="259045"/>
    <xdr:sp macro="" textlink="">
      <xdr:nvSpPr>
        <xdr:cNvPr id="87" name="テキスト ボックス 86"/>
        <xdr:cNvSpPr txBox="1"/>
      </xdr:nvSpPr>
      <xdr:spPr>
        <a:xfrm>
          <a:off x="2673427" y="64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150949</xdr:rowOff>
    </xdr:from>
    <xdr:to>
      <xdr:col>3</xdr:col>
      <xdr:colOff>3175</xdr:colOff>
      <xdr:row>37</xdr:row>
      <xdr:rowOff>81099</xdr:rowOff>
    </xdr:to>
    <xdr:sp macro="" textlink="">
      <xdr:nvSpPr>
        <xdr:cNvPr id="88" name="円/楕円 87"/>
        <xdr:cNvSpPr/>
      </xdr:nvSpPr>
      <xdr:spPr>
        <a:xfrm>
          <a:off x="1968500" y="632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72226</xdr:rowOff>
    </xdr:from>
    <xdr:ext cx="469744" cy="259045"/>
    <xdr:sp macro="" textlink="">
      <xdr:nvSpPr>
        <xdr:cNvPr id="89" name="テキスト ボックス 88"/>
        <xdr:cNvSpPr txBox="1"/>
      </xdr:nvSpPr>
      <xdr:spPr>
        <a:xfrm>
          <a:off x="1784427" y="641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154214</xdr:rowOff>
    </xdr:from>
    <xdr:to>
      <xdr:col>1</xdr:col>
      <xdr:colOff>485775</xdr:colOff>
      <xdr:row>36</xdr:row>
      <xdr:rowOff>84364</xdr:rowOff>
    </xdr:to>
    <xdr:sp macro="" textlink="">
      <xdr:nvSpPr>
        <xdr:cNvPr id="90" name="円/楕円 89"/>
        <xdr:cNvSpPr/>
      </xdr:nvSpPr>
      <xdr:spPr>
        <a:xfrm>
          <a:off x="1079500" y="61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75491</xdr:rowOff>
    </xdr:from>
    <xdr:ext cx="469744" cy="259045"/>
    <xdr:sp macro="" textlink="">
      <xdr:nvSpPr>
        <xdr:cNvPr id="91" name="テキスト ボックス 90"/>
        <xdr:cNvSpPr txBox="1"/>
      </xdr:nvSpPr>
      <xdr:spPr>
        <a:xfrm>
          <a:off x="895427" y="624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85027</xdr:rowOff>
    </xdr:from>
    <xdr:to>
      <xdr:col>6</xdr:col>
      <xdr:colOff>511175</xdr:colOff>
      <xdr:row>57</xdr:row>
      <xdr:rowOff>119766</xdr:rowOff>
    </xdr:to>
    <xdr:cxnSp macro="">
      <xdr:nvCxnSpPr>
        <xdr:cNvPr id="120" name="直線コネクタ 119"/>
        <xdr:cNvCxnSpPr/>
      </xdr:nvCxnSpPr>
      <xdr:spPr>
        <a:xfrm flipV="1">
          <a:off x="3797300" y="9857677"/>
          <a:ext cx="838200" cy="3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110371</xdr:rowOff>
    </xdr:from>
    <xdr:to>
      <xdr:col>5</xdr:col>
      <xdr:colOff>358775</xdr:colOff>
      <xdr:row>57</xdr:row>
      <xdr:rowOff>119766</xdr:rowOff>
    </xdr:to>
    <xdr:cxnSp macro="">
      <xdr:nvCxnSpPr>
        <xdr:cNvPr id="123" name="直線コネクタ 122"/>
        <xdr:cNvCxnSpPr/>
      </xdr:nvCxnSpPr>
      <xdr:spPr>
        <a:xfrm>
          <a:off x="2908300" y="9883021"/>
          <a:ext cx="8890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110371</xdr:rowOff>
    </xdr:from>
    <xdr:to>
      <xdr:col>4</xdr:col>
      <xdr:colOff>155575</xdr:colOff>
      <xdr:row>57</xdr:row>
      <xdr:rowOff>138481</xdr:rowOff>
    </xdr:to>
    <xdr:cxnSp macro="">
      <xdr:nvCxnSpPr>
        <xdr:cNvPr id="126" name="直線コネクタ 125"/>
        <xdr:cNvCxnSpPr/>
      </xdr:nvCxnSpPr>
      <xdr:spPr>
        <a:xfrm flipV="1">
          <a:off x="2019300" y="9883021"/>
          <a:ext cx="889000" cy="2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91839</xdr:rowOff>
    </xdr:from>
    <xdr:to>
      <xdr:col>2</xdr:col>
      <xdr:colOff>638175</xdr:colOff>
      <xdr:row>57</xdr:row>
      <xdr:rowOff>138481</xdr:rowOff>
    </xdr:to>
    <xdr:cxnSp macro="">
      <xdr:nvCxnSpPr>
        <xdr:cNvPr id="129" name="直線コネクタ 128"/>
        <xdr:cNvCxnSpPr/>
      </xdr:nvCxnSpPr>
      <xdr:spPr>
        <a:xfrm>
          <a:off x="1130300" y="9864489"/>
          <a:ext cx="889000" cy="4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34227</xdr:rowOff>
    </xdr:from>
    <xdr:to>
      <xdr:col>6</xdr:col>
      <xdr:colOff>561975</xdr:colOff>
      <xdr:row>57</xdr:row>
      <xdr:rowOff>135827</xdr:rowOff>
    </xdr:to>
    <xdr:sp macro="" textlink="">
      <xdr:nvSpPr>
        <xdr:cNvPr id="139" name="円/楕円 138"/>
        <xdr:cNvSpPr/>
      </xdr:nvSpPr>
      <xdr:spPr>
        <a:xfrm>
          <a:off x="4584700" y="980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120604</xdr:rowOff>
    </xdr:from>
    <xdr:ext cx="534377" cy="259045"/>
    <xdr:sp macro="" textlink="">
      <xdr:nvSpPr>
        <xdr:cNvPr id="140" name="総務費該当値テキスト"/>
        <xdr:cNvSpPr txBox="1"/>
      </xdr:nvSpPr>
      <xdr:spPr>
        <a:xfrm>
          <a:off x="4686300" y="97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39,675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68966</xdr:rowOff>
    </xdr:from>
    <xdr:to>
      <xdr:col>5</xdr:col>
      <xdr:colOff>409575</xdr:colOff>
      <xdr:row>57</xdr:row>
      <xdr:rowOff>170566</xdr:rowOff>
    </xdr:to>
    <xdr:sp macro="" textlink="">
      <xdr:nvSpPr>
        <xdr:cNvPr id="141" name="円/楕円 140"/>
        <xdr:cNvSpPr/>
      </xdr:nvSpPr>
      <xdr:spPr>
        <a:xfrm>
          <a:off x="3746500" y="984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161693</xdr:rowOff>
    </xdr:from>
    <xdr:ext cx="534377" cy="259045"/>
    <xdr:sp macro="" textlink="">
      <xdr:nvSpPr>
        <xdr:cNvPr id="142" name="テキスト ボックス 141"/>
        <xdr:cNvSpPr txBox="1"/>
      </xdr:nvSpPr>
      <xdr:spPr>
        <a:xfrm>
          <a:off x="3530111" y="993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59571</xdr:rowOff>
    </xdr:from>
    <xdr:to>
      <xdr:col>4</xdr:col>
      <xdr:colOff>206375</xdr:colOff>
      <xdr:row>57</xdr:row>
      <xdr:rowOff>161171</xdr:rowOff>
    </xdr:to>
    <xdr:sp macro="" textlink="">
      <xdr:nvSpPr>
        <xdr:cNvPr id="143" name="円/楕円 142"/>
        <xdr:cNvSpPr/>
      </xdr:nvSpPr>
      <xdr:spPr>
        <a:xfrm>
          <a:off x="2857500" y="983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152298</xdr:rowOff>
    </xdr:from>
    <xdr:ext cx="534377" cy="259045"/>
    <xdr:sp macro="" textlink="">
      <xdr:nvSpPr>
        <xdr:cNvPr id="144" name="テキスト ボックス 143"/>
        <xdr:cNvSpPr txBox="1"/>
      </xdr:nvSpPr>
      <xdr:spPr>
        <a:xfrm>
          <a:off x="2641111" y="99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87681</xdr:rowOff>
    </xdr:from>
    <xdr:to>
      <xdr:col>3</xdr:col>
      <xdr:colOff>3175</xdr:colOff>
      <xdr:row>58</xdr:row>
      <xdr:rowOff>17831</xdr:rowOff>
    </xdr:to>
    <xdr:sp macro="" textlink="">
      <xdr:nvSpPr>
        <xdr:cNvPr id="145" name="円/楕円 144"/>
        <xdr:cNvSpPr/>
      </xdr:nvSpPr>
      <xdr:spPr>
        <a:xfrm>
          <a:off x="1968500" y="986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8958</xdr:rowOff>
    </xdr:from>
    <xdr:ext cx="534377" cy="259045"/>
    <xdr:sp macro="" textlink="">
      <xdr:nvSpPr>
        <xdr:cNvPr id="146" name="テキスト ボックス 145"/>
        <xdr:cNvSpPr txBox="1"/>
      </xdr:nvSpPr>
      <xdr:spPr>
        <a:xfrm>
          <a:off x="1752111" y="995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32,660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41039</xdr:rowOff>
    </xdr:from>
    <xdr:to>
      <xdr:col>1</xdr:col>
      <xdr:colOff>485775</xdr:colOff>
      <xdr:row>57</xdr:row>
      <xdr:rowOff>142639</xdr:rowOff>
    </xdr:to>
    <xdr:sp macro="" textlink="">
      <xdr:nvSpPr>
        <xdr:cNvPr id="147" name="円/楕円 146"/>
        <xdr:cNvSpPr/>
      </xdr:nvSpPr>
      <xdr:spPr>
        <a:xfrm>
          <a:off x="1079500" y="981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133766</xdr:rowOff>
    </xdr:from>
    <xdr:ext cx="534377" cy="259045"/>
    <xdr:sp macro="" textlink="">
      <xdr:nvSpPr>
        <xdr:cNvPr id="148" name="テキスト ボックス 147"/>
        <xdr:cNvSpPr txBox="1"/>
      </xdr:nvSpPr>
      <xdr:spPr>
        <a:xfrm>
          <a:off x="863111" y="990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117,507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1504</xdr:rowOff>
    </xdr:from>
    <xdr:to>
      <xdr:col>6</xdr:col>
      <xdr:colOff>511175</xdr:colOff>
      <xdr:row>77</xdr:row>
      <xdr:rowOff>56079</xdr:rowOff>
    </xdr:to>
    <xdr:cxnSp macro="">
      <xdr:nvCxnSpPr>
        <xdr:cNvPr id="178" name="直線コネクタ 177"/>
        <xdr:cNvCxnSpPr/>
      </xdr:nvCxnSpPr>
      <xdr:spPr>
        <a:xfrm flipV="1">
          <a:off x="3797300" y="13203154"/>
          <a:ext cx="838200" cy="5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56079</xdr:rowOff>
    </xdr:from>
    <xdr:to>
      <xdr:col>5</xdr:col>
      <xdr:colOff>358775</xdr:colOff>
      <xdr:row>77</xdr:row>
      <xdr:rowOff>109875</xdr:rowOff>
    </xdr:to>
    <xdr:cxnSp macro="">
      <xdr:nvCxnSpPr>
        <xdr:cNvPr id="181" name="直線コネクタ 180"/>
        <xdr:cNvCxnSpPr/>
      </xdr:nvCxnSpPr>
      <xdr:spPr>
        <a:xfrm flipV="1">
          <a:off x="2908300" y="13257729"/>
          <a:ext cx="889000" cy="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109875</xdr:rowOff>
    </xdr:from>
    <xdr:to>
      <xdr:col>4</xdr:col>
      <xdr:colOff>155575</xdr:colOff>
      <xdr:row>77</xdr:row>
      <xdr:rowOff>134365</xdr:rowOff>
    </xdr:to>
    <xdr:cxnSp macro="">
      <xdr:nvCxnSpPr>
        <xdr:cNvPr id="184" name="直線コネクタ 183"/>
        <xdr:cNvCxnSpPr/>
      </xdr:nvCxnSpPr>
      <xdr:spPr>
        <a:xfrm flipV="1">
          <a:off x="2019300" y="13311525"/>
          <a:ext cx="889000" cy="2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134365</xdr:rowOff>
    </xdr:from>
    <xdr:to>
      <xdr:col>2</xdr:col>
      <xdr:colOff>638175</xdr:colOff>
      <xdr:row>77</xdr:row>
      <xdr:rowOff>158003</xdr:rowOff>
    </xdr:to>
    <xdr:cxnSp macro="">
      <xdr:nvCxnSpPr>
        <xdr:cNvPr id="187" name="直線コネクタ 186"/>
        <xdr:cNvCxnSpPr/>
      </xdr:nvCxnSpPr>
      <xdr:spPr>
        <a:xfrm flipV="1">
          <a:off x="1130300" y="13336015"/>
          <a:ext cx="889000" cy="2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122154</xdr:rowOff>
    </xdr:from>
    <xdr:to>
      <xdr:col>6</xdr:col>
      <xdr:colOff>561975</xdr:colOff>
      <xdr:row>77</xdr:row>
      <xdr:rowOff>52304</xdr:rowOff>
    </xdr:to>
    <xdr:sp macro="" textlink="">
      <xdr:nvSpPr>
        <xdr:cNvPr id="197" name="円/楕円 196"/>
        <xdr:cNvSpPr/>
      </xdr:nvSpPr>
      <xdr:spPr>
        <a:xfrm>
          <a:off x="4584700" y="1315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100581</xdr:rowOff>
    </xdr:from>
    <xdr:ext cx="599010" cy="259045"/>
    <xdr:sp macro="" textlink="">
      <xdr:nvSpPr>
        <xdr:cNvPr id="198" name="民生費該当値テキスト"/>
        <xdr:cNvSpPr txBox="1"/>
      </xdr:nvSpPr>
      <xdr:spPr>
        <a:xfrm>
          <a:off x="4686300" y="1313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100,636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5279</xdr:rowOff>
    </xdr:from>
    <xdr:to>
      <xdr:col>5</xdr:col>
      <xdr:colOff>409575</xdr:colOff>
      <xdr:row>77</xdr:row>
      <xdr:rowOff>106879</xdr:rowOff>
    </xdr:to>
    <xdr:sp macro="" textlink="">
      <xdr:nvSpPr>
        <xdr:cNvPr id="199" name="円/楕円 198"/>
        <xdr:cNvSpPr/>
      </xdr:nvSpPr>
      <xdr:spPr>
        <a:xfrm>
          <a:off x="3746500" y="1320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98006</xdr:rowOff>
    </xdr:from>
    <xdr:ext cx="534377" cy="259045"/>
    <xdr:sp macro="" textlink="">
      <xdr:nvSpPr>
        <xdr:cNvPr id="200" name="テキスト ボックス 199"/>
        <xdr:cNvSpPr txBox="1"/>
      </xdr:nvSpPr>
      <xdr:spPr>
        <a:xfrm>
          <a:off x="3530111" y="132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93,474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59075</xdr:rowOff>
    </xdr:from>
    <xdr:to>
      <xdr:col>4</xdr:col>
      <xdr:colOff>206375</xdr:colOff>
      <xdr:row>77</xdr:row>
      <xdr:rowOff>160675</xdr:rowOff>
    </xdr:to>
    <xdr:sp macro="" textlink="">
      <xdr:nvSpPr>
        <xdr:cNvPr id="201" name="円/楕円 200"/>
        <xdr:cNvSpPr/>
      </xdr:nvSpPr>
      <xdr:spPr>
        <a:xfrm>
          <a:off x="2857500" y="132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151802</xdr:rowOff>
    </xdr:from>
    <xdr:ext cx="534377" cy="259045"/>
    <xdr:sp macro="" textlink="">
      <xdr:nvSpPr>
        <xdr:cNvPr id="202" name="テキスト ボックス 201"/>
        <xdr:cNvSpPr txBox="1"/>
      </xdr:nvSpPr>
      <xdr:spPr>
        <a:xfrm>
          <a:off x="2641111" y="1335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86,414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83565</xdr:rowOff>
    </xdr:from>
    <xdr:to>
      <xdr:col>3</xdr:col>
      <xdr:colOff>3175</xdr:colOff>
      <xdr:row>78</xdr:row>
      <xdr:rowOff>13715</xdr:rowOff>
    </xdr:to>
    <xdr:sp macro="" textlink="">
      <xdr:nvSpPr>
        <xdr:cNvPr id="203" name="円/楕円 202"/>
        <xdr:cNvSpPr/>
      </xdr:nvSpPr>
      <xdr:spPr>
        <a:xfrm>
          <a:off x="1968500" y="132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4842</xdr:rowOff>
    </xdr:from>
    <xdr:ext cx="534377" cy="259045"/>
    <xdr:sp macro="" textlink="">
      <xdr:nvSpPr>
        <xdr:cNvPr id="204" name="テキスト ボックス 203"/>
        <xdr:cNvSpPr txBox="1"/>
      </xdr:nvSpPr>
      <xdr:spPr>
        <a:xfrm>
          <a:off x="1752111" y="1337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83,200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107203</xdr:rowOff>
    </xdr:from>
    <xdr:to>
      <xdr:col>1</xdr:col>
      <xdr:colOff>485775</xdr:colOff>
      <xdr:row>78</xdr:row>
      <xdr:rowOff>37353</xdr:rowOff>
    </xdr:to>
    <xdr:sp macro="" textlink="">
      <xdr:nvSpPr>
        <xdr:cNvPr id="205" name="円/楕円 204"/>
        <xdr:cNvSpPr/>
      </xdr:nvSpPr>
      <xdr:spPr>
        <a:xfrm>
          <a:off x="1079500" y="1330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28480</xdr:rowOff>
    </xdr:from>
    <xdr:ext cx="534377" cy="259045"/>
    <xdr:sp macro="" textlink="">
      <xdr:nvSpPr>
        <xdr:cNvPr id="206" name="テキスト ボックス 205"/>
        <xdr:cNvSpPr txBox="1"/>
      </xdr:nvSpPr>
      <xdr:spPr>
        <a:xfrm>
          <a:off x="863111" y="1340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164618</xdr:rowOff>
    </xdr:from>
    <xdr:to>
      <xdr:col>6</xdr:col>
      <xdr:colOff>511175</xdr:colOff>
      <xdr:row>99</xdr:row>
      <xdr:rowOff>13839</xdr:rowOff>
    </xdr:to>
    <xdr:cxnSp macro="">
      <xdr:nvCxnSpPr>
        <xdr:cNvPr id="238" name="直線コネクタ 237"/>
        <xdr:cNvCxnSpPr/>
      </xdr:nvCxnSpPr>
      <xdr:spPr>
        <a:xfrm flipV="1">
          <a:off x="3797300" y="16966718"/>
          <a:ext cx="838200" cy="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13839</xdr:rowOff>
    </xdr:from>
    <xdr:to>
      <xdr:col>5</xdr:col>
      <xdr:colOff>358775</xdr:colOff>
      <xdr:row>99</xdr:row>
      <xdr:rowOff>20044</xdr:rowOff>
    </xdr:to>
    <xdr:cxnSp macro="">
      <xdr:nvCxnSpPr>
        <xdr:cNvPr id="241" name="直線コネクタ 240"/>
        <xdr:cNvCxnSpPr/>
      </xdr:nvCxnSpPr>
      <xdr:spPr>
        <a:xfrm flipV="1">
          <a:off x="2908300" y="16987389"/>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6443</xdr:rowOff>
    </xdr:from>
    <xdr:to>
      <xdr:col>4</xdr:col>
      <xdr:colOff>155575</xdr:colOff>
      <xdr:row>99</xdr:row>
      <xdr:rowOff>20044</xdr:rowOff>
    </xdr:to>
    <xdr:cxnSp macro="">
      <xdr:nvCxnSpPr>
        <xdr:cNvPr id="244" name="直線コネクタ 243"/>
        <xdr:cNvCxnSpPr/>
      </xdr:nvCxnSpPr>
      <xdr:spPr>
        <a:xfrm>
          <a:off x="2019300" y="16979993"/>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117787</xdr:rowOff>
    </xdr:from>
    <xdr:to>
      <xdr:col>2</xdr:col>
      <xdr:colOff>638175</xdr:colOff>
      <xdr:row>99</xdr:row>
      <xdr:rowOff>6443</xdr:rowOff>
    </xdr:to>
    <xdr:cxnSp macro="">
      <xdr:nvCxnSpPr>
        <xdr:cNvPr id="247" name="直線コネクタ 246"/>
        <xdr:cNvCxnSpPr/>
      </xdr:nvCxnSpPr>
      <xdr:spPr>
        <a:xfrm>
          <a:off x="1130300" y="16919887"/>
          <a:ext cx="889000" cy="6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113818</xdr:rowOff>
    </xdr:from>
    <xdr:to>
      <xdr:col>6</xdr:col>
      <xdr:colOff>561975</xdr:colOff>
      <xdr:row>99</xdr:row>
      <xdr:rowOff>43968</xdr:rowOff>
    </xdr:to>
    <xdr:sp macro="" textlink="">
      <xdr:nvSpPr>
        <xdr:cNvPr id="257" name="円/楕円 256"/>
        <xdr:cNvSpPr/>
      </xdr:nvSpPr>
      <xdr:spPr>
        <a:xfrm>
          <a:off x="4584700" y="169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92245</xdr:rowOff>
    </xdr:from>
    <xdr:ext cx="534377" cy="259045"/>
    <xdr:sp macro="" textlink="">
      <xdr:nvSpPr>
        <xdr:cNvPr id="258" name="衛生費該当値テキスト"/>
        <xdr:cNvSpPr txBox="1"/>
      </xdr:nvSpPr>
      <xdr:spPr>
        <a:xfrm>
          <a:off x="4686300"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26,474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134489</xdr:rowOff>
    </xdr:from>
    <xdr:to>
      <xdr:col>5</xdr:col>
      <xdr:colOff>409575</xdr:colOff>
      <xdr:row>99</xdr:row>
      <xdr:rowOff>64639</xdr:rowOff>
    </xdr:to>
    <xdr:sp macro="" textlink="">
      <xdr:nvSpPr>
        <xdr:cNvPr id="259" name="円/楕円 258"/>
        <xdr:cNvSpPr/>
      </xdr:nvSpPr>
      <xdr:spPr>
        <a:xfrm>
          <a:off x="3746500" y="169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55766</xdr:rowOff>
    </xdr:from>
    <xdr:ext cx="534377" cy="259045"/>
    <xdr:sp macro="" textlink="">
      <xdr:nvSpPr>
        <xdr:cNvPr id="260" name="テキスト ボックス 259"/>
        <xdr:cNvSpPr txBox="1"/>
      </xdr:nvSpPr>
      <xdr:spPr>
        <a:xfrm>
          <a:off x="3530111" y="1702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140694</xdr:rowOff>
    </xdr:from>
    <xdr:to>
      <xdr:col>4</xdr:col>
      <xdr:colOff>206375</xdr:colOff>
      <xdr:row>99</xdr:row>
      <xdr:rowOff>70844</xdr:rowOff>
    </xdr:to>
    <xdr:sp macro="" textlink="">
      <xdr:nvSpPr>
        <xdr:cNvPr id="261" name="円/楕円 260"/>
        <xdr:cNvSpPr/>
      </xdr:nvSpPr>
      <xdr:spPr>
        <a:xfrm>
          <a:off x="2857500" y="1694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61971</xdr:rowOff>
    </xdr:from>
    <xdr:ext cx="534377" cy="259045"/>
    <xdr:sp macro="" textlink="">
      <xdr:nvSpPr>
        <xdr:cNvPr id="262" name="テキスト ボックス 261"/>
        <xdr:cNvSpPr txBox="1"/>
      </xdr:nvSpPr>
      <xdr:spPr>
        <a:xfrm>
          <a:off x="2641111" y="170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24,828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127093</xdr:rowOff>
    </xdr:from>
    <xdr:to>
      <xdr:col>3</xdr:col>
      <xdr:colOff>3175</xdr:colOff>
      <xdr:row>99</xdr:row>
      <xdr:rowOff>57243</xdr:rowOff>
    </xdr:to>
    <xdr:sp macro="" textlink="">
      <xdr:nvSpPr>
        <xdr:cNvPr id="263" name="円/楕円 262"/>
        <xdr:cNvSpPr/>
      </xdr:nvSpPr>
      <xdr:spPr>
        <a:xfrm>
          <a:off x="1968500" y="1692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48370</xdr:rowOff>
    </xdr:from>
    <xdr:ext cx="534377" cy="259045"/>
    <xdr:sp macro="" textlink="">
      <xdr:nvSpPr>
        <xdr:cNvPr id="264" name="テキスト ボックス 263"/>
        <xdr:cNvSpPr txBox="1"/>
      </xdr:nvSpPr>
      <xdr:spPr>
        <a:xfrm>
          <a:off x="1752111" y="1702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25,661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66987</xdr:rowOff>
    </xdr:from>
    <xdr:to>
      <xdr:col>1</xdr:col>
      <xdr:colOff>485775</xdr:colOff>
      <xdr:row>98</xdr:row>
      <xdr:rowOff>168587</xdr:rowOff>
    </xdr:to>
    <xdr:sp macro="" textlink="">
      <xdr:nvSpPr>
        <xdr:cNvPr id="265" name="円/楕円 264"/>
        <xdr:cNvSpPr/>
      </xdr:nvSpPr>
      <xdr:spPr>
        <a:xfrm>
          <a:off x="1079500" y="1686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159714</xdr:rowOff>
    </xdr:from>
    <xdr:ext cx="534377" cy="259045"/>
    <xdr:sp macro="" textlink="">
      <xdr:nvSpPr>
        <xdr:cNvPr id="266" name="テキスト ボックス 265"/>
        <xdr:cNvSpPr txBox="1"/>
      </xdr:nvSpPr>
      <xdr:spPr>
        <a:xfrm>
          <a:off x="863111" y="169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81788</xdr:rowOff>
    </xdr:from>
    <xdr:to>
      <xdr:col>15</xdr:col>
      <xdr:colOff>180975</xdr:colOff>
      <xdr:row>38</xdr:row>
      <xdr:rowOff>86360</xdr:rowOff>
    </xdr:to>
    <xdr:cxnSp macro="">
      <xdr:nvCxnSpPr>
        <xdr:cNvPr id="295" name="直線コネクタ 294"/>
        <xdr:cNvCxnSpPr/>
      </xdr:nvCxnSpPr>
      <xdr:spPr>
        <a:xfrm flipV="1">
          <a:off x="9639300" y="65968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144272</xdr:rowOff>
    </xdr:from>
    <xdr:to>
      <xdr:col>14</xdr:col>
      <xdr:colOff>28575</xdr:colOff>
      <xdr:row>38</xdr:row>
      <xdr:rowOff>86360</xdr:rowOff>
    </xdr:to>
    <xdr:cxnSp macro="">
      <xdr:nvCxnSpPr>
        <xdr:cNvPr id="298" name="直線コネクタ 297"/>
        <xdr:cNvCxnSpPr/>
      </xdr:nvCxnSpPr>
      <xdr:spPr>
        <a:xfrm>
          <a:off x="8750300" y="6487922"/>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121031</xdr:rowOff>
    </xdr:from>
    <xdr:to>
      <xdr:col>12</xdr:col>
      <xdr:colOff>511175</xdr:colOff>
      <xdr:row>37</xdr:row>
      <xdr:rowOff>144272</xdr:rowOff>
    </xdr:to>
    <xdr:cxnSp macro="">
      <xdr:nvCxnSpPr>
        <xdr:cNvPr id="301" name="直線コネクタ 300"/>
        <xdr:cNvCxnSpPr/>
      </xdr:nvCxnSpPr>
      <xdr:spPr>
        <a:xfrm>
          <a:off x="7861300" y="6293231"/>
          <a:ext cx="889000" cy="19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151511</xdr:rowOff>
    </xdr:from>
    <xdr:to>
      <xdr:col>11</xdr:col>
      <xdr:colOff>307975</xdr:colOff>
      <xdr:row>36</xdr:row>
      <xdr:rowOff>121031</xdr:rowOff>
    </xdr:to>
    <xdr:cxnSp macro="">
      <xdr:nvCxnSpPr>
        <xdr:cNvPr id="304" name="直線コネクタ 303"/>
        <xdr:cNvCxnSpPr/>
      </xdr:nvCxnSpPr>
      <xdr:spPr>
        <a:xfrm>
          <a:off x="6972300" y="6152261"/>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30988</xdr:rowOff>
    </xdr:from>
    <xdr:to>
      <xdr:col>15</xdr:col>
      <xdr:colOff>231775</xdr:colOff>
      <xdr:row>38</xdr:row>
      <xdr:rowOff>132588</xdr:rowOff>
    </xdr:to>
    <xdr:sp macro="" textlink="">
      <xdr:nvSpPr>
        <xdr:cNvPr id="314" name="円/楕円 313"/>
        <xdr:cNvSpPr/>
      </xdr:nvSpPr>
      <xdr:spPr>
        <a:xfrm>
          <a:off x="10426700" y="65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9415</xdr:rowOff>
    </xdr:from>
    <xdr:ext cx="378565" cy="259045"/>
    <xdr:sp macro="" textlink="">
      <xdr:nvSpPr>
        <xdr:cNvPr id="315" name="労働費該当値テキスト"/>
        <xdr:cNvSpPr txBox="1"/>
      </xdr:nvSpPr>
      <xdr:spPr>
        <a:xfrm>
          <a:off x="10528300" y="6524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35560</xdr:rowOff>
    </xdr:from>
    <xdr:to>
      <xdr:col>14</xdr:col>
      <xdr:colOff>79375</xdr:colOff>
      <xdr:row>38</xdr:row>
      <xdr:rowOff>137160</xdr:rowOff>
    </xdr:to>
    <xdr:sp macro="" textlink="">
      <xdr:nvSpPr>
        <xdr:cNvPr id="316" name="円/楕円 315"/>
        <xdr:cNvSpPr/>
      </xdr:nvSpPr>
      <xdr:spPr>
        <a:xfrm>
          <a:off x="9588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128287</xdr:rowOff>
    </xdr:from>
    <xdr:ext cx="378565" cy="259045"/>
    <xdr:sp macro="" textlink="">
      <xdr:nvSpPr>
        <xdr:cNvPr id="317" name="テキスト ボックス 316"/>
        <xdr:cNvSpPr txBox="1"/>
      </xdr:nvSpPr>
      <xdr:spPr>
        <a:xfrm>
          <a:off x="9450017" y="664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93472</xdr:rowOff>
    </xdr:from>
    <xdr:to>
      <xdr:col>12</xdr:col>
      <xdr:colOff>561975</xdr:colOff>
      <xdr:row>38</xdr:row>
      <xdr:rowOff>23622</xdr:rowOff>
    </xdr:to>
    <xdr:sp macro="" textlink="">
      <xdr:nvSpPr>
        <xdr:cNvPr id="318" name="円/楕円 317"/>
        <xdr:cNvSpPr/>
      </xdr:nvSpPr>
      <xdr:spPr>
        <a:xfrm>
          <a:off x="8699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14749</xdr:rowOff>
    </xdr:from>
    <xdr:ext cx="378565" cy="259045"/>
    <xdr:sp macro="" textlink="">
      <xdr:nvSpPr>
        <xdr:cNvPr id="319" name="テキスト ボックス 318"/>
        <xdr:cNvSpPr txBox="1"/>
      </xdr:nvSpPr>
      <xdr:spPr>
        <a:xfrm>
          <a:off x="8561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70231</xdr:rowOff>
    </xdr:from>
    <xdr:to>
      <xdr:col>11</xdr:col>
      <xdr:colOff>358775</xdr:colOff>
      <xdr:row>37</xdr:row>
      <xdr:rowOff>381</xdr:rowOff>
    </xdr:to>
    <xdr:sp macro="" textlink="">
      <xdr:nvSpPr>
        <xdr:cNvPr id="320" name="円/楕円 319"/>
        <xdr:cNvSpPr/>
      </xdr:nvSpPr>
      <xdr:spPr>
        <a:xfrm>
          <a:off x="7810500" y="62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162958</xdr:rowOff>
    </xdr:from>
    <xdr:ext cx="469744" cy="259045"/>
    <xdr:sp macro="" textlink="">
      <xdr:nvSpPr>
        <xdr:cNvPr id="321" name="テキスト ボックス 320"/>
        <xdr:cNvSpPr txBox="1"/>
      </xdr:nvSpPr>
      <xdr:spPr>
        <a:xfrm>
          <a:off x="7626427" y="633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100711</xdr:rowOff>
    </xdr:from>
    <xdr:to>
      <xdr:col>10</xdr:col>
      <xdr:colOff>155575</xdr:colOff>
      <xdr:row>36</xdr:row>
      <xdr:rowOff>30861</xdr:rowOff>
    </xdr:to>
    <xdr:sp macro="" textlink="">
      <xdr:nvSpPr>
        <xdr:cNvPr id="322" name="円/楕円 321"/>
        <xdr:cNvSpPr/>
      </xdr:nvSpPr>
      <xdr:spPr>
        <a:xfrm>
          <a:off x="69215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21988</xdr:rowOff>
    </xdr:from>
    <xdr:ext cx="469744" cy="259045"/>
    <xdr:sp macro="" textlink="">
      <xdr:nvSpPr>
        <xdr:cNvPr id="323" name="テキスト ボックス 322"/>
        <xdr:cNvSpPr txBox="1"/>
      </xdr:nvSpPr>
      <xdr:spPr>
        <a:xfrm>
          <a:off x="6737427" y="61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44076</xdr:rowOff>
    </xdr:from>
    <xdr:to>
      <xdr:col>15</xdr:col>
      <xdr:colOff>180975</xdr:colOff>
      <xdr:row>58</xdr:row>
      <xdr:rowOff>48192</xdr:rowOff>
    </xdr:to>
    <xdr:cxnSp macro="">
      <xdr:nvCxnSpPr>
        <xdr:cNvPr id="350" name="直線コネクタ 349"/>
        <xdr:cNvCxnSpPr/>
      </xdr:nvCxnSpPr>
      <xdr:spPr>
        <a:xfrm flipV="1">
          <a:off x="9639300" y="9988176"/>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154101</xdr:rowOff>
    </xdr:from>
    <xdr:to>
      <xdr:col>14</xdr:col>
      <xdr:colOff>28575</xdr:colOff>
      <xdr:row>58</xdr:row>
      <xdr:rowOff>48192</xdr:rowOff>
    </xdr:to>
    <xdr:cxnSp macro="">
      <xdr:nvCxnSpPr>
        <xdr:cNvPr id="353" name="直線コネクタ 352"/>
        <xdr:cNvCxnSpPr/>
      </xdr:nvCxnSpPr>
      <xdr:spPr>
        <a:xfrm>
          <a:off x="8750300" y="9926751"/>
          <a:ext cx="889000" cy="6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154101</xdr:rowOff>
    </xdr:from>
    <xdr:to>
      <xdr:col>12</xdr:col>
      <xdr:colOff>511175</xdr:colOff>
      <xdr:row>58</xdr:row>
      <xdr:rowOff>58044</xdr:rowOff>
    </xdr:to>
    <xdr:cxnSp macro="">
      <xdr:nvCxnSpPr>
        <xdr:cNvPr id="356" name="直線コネクタ 355"/>
        <xdr:cNvCxnSpPr/>
      </xdr:nvCxnSpPr>
      <xdr:spPr>
        <a:xfrm flipV="1">
          <a:off x="7861300" y="9926751"/>
          <a:ext cx="889000" cy="7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144775</xdr:rowOff>
    </xdr:from>
    <xdr:to>
      <xdr:col>11</xdr:col>
      <xdr:colOff>307975</xdr:colOff>
      <xdr:row>58</xdr:row>
      <xdr:rowOff>58044</xdr:rowOff>
    </xdr:to>
    <xdr:cxnSp macro="">
      <xdr:nvCxnSpPr>
        <xdr:cNvPr id="359" name="直線コネクタ 358"/>
        <xdr:cNvCxnSpPr/>
      </xdr:nvCxnSpPr>
      <xdr:spPr>
        <a:xfrm>
          <a:off x="6972300" y="9917425"/>
          <a:ext cx="889000" cy="8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164726</xdr:rowOff>
    </xdr:from>
    <xdr:to>
      <xdr:col>15</xdr:col>
      <xdr:colOff>231775</xdr:colOff>
      <xdr:row>58</xdr:row>
      <xdr:rowOff>94876</xdr:rowOff>
    </xdr:to>
    <xdr:sp macro="" textlink="">
      <xdr:nvSpPr>
        <xdr:cNvPr id="369" name="円/楕円 368"/>
        <xdr:cNvSpPr/>
      </xdr:nvSpPr>
      <xdr:spPr>
        <a:xfrm>
          <a:off x="10426700" y="993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79653</xdr:rowOff>
    </xdr:from>
    <xdr:ext cx="469744" cy="259045"/>
    <xdr:sp macro="" textlink="">
      <xdr:nvSpPr>
        <xdr:cNvPr id="370" name="農林水産業費該当値テキスト"/>
        <xdr:cNvSpPr txBox="1"/>
      </xdr:nvSpPr>
      <xdr:spPr>
        <a:xfrm>
          <a:off x="10528300" y="985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168842</xdr:rowOff>
    </xdr:from>
    <xdr:to>
      <xdr:col>14</xdr:col>
      <xdr:colOff>79375</xdr:colOff>
      <xdr:row>58</xdr:row>
      <xdr:rowOff>98992</xdr:rowOff>
    </xdr:to>
    <xdr:sp macro="" textlink="">
      <xdr:nvSpPr>
        <xdr:cNvPr id="371" name="円/楕円 370"/>
        <xdr:cNvSpPr/>
      </xdr:nvSpPr>
      <xdr:spPr>
        <a:xfrm>
          <a:off x="9588500" y="99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90119</xdr:rowOff>
    </xdr:from>
    <xdr:ext cx="469744" cy="259045"/>
    <xdr:sp macro="" textlink="">
      <xdr:nvSpPr>
        <xdr:cNvPr id="372" name="テキスト ボックス 371"/>
        <xdr:cNvSpPr txBox="1"/>
      </xdr:nvSpPr>
      <xdr:spPr>
        <a:xfrm>
          <a:off x="9404427" y="100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103301</xdr:rowOff>
    </xdr:from>
    <xdr:to>
      <xdr:col>12</xdr:col>
      <xdr:colOff>561975</xdr:colOff>
      <xdr:row>58</xdr:row>
      <xdr:rowOff>33451</xdr:rowOff>
    </xdr:to>
    <xdr:sp macro="" textlink="">
      <xdr:nvSpPr>
        <xdr:cNvPr id="373" name="円/楕円 372"/>
        <xdr:cNvSpPr/>
      </xdr:nvSpPr>
      <xdr:spPr>
        <a:xfrm>
          <a:off x="8699500" y="987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24578</xdr:rowOff>
    </xdr:from>
    <xdr:ext cx="469744" cy="259045"/>
    <xdr:sp macro="" textlink="">
      <xdr:nvSpPr>
        <xdr:cNvPr id="374" name="テキスト ボックス 373"/>
        <xdr:cNvSpPr txBox="1"/>
      </xdr:nvSpPr>
      <xdr:spPr>
        <a:xfrm>
          <a:off x="8515427" y="996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7244</xdr:rowOff>
    </xdr:from>
    <xdr:to>
      <xdr:col>11</xdr:col>
      <xdr:colOff>358775</xdr:colOff>
      <xdr:row>58</xdr:row>
      <xdr:rowOff>108844</xdr:rowOff>
    </xdr:to>
    <xdr:sp macro="" textlink="">
      <xdr:nvSpPr>
        <xdr:cNvPr id="375" name="円/楕円 374"/>
        <xdr:cNvSpPr/>
      </xdr:nvSpPr>
      <xdr:spPr>
        <a:xfrm>
          <a:off x="7810500" y="995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99971</xdr:rowOff>
    </xdr:from>
    <xdr:ext cx="469744" cy="259045"/>
    <xdr:sp macro="" textlink="">
      <xdr:nvSpPr>
        <xdr:cNvPr id="376" name="テキスト ボックス 375"/>
        <xdr:cNvSpPr txBox="1"/>
      </xdr:nvSpPr>
      <xdr:spPr>
        <a:xfrm>
          <a:off x="7626427" y="1004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93975</xdr:rowOff>
    </xdr:from>
    <xdr:to>
      <xdr:col>10</xdr:col>
      <xdr:colOff>155575</xdr:colOff>
      <xdr:row>58</xdr:row>
      <xdr:rowOff>24125</xdr:rowOff>
    </xdr:to>
    <xdr:sp macro="" textlink="">
      <xdr:nvSpPr>
        <xdr:cNvPr id="377" name="円/楕円 376"/>
        <xdr:cNvSpPr/>
      </xdr:nvSpPr>
      <xdr:spPr>
        <a:xfrm>
          <a:off x="6921500" y="98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15252</xdr:rowOff>
    </xdr:from>
    <xdr:ext cx="469744" cy="259045"/>
    <xdr:sp macro="" textlink="">
      <xdr:nvSpPr>
        <xdr:cNvPr id="378" name="テキスト ボックス 377"/>
        <xdr:cNvSpPr txBox="1"/>
      </xdr:nvSpPr>
      <xdr:spPr>
        <a:xfrm>
          <a:off x="6737427" y="995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2311</xdr:rowOff>
    </xdr:from>
    <xdr:to>
      <xdr:col>15</xdr:col>
      <xdr:colOff>180975</xdr:colOff>
      <xdr:row>78</xdr:row>
      <xdr:rowOff>90870</xdr:rowOff>
    </xdr:to>
    <xdr:cxnSp macro="">
      <xdr:nvCxnSpPr>
        <xdr:cNvPr id="405" name="直線コネクタ 404"/>
        <xdr:cNvCxnSpPr/>
      </xdr:nvCxnSpPr>
      <xdr:spPr>
        <a:xfrm flipV="1">
          <a:off x="9639300" y="13375411"/>
          <a:ext cx="838200" cy="8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90870</xdr:rowOff>
    </xdr:from>
    <xdr:to>
      <xdr:col>14</xdr:col>
      <xdr:colOff>28575</xdr:colOff>
      <xdr:row>78</xdr:row>
      <xdr:rowOff>90870</xdr:rowOff>
    </xdr:to>
    <xdr:cxnSp macro="">
      <xdr:nvCxnSpPr>
        <xdr:cNvPr id="408" name="直線コネクタ 407"/>
        <xdr:cNvCxnSpPr/>
      </xdr:nvCxnSpPr>
      <xdr:spPr>
        <a:xfrm>
          <a:off x="8750300" y="13463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80401</xdr:rowOff>
    </xdr:from>
    <xdr:to>
      <xdr:col>12</xdr:col>
      <xdr:colOff>511175</xdr:colOff>
      <xdr:row>78</xdr:row>
      <xdr:rowOff>90870</xdr:rowOff>
    </xdr:to>
    <xdr:cxnSp macro="">
      <xdr:nvCxnSpPr>
        <xdr:cNvPr id="411" name="直線コネクタ 410"/>
        <xdr:cNvCxnSpPr/>
      </xdr:nvCxnSpPr>
      <xdr:spPr>
        <a:xfrm>
          <a:off x="7861300" y="13453501"/>
          <a:ext cx="8890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29972</xdr:rowOff>
    </xdr:from>
    <xdr:to>
      <xdr:col>11</xdr:col>
      <xdr:colOff>307975</xdr:colOff>
      <xdr:row>78</xdr:row>
      <xdr:rowOff>80401</xdr:rowOff>
    </xdr:to>
    <xdr:cxnSp macro="">
      <xdr:nvCxnSpPr>
        <xdr:cNvPr id="414" name="直線コネクタ 413"/>
        <xdr:cNvCxnSpPr/>
      </xdr:nvCxnSpPr>
      <xdr:spPr>
        <a:xfrm>
          <a:off x="6972300" y="13231622"/>
          <a:ext cx="889000" cy="22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120042</xdr:rowOff>
    </xdr:from>
    <xdr:ext cx="469744" cy="259045"/>
    <xdr:sp macro="" textlink="">
      <xdr:nvSpPr>
        <xdr:cNvPr id="418" name="テキスト ボックス 417"/>
        <xdr:cNvSpPr txBox="1"/>
      </xdr:nvSpPr>
      <xdr:spPr>
        <a:xfrm>
          <a:off x="6737427" y="1332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122961</xdr:rowOff>
    </xdr:from>
    <xdr:to>
      <xdr:col>15</xdr:col>
      <xdr:colOff>231775</xdr:colOff>
      <xdr:row>78</xdr:row>
      <xdr:rowOff>53111</xdr:rowOff>
    </xdr:to>
    <xdr:sp macro="" textlink="">
      <xdr:nvSpPr>
        <xdr:cNvPr id="424" name="円/楕円 423"/>
        <xdr:cNvSpPr/>
      </xdr:nvSpPr>
      <xdr:spPr>
        <a:xfrm>
          <a:off x="10426700" y="133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101388</xdr:rowOff>
    </xdr:from>
    <xdr:ext cx="469744" cy="259045"/>
    <xdr:sp macro="" textlink="">
      <xdr:nvSpPr>
        <xdr:cNvPr id="425" name="商工費該当値テキスト"/>
        <xdr:cNvSpPr txBox="1"/>
      </xdr:nvSpPr>
      <xdr:spPr>
        <a:xfrm>
          <a:off x="10528300" y="1330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40070</xdr:rowOff>
    </xdr:from>
    <xdr:to>
      <xdr:col>14</xdr:col>
      <xdr:colOff>79375</xdr:colOff>
      <xdr:row>78</xdr:row>
      <xdr:rowOff>141670</xdr:rowOff>
    </xdr:to>
    <xdr:sp macro="" textlink="">
      <xdr:nvSpPr>
        <xdr:cNvPr id="426" name="円/楕円 425"/>
        <xdr:cNvSpPr/>
      </xdr:nvSpPr>
      <xdr:spPr>
        <a:xfrm>
          <a:off x="9588500" y="134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132797</xdr:rowOff>
    </xdr:from>
    <xdr:ext cx="469744" cy="259045"/>
    <xdr:sp macro="" textlink="">
      <xdr:nvSpPr>
        <xdr:cNvPr id="427" name="テキスト ボックス 426"/>
        <xdr:cNvSpPr txBox="1"/>
      </xdr:nvSpPr>
      <xdr:spPr>
        <a:xfrm>
          <a:off x="9404427" y="1350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40070</xdr:rowOff>
    </xdr:from>
    <xdr:to>
      <xdr:col>12</xdr:col>
      <xdr:colOff>561975</xdr:colOff>
      <xdr:row>78</xdr:row>
      <xdr:rowOff>141670</xdr:rowOff>
    </xdr:to>
    <xdr:sp macro="" textlink="">
      <xdr:nvSpPr>
        <xdr:cNvPr id="428" name="円/楕円 427"/>
        <xdr:cNvSpPr/>
      </xdr:nvSpPr>
      <xdr:spPr>
        <a:xfrm>
          <a:off x="8699500" y="134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132797</xdr:rowOff>
    </xdr:from>
    <xdr:ext cx="469744" cy="259045"/>
    <xdr:sp macro="" textlink="">
      <xdr:nvSpPr>
        <xdr:cNvPr id="429" name="テキスト ボックス 428"/>
        <xdr:cNvSpPr txBox="1"/>
      </xdr:nvSpPr>
      <xdr:spPr>
        <a:xfrm>
          <a:off x="8515427" y="1350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29601</xdr:rowOff>
    </xdr:from>
    <xdr:to>
      <xdr:col>11</xdr:col>
      <xdr:colOff>358775</xdr:colOff>
      <xdr:row>78</xdr:row>
      <xdr:rowOff>131201</xdr:rowOff>
    </xdr:to>
    <xdr:sp macro="" textlink="">
      <xdr:nvSpPr>
        <xdr:cNvPr id="430" name="円/楕円 429"/>
        <xdr:cNvSpPr/>
      </xdr:nvSpPr>
      <xdr:spPr>
        <a:xfrm>
          <a:off x="7810500" y="134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122328</xdr:rowOff>
    </xdr:from>
    <xdr:ext cx="469744" cy="259045"/>
    <xdr:sp macro="" textlink="">
      <xdr:nvSpPr>
        <xdr:cNvPr id="431" name="テキスト ボックス 430"/>
        <xdr:cNvSpPr txBox="1"/>
      </xdr:nvSpPr>
      <xdr:spPr>
        <a:xfrm>
          <a:off x="7626427" y="1349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150622</xdr:rowOff>
    </xdr:from>
    <xdr:to>
      <xdr:col>10</xdr:col>
      <xdr:colOff>155575</xdr:colOff>
      <xdr:row>77</xdr:row>
      <xdr:rowOff>80772</xdr:rowOff>
    </xdr:to>
    <xdr:sp macro="" textlink="">
      <xdr:nvSpPr>
        <xdr:cNvPr id="432" name="円/楕円 431"/>
        <xdr:cNvSpPr/>
      </xdr:nvSpPr>
      <xdr:spPr>
        <a:xfrm>
          <a:off x="6921500" y="131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97299</xdr:rowOff>
    </xdr:from>
    <xdr:ext cx="469744" cy="259045"/>
    <xdr:sp macro="" textlink="">
      <xdr:nvSpPr>
        <xdr:cNvPr id="433" name="テキスト ボックス 432"/>
        <xdr:cNvSpPr txBox="1"/>
      </xdr:nvSpPr>
      <xdr:spPr>
        <a:xfrm>
          <a:off x="6737427" y="1295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116853</xdr:rowOff>
    </xdr:from>
    <xdr:to>
      <xdr:col>15</xdr:col>
      <xdr:colOff>180975</xdr:colOff>
      <xdr:row>96</xdr:row>
      <xdr:rowOff>168123</xdr:rowOff>
    </xdr:to>
    <xdr:cxnSp macro="">
      <xdr:nvCxnSpPr>
        <xdr:cNvPr id="462" name="直線コネクタ 461"/>
        <xdr:cNvCxnSpPr/>
      </xdr:nvCxnSpPr>
      <xdr:spPr>
        <a:xfrm>
          <a:off x="9639300" y="16404603"/>
          <a:ext cx="838200" cy="2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116853</xdr:rowOff>
    </xdr:from>
    <xdr:to>
      <xdr:col>14</xdr:col>
      <xdr:colOff>28575</xdr:colOff>
      <xdr:row>95</xdr:row>
      <xdr:rowOff>153366</xdr:rowOff>
    </xdr:to>
    <xdr:cxnSp macro="">
      <xdr:nvCxnSpPr>
        <xdr:cNvPr id="465" name="直線コネクタ 464"/>
        <xdr:cNvCxnSpPr/>
      </xdr:nvCxnSpPr>
      <xdr:spPr>
        <a:xfrm flipV="1">
          <a:off x="8750300" y="16404603"/>
          <a:ext cx="889000" cy="3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101046</xdr:rowOff>
    </xdr:from>
    <xdr:ext cx="534377" cy="259045"/>
    <xdr:sp macro="" textlink="">
      <xdr:nvSpPr>
        <xdr:cNvPr id="467" name="テキスト ボックス 466"/>
        <xdr:cNvSpPr txBox="1"/>
      </xdr:nvSpPr>
      <xdr:spPr>
        <a:xfrm>
          <a:off x="9372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153366</xdr:rowOff>
    </xdr:from>
    <xdr:to>
      <xdr:col>12</xdr:col>
      <xdr:colOff>511175</xdr:colOff>
      <xdr:row>96</xdr:row>
      <xdr:rowOff>89827</xdr:rowOff>
    </xdr:to>
    <xdr:cxnSp macro="">
      <xdr:nvCxnSpPr>
        <xdr:cNvPr id="468" name="直線コネクタ 467"/>
        <xdr:cNvCxnSpPr/>
      </xdr:nvCxnSpPr>
      <xdr:spPr>
        <a:xfrm flipV="1">
          <a:off x="7861300" y="16441116"/>
          <a:ext cx="889000" cy="10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69626</xdr:rowOff>
    </xdr:from>
    <xdr:ext cx="534377" cy="259045"/>
    <xdr:sp macro="" textlink="">
      <xdr:nvSpPr>
        <xdr:cNvPr id="470" name="テキスト ボックス 469"/>
        <xdr:cNvSpPr txBox="1"/>
      </xdr:nvSpPr>
      <xdr:spPr>
        <a:xfrm>
          <a:off x="8483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32919</xdr:rowOff>
    </xdr:from>
    <xdr:to>
      <xdr:col>11</xdr:col>
      <xdr:colOff>307975</xdr:colOff>
      <xdr:row>96</xdr:row>
      <xdr:rowOff>89827</xdr:rowOff>
    </xdr:to>
    <xdr:cxnSp macro="">
      <xdr:nvCxnSpPr>
        <xdr:cNvPr id="471" name="直線コネクタ 470"/>
        <xdr:cNvCxnSpPr/>
      </xdr:nvCxnSpPr>
      <xdr:spPr>
        <a:xfrm>
          <a:off x="6972300" y="16492119"/>
          <a:ext cx="889000" cy="5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133557</xdr:rowOff>
    </xdr:from>
    <xdr:ext cx="534377" cy="259045"/>
    <xdr:sp macro="" textlink="">
      <xdr:nvSpPr>
        <xdr:cNvPr id="475" name="テキスト ボックス 474"/>
        <xdr:cNvSpPr txBox="1"/>
      </xdr:nvSpPr>
      <xdr:spPr>
        <a:xfrm>
          <a:off x="6705111" y="165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117323</xdr:rowOff>
    </xdr:from>
    <xdr:to>
      <xdr:col>15</xdr:col>
      <xdr:colOff>231775</xdr:colOff>
      <xdr:row>97</xdr:row>
      <xdr:rowOff>47473</xdr:rowOff>
    </xdr:to>
    <xdr:sp macro="" textlink="">
      <xdr:nvSpPr>
        <xdr:cNvPr id="481" name="円/楕円 480"/>
        <xdr:cNvSpPr/>
      </xdr:nvSpPr>
      <xdr:spPr>
        <a:xfrm>
          <a:off x="10426700" y="165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95750</xdr:rowOff>
    </xdr:from>
    <xdr:ext cx="534377" cy="259045"/>
    <xdr:sp macro="" textlink="">
      <xdr:nvSpPr>
        <xdr:cNvPr id="482" name="土木費該当値テキスト"/>
        <xdr:cNvSpPr txBox="1"/>
      </xdr:nvSpPr>
      <xdr:spPr>
        <a:xfrm>
          <a:off x="10528300" y="1655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30,762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66053</xdr:rowOff>
    </xdr:from>
    <xdr:to>
      <xdr:col>14</xdr:col>
      <xdr:colOff>79375</xdr:colOff>
      <xdr:row>95</xdr:row>
      <xdr:rowOff>167653</xdr:rowOff>
    </xdr:to>
    <xdr:sp macro="" textlink="">
      <xdr:nvSpPr>
        <xdr:cNvPr id="483" name="円/楕円 482"/>
        <xdr:cNvSpPr/>
      </xdr:nvSpPr>
      <xdr:spPr>
        <a:xfrm>
          <a:off x="9588500" y="163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12730</xdr:rowOff>
    </xdr:from>
    <xdr:ext cx="534377" cy="259045"/>
    <xdr:sp macro="" textlink="">
      <xdr:nvSpPr>
        <xdr:cNvPr id="484" name="テキスト ボックス 483"/>
        <xdr:cNvSpPr txBox="1"/>
      </xdr:nvSpPr>
      <xdr:spPr>
        <a:xfrm>
          <a:off x="9372111" y="161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48,299</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102566</xdr:rowOff>
    </xdr:from>
    <xdr:to>
      <xdr:col>12</xdr:col>
      <xdr:colOff>561975</xdr:colOff>
      <xdr:row>96</xdr:row>
      <xdr:rowOff>32716</xdr:rowOff>
    </xdr:to>
    <xdr:sp macro="" textlink="">
      <xdr:nvSpPr>
        <xdr:cNvPr id="485" name="円/楕円 484"/>
        <xdr:cNvSpPr/>
      </xdr:nvSpPr>
      <xdr:spPr>
        <a:xfrm>
          <a:off x="8699500" y="163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49243</xdr:rowOff>
    </xdr:from>
    <xdr:ext cx="534377" cy="259045"/>
    <xdr:sp macro="" textlink="">
      <xdr:nvSpPr>
        <xdr:cNvPr id="486" name="テキスト ボックス 485"/>
        <xdr:cNvSpPr txBox="1"/>
      </xdr:nvSpPr>
      <xdr:spPr>
        <a:xfrm>
          <a:off x="8483111" y="1616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45,424</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39027</xdr:rowOff>
    </xdr:from>
    <xdr:to>
      <xdr:col>11</xdr:col>
      <xdr:colOff>358775</xdr:colOff>
      <xdr:row>96</xdr:row>
      <xdr:rowOff>140627</xdr:rowOff>
    </xdr:to>
    <xdr:sp macro="" textlink="">
      <xdr:nvSpPr>
        <xdr:cNvPr id="487" name="円/楕円 486"/>
        <xdr:cNvSpPr/>
      </xdr:nvSpPr>
      <xdr:spPr>
        <a:xfrm>
          <a:off x="7810500" y="164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131754</xdr:rowOff>
    </xdr:from>
    <xdr:ext cx="534377" cy="259045"/>
    <xdr:sp macro="" textlink="">
      <xdr:nvSpPr>
        <xdr:cNvPr id="488" name="テキスト ボックス 487"/>
        <xdr:cNvSpPr txBox="1"/>
      </xdr:nvSpPr>
      <xdr:spPr>
        <a:xfrm>
          <a:off x="7594111" y="1659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36,927</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153569</xdr:rowOff>
    </xdr:from>
    <xdr:to>
      <xdr:col>10</xdr:col>
      <xdr:colOff>155575</xdr:colOff>
      <xdr:row>96</xdr:row>
      <xdr:rowOff>83719</xdr:rowOff>
    </xdr:to>
    <xdr:sp macro="" textlink="">
      <xdr:nvSpPr>
        <xdr:cNvPr id="489" name="円/楕円 488"/>
        <xdr:cNvSpPr/>
      </xdr:nvSpPr>
      <xdr:spPr>
        <a:xfrm>
          <a:off x="6921500" y="1644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100246</xdr:rowOff>
    </xdr:from>
    <xdr:ext cx="534377" cy="259045"/>
    <xdr:sp macro="" textlink="">
      <xdr:nvSpPr>
        <xdr:cNvPr id="490" name="テキスト ボックス 489"/>
        <xdr:cNvSpPr txBox="1"/>
      </xdr:nvSpPr>
      <xdr:spPr>
        <a:xfrm>
          <a:off x="6705111" y="1621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43688</xdr:rowOff>
    </xdr:from>
    <xdr:to>
      <xdr:col>23</xdr:col>
      <xdr:colOff>517525</xdr:colOff>
      <xdr:row>38</xdr:row>
      <xdr:rowOff>122327</xdr:rowOff>
    </xdr:to>
    <xdr:cxnSp macro="">
      <xdr:nvCxnSpPr>
        <xdr:cNvPr id="522" name="直線コネクタ 521"/>
        <xdr:cNvCxnSpPr/>
      </xdr:nvCxnSpPr>
      <xdr:spPr>
        <a:xfrm flipV="1">
          <a:off x="15481300" y="6558788"/>
          <a:ext cx="8382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170752</xdr:rowOff>
    </xdr:from>
    <xdr:ext cx="534377" cy="259045"/>
    <xdr:sp macro="" textlink="">
      <xdr:nvSpPr>
        <xdr:cNvPr id="523" name="消防費平均値テキスト"/>
        <xdr:cNvSpPr txBox="1"/>
      </xdr:nvSpPr>
      <xdr:spPr>
        <a:xfrm>
          <a:off x="16370300" y="6514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123339</xdr:rowOff>
    </xdr:from>
    <xdr:to>
      <xdr:col>22</xdr:col>
      <xdr:colOff>365125</xdr:colOff>
      <xdr:row>38</xdr:row>
      <xdr:rowOff>122327</xdr:rowOff>
    </xdr:to>
    <xdr:cxnSp macro="">
      <xdr:nvCxnSpPr>
        <xdr:cNvPr id="525" name="直線コネクタ 524"/>
        <xdr:cNvCxnSpPr/>
      </xdr:nvCxnSpPr>
      <xdr:spPr>
        <a:xfrm>
          <a:off x="14592300" y="6466989"/>
          <a:ext cx="889000" cy="17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123339</xdr:rowOff>
    </xdr:from>
    <xdr:to>
      <xdr:col>21</xdr:col>
      <xdr:colOff>161925</xdr:colOff>
      <xdr:row>38</xdr:row>
      <xdr:rowOff>169451</xdr:rowOff>
    </xdr:to>
    <xdr:cxnSp macro="">
      <xdr:nvCxnSpPr>
        <xdr:cNvPr id="528" name="直線コネクタ 527"/>
        <xdr:cNvCxnSpPr/>
      </xdr:nvCxnSpPr>
      <xdr:spPr>
        <a:xfrm flipV="1">
          <a:off x="13703300" y="6466989"/>
          <a:ext cx="889000" cy="21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108410</xdr:rowOff>
    </xdr:from>
    <xdr:ext cx="534377" cy="259045"/>
    <xdr:sp macro="" textlink="">
      <xdr:nvSpPr>
        <xdr:cNvPr id="530" name="テキスト ボックス 529"/>
        <xdr:cNvSpPr txBox="1"/>
      </xdr:nvSpPr>
      <xdr:spPr>
        <a:xfrm>
          <a:off x="14325111"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169059</xdr:rowOff>
    </xdr:from>
    <xdr:to>
      <xdr:col>19</xdr:col>
      <xdr:colOff>644525</xdr:colOff>
      <xdr:row>38</xdr:row>
      <xdr:rowOff>169451</xdr:rowOff>
    </xdr:to>
    <xdr:cxnSp macro="">
      <xdr:nvCxnSpPr>
        <xdr:cNvPr id="531" name="直線コネクタ 530"/>
        <xdr:cNvCxnSpPr/>
      </xdr:nvCxnSpPr>
      <xdr:spPr>
        <a:xfrm>
          <a:off x="12814300" y="6684159"/>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164338</xdr:rowOff>
    </xdr:from>
    <xdr:to>
      <xdr:col>23</xdr:col>
      <xdr:colOff>568325</xdr:colOff>
      <xdr:row>38</xdr:row>
      <xdr:rowOff>94488</xdr:rowOff>
    </xdr:to>
    <xdr:sp macro="" textlink="">
      <xdr:nvSpPr>
        <xdr:cNvPr id="541" name="円/楕円 540"/>
        <xdr:cNvSpPr/>
      </xdr:nvSpPr>
      <xdr:spPr>
        <a:xfrm>
          <a:off x="162687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15765</xdr:rowOff>
    </xdr:from>
    <xdr:ext cx="534377" cy="259045"/>
    <xdr:sp macro="" textlink="">
      <xdr:nvSpPr>
        <xdr:cNvPr id="542" name="消防費該当値テキスト"/>
        <xdr:cNvSpPr txBox="1"/>
      </xdr:nvSpPr>
      <xdr:spPr>
        <a:xfrm>
          <a:off x="16370300" y="635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16,940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71527</xdr:rowOff>
    </xdr:from>
    <xdr:to>
      <xdr:col>22</xdr:col>
      <xdr:colOff>415925</xdr:colOff>
      <xdr:row>39</xdr:row>
      <xdr:rowOff>1677</xdr:rowOff>
    </xdr:to>
    <xdr:sp macro="" textlink="">
      <xdr:nvSpPr>
        <xdr:cNvPr id="543" name="円/楕円 542"/>
        <xdr:cNvSpPr/>
      </xdr:nvSpPr>
      <xdr:spPr>
        <a:xfrm>
          <a:off x="15430500" y="65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164254</xdr:rowOff>
    </xdr:from>
    <xdr:ext cx="534377" cy="259045"/>
    <xdr:sp macro="" textlink="">
      <xdr:nvSpPr>
        <xdr:cNvPr id="544" name="テキスト ボックス 543"/>
        <xdr:cNvSpPr txBox="1"/>
      </xdr:nvSpPr>
      <xdr:spPr>
        <a:xfrm>
          <a:off x="15214111" y="667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72539</xdr:rowOff>
    </xdr:from>
    <xdr:to>
      <xdr:col>21</xdr:col>
      <xdr:colOff>212725</xdr:colOff>
      <xdr:row>38</xdr:row>
      <xdr:rowOff>2688</xdr:rowOff>
    </xdr:to>
    <xdr:sp macro="" textlink="">
      <xdr:nvSpPr>
        <xdr:cNvPr id="545" name="円/楕円 544"/>
        <xdr:cNvSpPr/>
      </xdr:nvSpPr>
      <xdr:spPr>
        <a:xfrm>
          <a:off x="14541500" y="64161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19216</xdr:rowOff>
    </xdr:from>
    <xdr:ext cx="534377" cy="259045"/>
    <xdr:sp macro="" textlink="">
      <xdr:nvSpPr>
        <xdr:cNvPr id="546" name="テキスト ボックス 545"/>
        <xdr:cNvSpPr txBox="1"/>
      </xdr:nvSpPr>
      <xdr:spPr>
        <a:xfrm>
          <a:off x="14325111" y="619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118651</xdr:rowOff>
    </xdr:from>
    <xdr:to>
      <xdr:col>20</xdr:col>
      <xdr:colOff>9525</xdr:colOff>
      <xdr:row>39</xdr:row>
      <xdr:rowOff>48801</xdr:rowOff>
    </xdr:to>
    <xdr:sp macro="" textlink="">
      <xdr:nvSpPr>
        <xdr:cNvPr id="547" name="円/楕円 546"/>
        <xdr:cNvSpPr/>
      </xdr:nvSpPr>
      <xdr:spPr>
        <a:xfrm>
          <a:off x="13652500" y="663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39928</xdr:rowOff>
    </xdr:from>
    <xdr:ext cx="534377" cy="259045"/>
    <xdr:sp macro="" textlink="">
      <xdr:nvSpPr>
        <xdr:cNvPr id="548" name="テキスト ボックス 547"/>
        <xdr:cNvSpPr txBox="1"/>
      </xdr:nvSpPr>
      <xdr:spPr>
        <a:xfrm>
          <a:off x="13436111" y="672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118259</xdr:rowOff>
    </xdr:from>
    <xdr:to>
      <xdr:col>18</xdr:col>
      <xdr:colOff>492125</xdr:colOff>
      <xdr:row>39</xdr:row>
      <xdr:rowOff>48409</xdr:rowOff>
    </xdr:to>
    <xdr:sp macro="" textlink="">
      <xdr:nvSpPr>
        <xdr:cNvPr id="549" name="円/楕円 548"/>
        <xdr:cNvSpPr/>
      </xdr:nvSpPr>
      <xdr:spPr>
        <a:xfrm>
          <a:off x="12763500" y="663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39536</xdr:rowOff>
    </xdr:from>
    <xdr:ext cx="534377" cy="259045"/>
    <xdr:sp macro="" textlink="">
      <xdr:nvSpPr>
        <xdr:cNvPr id="550" name="テキスト ボックス 549"/>
        <xdr:cNvSpPr txBox="1"/>
      </xdr:nvSpPr>
      <xdr:spPr>
        <a:xfrm>
          <a:off x="12547111" y="67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52477</xdr:rowOff>
    </xdr:from>
    <xdr:to>
      <xdr:col>23</xdr:col>
      <xdr:colOff>517525</xdr:colOff>
      <xdr:row>58</xdr:row>
      <xdr:rowOff>7430</xdr:rowOff>
    </xdr:to>
    <xdr:cxnSp macro="">
      <xdr:nvCxnSpPr>
        <xdr:cNvPr id="580" name="直線コネクタ 579"/>
        <xdr:cNvCxnSpPr/>
      </xdr:nvCxnSpPr>
      <xdr:spPr>
        <a:xfrm>
          <a:off x="15481300" y="9825127"/>
          <a:ext cx="838200" cy="1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111447</xdr:rowOff>
    </xdr:from>
    <xdr:ext cx="534377" cy="259045"/>
    <xdr:sp macro="" textlink="">
      <xdr:nvSpPr>
        <xdr:cNvPr id="581" name="教育費平均値テキスト"/>
        <xdr:cNvSpPr txBox="1"/>
      </xdr:nvSpPr>
      <xdr:spPr>
        <a:xfrm>
          <a:off x="16370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46012</xdr:rowOff>
    </xdr:from>
    <xdr:to>
      <xdr:col>22</xdr:col>
      <xdr:colOff>365125</xdr:colOff>
      <xdr:row>57</xdr:row>
      <xdr:rowOff>52477</xdr:rowOff>
    </xdr:to>
    <xdr:cxnSp macro="">
      <xdr:nvCxnSpPr>
        <xdr:cNvPr id="583" name="直線コネクタ 582"/>
        <xdr:cNvCxnSpPr/>
      </xdr:nvCxnSpPr>
      <xdr:spPr>
        <a:xfrm>
          <a:off x="14592300" y="9818662"/>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5" name="テキスト ボックス 584"/>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119482</xdr:rowOff>
    </xdr:from>
    <xdr:to>
      <xdr:col>21</xdr:col>
      <xdr:colOff>161925</xdr:colOff>
      <xdr:row>57</xdr:row>
      <xdr:rowOff>46012</xdr:rowOff>
    </xdr:to>
    <xdr:cxnSp macro="">
      <xdr:nvCxnSpPr>
        <xdr:cNvPr id="586" name="直線コネクタ 585"/>
        <xdr:cNvCxnSpPr/>
      </xdr:nvCxnSpPr>
      <xdr:spPr>
        <a:xfrm>
          <a:off x="13703300" y="9720682"/>
          <a:ext cx="889000" cy="9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80370</xdr:rowOff>
    </xdr:from>
    <xdr:ext cx="534377" cy="259045"/>
    <xdr:sp macro="" textlink="">
      <xdr:nvSpPr>
        <xdr:cNvPr id="588" name="テキスト ボックス 587"/>
        <xdr:cNvSpPr txBox="1"/>
      </xdr:nvSpPr>
      <xdr:spPr>
        <a:xfrm>
          <a:off x="14325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119482</xdr:rowOff>
    </xdr:from>
    <xdr:to>
      <xdr:col>19</xdr:col>
      <xdr:colOff>644525</xdr:colOff>
      <xdr:row>58</xdr:row>
      <xdr:rowOff>22403</xdr:rowOff>
    </xdr:to>
    <xdr:cxnSp macro="">
      <xdr:nvCxnSpPr>
        <xdr:cNvPr id="589" name="直線コネクタ 588"/>
        <xdr:cNvCxnSpPr/>
      </xdr:nvCxnSpPr>
      <xdr:spPr>
        <a:xfrm flipV="1">
          <a:off x="12814300" y="9720682"/>
          <a:ext cx="889000" cy="24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83481</xdr:rowOff>
    </xdr:from>
    <xdr:ext cx="534377" cy="259045"/>
    <xdr:sp macro="" textlink="">
      <xdr:nvSpPr>
        <xdr:cNvPr id="591" name="テキスト ボックス 590"/>
        <xdr:cNvSpPr txBox="1"/>
      </xdr:nvSpPr>
      <xdr:spPr>
        <a:xfrm>
          <a:off x="13436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3" name="テキスト ボックス 592"/>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128080</xdr:rowOff>
    </xdr:from>
    <xdr:to>
      <xdr:col>23</xdr:col>
      <xdr:colOff>568325</xdr:colOff>
      <xdr:row>58</xdr:row>
      <xdr:rowOff>58230</xdr:rowOff>
    </xdr:to>
    <xdr:sp macro="" textlink="">
      <xdr:nvSpPr>
        <xdr:cNvPr id="599" name="円/楕円 598"/>
        <xdr:cNvSpPr/>
      </xdr:nvSpPr>
      <xdr:spPr>
        <a:xfrm>
          <a:off x="16268700" y="99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150957</xdr:rowOff>
    </xdr:from>
    <xdr:ext cx="534377" cy="259045"/>
    <xdr:sp macro="" textlink="">
      <xdr:nvSpPr>
        <xdr:cNvPr id="600" name="教育費該当値テキスト"/>
        <xdr:cNvSpPr txBox="1"/>
      </xdr:nvSpPr>
      <xdr:spPr>
        <a:xfrm>
          <a:off x="16370300" y="975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46,415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1677</xdr:rowOff>
    </xdr:from>
    <xdr:to>
      <xdr:col>22</xdr:col>
      <xdr:colOff>415925</xdr:colOff>
      <xdr:row>57</xdr:row>
      <xdr:rowOff>103277</xdr:rowOff>
    </xdr:to>
    <xdr:sp macro="" textlink="">
      <xdr:nvSpPr>
        <xdr:cNvPr id="601" name="円/楕円 600"/>
        <xdr:cNvSpPr/>
      </xdr:nvSpPr>
      <xdr:spPr>
        <a:xfrm>
          <a:off x="15430500" y="97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119804</xdr:rowOff>
    </xdr:from>
    <xdr:ext cx="534377" cy="259045"/>
    <xdr:sp macro="" textlink="">
      <xdr:nvSpPr>
        <xdr:cNvPr id="602" name="テキスト ボックス 601"/>
        <xdr:cNvSpPr txBox="1"/>
      </xdr:nvSpPr>
      <xdr:spPr>
        <a:xfrm>
          <a:off x="15214111" y="954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56,368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166662</xdr:rowOff>
    </xdr:from>
    <xdr:to>
      <xdr:col>21</xdr:col>
      <xdr:colOff>212725</xdr:colOff>
      <xdr:row>57</xdr:row>
      <xdr:rowOff>96812</xdr:rowOff>
    </xdr:to>
    <xdr:sp macro="" textlink="">
      <xdr:nvSpPr>
        <xdr:cNvPr id="603" name="円/楕円 602"/>
        <xdr:cNvSpPr/>
      </xdr:nvSpPr>
      <xdr:spPr>
        <a:xfrm>
          <a:off x="14541500" y="97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113339</xdr:rowOff>
    </xdr:from>
    <xdr:ext cx="534377" cy="259045"/>
    <xdr:sp macro="" textlink="">
      <xdr:nvSpPr>
        <xdr:cNvPr id="604" name="テキスト ボックス 603"/>
        <xdr:cNvSpPr txBox="1"/>
      </xdr:nvSpPr>
      <xdr:spPr>
        <a:xfrm>
          <a:off x="14325111" y="95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56,877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68682</xdr:rowOff>
    </xdr:from>
    <xdr:to>
      <xdr:col>20</xdr:col>
      <xdr:colOff>9525</xdr:colOff>
      <xdr:row>56</xdr:row>
      <xdr:rowOff>170282</xdr:rowOff>
    </xdr:to>
    <xdr:sp macro="" textlink="">
      <xdr:nvSpPr>
        <xdr:cNvPr id="605" name="円/楕円 604"/>
        <xdr:cNvSpPr/>
      </xdr:nvSpPr>
      <xdr:spPr>
        <a:xfrm>
          <a:off x="13652500" y="966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15359</xdr:rowOff>
    </xdr:from>
    <xdr:ext cx="534377" cy="259045"/>
    <xdr:sp macro="" textlink="">
      <xdr:nvSpPr>
        <xdr:cNvPr id="606" name="テキスト ボックス 605"/>
        <xdr:cNvSpPr txBox="1"/>
      </xdr:nvSpPr>
      <xdr:spPr>
        <a:xfrm>
          <a:off x="13436111" y="944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64,592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143053</xdr:rowOff>
    </xdr:from>
    <xdr:to>
      <xdr:col>18</xdr:col>
      <xdr:colOff>492125</xdr:colOff>
      <xdr:row>58</xdr:row>
      <xdr:rowOff>73203</xdr:rowOff>
    </xdr:to>
    <xdr:sp macro="" textlink="">
      <xdr:nvSpPr>
        <xdr:cNvPr id="607" name="円/楕円 606"/>
        <xdr:cNvSpPr/>
      </xdr:nvSpPr>
      <xdr:spPr>
        <a:xfrm>
          <a:off x="12763500" y="991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89730</xdr:rowOff>
    </xdr:from>
    <xdr:ext cx="534377" cy="259045"/>
    <xdr:sp macro="" textlink="">
      <xdr:nvSpPr>
        <xdr:cNvPr id="608" name="テキスト ボックス 607"/>
        <xdr:cNvSpPr txBox="1"/>
      </xdr:nvSpPr>
      <xdr:spPr>
        <a:xfrm>
          <a:off x="12547111" y="969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45,236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41478</xdr:rowOff>
    </xdr:from>
    <xdr:to>
      <xdr:col>23</xdr:col>
      <xdr:colOff>517525</xdr:colOff>
      <xdr:row>79</xdr:row>
      <xdr:rowOff>41935</xdr:rowOff>
    </xdr:to>
    <xdr:cxnSp macro="">
      <xdr:nvCxnSpPr>
        <xdr:cNvPr id="637" name="直線コネクタ 636"/>
        <xdr:cNvCxnSpPr/>
      </xdr:nvCxnSpPr>
      <xdr:spPr>
        <a:xfrm>
          <a:off x="15481300" y="1358602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41478</xdr:rowOff>
    </xdr:from>
    <xdr:to>
      <xdr:col>22</xdr:col>
      <xdr:colOff>365125</xdr:colOff>
      <xdr:row>79</xdr:row>
      <xdr:rowOff>44450</xdr:rowOff>
    </xdr:to>
    <xdr:cxnSp macro="">
      <xdr:nvCxnSpPr>
        <xdr:cNvPr id="640" name="直線コネクタ 639"/>
        <xdr:cNvCxnSpPr/>
      </xdr:nvCxnSpPr>
      <xdr:spPr>
        <a:xfrm flipV="1">
          <a:off x="14592300" y="135860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3" name="直線コネクタ 64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162585</xdr:rowOff>
    </xdr:from>
    <xdr:to>
      <xdr:col>23</xdr:col>
      <xdr:colOff>568325</xdr:colOff>
      <xdr:row>79</xdr:row>
      <xdr:rowOff>92735</xdr:rowOff>
    </xdr:to>
    <xdr:sp macro="" textlink="">
      <xdr:nvSpPr>
        <xdr:cNvPr id="656" name="円/楕円 655"/>
        <xdr:cNvSpPr/>
      </xdr:nvSpPr>
      <xdr:spPr>
        <a:xfrm>
          <a:off x="16268700" y="135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77512</xdr:rowOff>
    </xdr:from>
    <xdr:ext cx="313932" cy="259045"/>
    <xdr:sp macro="" textlink="">
      <xdr:nvSpPr>
        <xdr:cNvPr id="657" name="災害復旧費該当値テキスト"/>
        <xdr:cNvSpPr txBox="1"/>
      </xdr:nvSpPr>
      <xdr:spPr>
        <a:xfrm>
          <a:off x="16370300" y="13450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162128</xdr:rowOff>
    </xdr:from>
    <xdr:to>
      <xdr:col>22</xdr:col>
      <xdr:colOff>415925</xdr:colOff>
      <xdr:row>79</xdr:row>
      <xdr:rowOff>92278</xdr:rowOff>
    </xdr:to>
    <xdr:sp macro="" textlink="">
      <xdr:nvSpPr>
        <xdr:cNvPr id="658" name="円/楕円 657"/>
        <xdr:cNvSpPr/>
      </xdr:nvSpPr>
      <xdr:spPr>
        <a:xfrm>
          <a:off x="15430500" y="135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83405</xdr:rowOff>
    </xdr:from>
    <xdr:ext cx="313932" cy="259045"/>
    <xdr:sp macro="" textlink="">
      <xdr:nvSpPr>
        <xdr:cNvPr id="659" name="テキスト ボックス 658"/>
        <xdr:cNvSpPr txBox="1"/>
      </xdr:nvSpPr>
      <xdr:spPr>
        <a:xfrm>
          <a:off x="15324333" y="13627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0" name="円/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1" name="テキスト ボックス 66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2" name="円/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3" name="テキスト ボックス 66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4" name="円/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5" name="テキスト ボックス 66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143570</xdr:rowOff>
    </xdr:from>
    <xdr:to>
      <xdr:col>23</xdr:col>
      <xdr:colOff>517525</xdr:colOff>
      <xdr:row>97</xdr:row>
      <xdr:rowOff>43410</xdr:rowOff>
    </xdr:to>
    <xdr:cxnSp macro="">
      <xdr:nvCxnSpPr>
        <xdr:cNvPr id="696" name="直線コネクタ 695"/>
        <xdr:cNvCxnSpPr/>
      </xdr:nvCxnSpPr>
      <xdr:spPr>
        <a:xfrm>
          <a:off x="15481300" y="16602770"/>
          <a:ext cx="838200" cy="7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119649</xdr:rowOff>
    </xdr:from>
    <xdr:to>
      <xdr:col>22</xdr:col>
      <xdr:colOff>365125</xdr:colOff>
      <xdr:row>96</xdr:row>
      <xdr:rowOff>143570</xdr:rowOff>
    </xdr:to>
    <xdr:cxnSp macro="">
      <xdr:nvCxnSpPr>
        <xdr:cNvPr id="699" name="直線コネクタ 698"/>
        <xdr:cNvCxnSpPr/>
      </xdr:nvCxnSpPr>
      <xdr:spPr>
        <a:xfrm>
          <a:off x="14592300" y="16578849"/>
          <a:ext cx="8890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116971</xdr:rowOff>
    </xdr:from>
    <xdr:to>
      <xdr:col>21</xdr:col>
      <xdr:colOff>161925</xdr:colOff>
      <xdr:row>96</xdr:row>
      <xdr:rowOff>119649</xdr:rowOff>
    </xdr:to>
    <xdr:cxnSp macro="">
      <xdr:nvCxnSpPr>
        <xdr:cNvPr id="702" name="直線コネクタ 701"/>
        <xdr:cNvCxnSpPr/>
      </xdr:nvCxnSpPr>
      <xdr:spPr>
        <a:xfrm>
          <a:off x="13703300" y="16576171"/>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103777</xdr:rowOff>
    </xdr:from>
    <xdr:to>
      <xdr:col>19</xdr:col>
      <xdr:colOff>644525</xdr:colOff>
      <xdr:row>96</xdr:row>
      <xdr:rowOff>116971</xdr:rowOff>
    </xdr:to>
    <xdr:cxnSp macro="">
      <xdr:nvCxnSpPr>
        <xdr:cNvPr id="705" name="直線コネクタ 704"/>
        <xdr:cNvCxnSpPr/>
      </xdr:nvCxnSpPr>
      <xdr:spPr>
        <a:xfrm>
          <a:off x="12814300" y="16562977"/>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164060</xdr:rowOff>
    </xdr:from>
    <xdr:to>
      <xdr:col>23</xdr:col>
      <xdr:colOff>568325</xdr:colOff>
      <xdr:row>97</xdr:row>
      <xdr:rowOff>94210</xdr:rowOff>
    </xdr:to>
    <xdr:sp macro="" textlink="">
      <xdr:nvSpPr>
        <xdr:cNvPr id="715" name="円/楕円 714"/>
        <xdr:cNvSpPr/>
      </xdr:nvSpPr>
      <xdr:spPr>
        <a:xfrm>
          <a:off x="16268700" y="166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142487</xdr:rowOff>
    </xdr:from>
    <xdr:ext cx="534377" cy="259045"/>
    <xdr:sp macro="" textlink="">
      <xdr:nvSpPr>
        <xdr:cNvPr id="716" name="公債費該当値テキスト"/>
        <xdr:cNvSpPr txBox="1"/>
      </xdr:nvSpPr>
      <xdr:spPr>
        <a:xfrm>
          <a:off x="16370300" y="166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24,397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92770</xdr:rowOff>
    </xdr:from>
    <xdr:to>
      <xdr:col>22</xdr:col>
      <xdr:colOff>415925</xdr:colOff>
      <xdr:row>97</xdr:row>
      <xdr:rowOff>22920</xdr:rowOff>
    </xdr:to>
    <xdr:sp macro="" textlink="">
      <xdr:nvSpPr>
        <xdr:cNvPr id="717" name="円/楕円 716"/>
        <xdr:cNvSpPr/>
      </xdr:nvSpPr>
      <xdr:spPr>
        <a:xfrm>
          <a:off x="15430500" y="165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14047</xdr:rowOff>
    </xdr:from>
    <xdr:ext cx="534377" cy="259045"/>
    <xdr:sp macro="" textlink="">
      <xdr:nvSpPr>
        <xdr:cNvPr id="718" name="テキスト ボックス 717"/>
        <xdr:cNvSpPr txBox="1"/>
      </xdr:nvSpPr>
      <xdr:spPr>
        <a:xfrm>
          <a:off x="15214111" y="1664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28,763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68849</xdr:rowOff>
    </xdr:from>
    <xdr:to>
      <xdr:col>21</xdr:col>
      <xdr:colOff>212725</xdr:colOff>
      <xdr:row>96</xdr:row>
      <xdr:rowOff>170449</xdr:rowOff>
    </xdr:to>
    <xdr:sp macro="" textlink="">
      <xdr:nvSpPr>
        <xdr:cNvPr id="719" name="円/楕円 718"/>
        <xdr:cNvSpPr/>
      </xdr:nvSpPr>
      <xdr:spPr>
        <a:xfrm>
          <a:off x="14541500" y="1652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161576</xdr:rowOff>
    </xdr:from>
    <xdr:ext cx="534377" cy="259045"/>
    <xdr:sp macro="" textlink="">
      <xdr:nvSpPr>
        <xdr:cNvPr id="720" name="テキスト ボックス 719"/>
        <xdr:cNvSpPr txBox="1"/>
      </xdr:nvSpPr>
      <xdr:spPr>
        <a:xfrm>
          <a:off x="14325111" y="166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66171</xdr:rowOff>
    </xdr:from>
    <xdr:to>
      <xdr:col>20</xdr:col>
      <xdr:colOff>9525</xdr:colOff>
      <xdr:row>96</xdr:row>
      <xdr:rowOff>167771</xdr:rowOff>
    </xdr:to>
    <xdr:sp macro="" textlink="">
      <xdr:nvSpPr>
        <xdr:cNvPr id="721" name="円/楕円 720"/>
        <xdr:cNvSpPr/>
      </xdr:nvSpPr>
      <xdr:spPr>
        <a:xfrm>
          <a:off x="13652500" y="1652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158898</xdr:rowOff>
    </xdr:from>
    <xdr:ext cx="534377" cy="259045"/>
    <xdr:sp macro="" textlink="">
      <xdr:nvSpPr>
        <xdr:cNvPr id="722" name="テキスト ボックス 721"/>
        <xdr:cNvSpPr txBox="1"/>
      </xdr:nvSpPr>
      <xdr:spPr>
        <a:xfrm>
          <a:off x="13436111" y="166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30,392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52977</xdr:rowOff>
    </xdr:from>
    <xdr:to>
      <xdr:col>18</xdr:col>
      <xdr:colOff>492125</xdr:colOff>
      <xdr:row>96</xdr:row>
      <xdr:rowOff>154577</xdr:rowOff>
    </xdr:to>
    <xdr:sp macro="" textlink="">
      <xdr:nvSpPr>
        <xdr:cNvPr id="723" name="円/楕円 722"/>
        <xdr:cNvSpPr/>
      </xdr:nvSpPr>
      <xdr:spPr>
        <a:xfrm>
          <a:off x="12763500" y="1651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145704</xdr:rowOff>
    </xdr:from>
    <xdr:ext cx="534377" cy="259045"/>
    <xdr:sp macro="" textlink="">
      <xdr:nvSpPr>
        <xdr:cNvPr id="724" name="テキスト ボックス 723"/>
        <xdr:cNvSpPr txBox="1"/>
      </xdr:nvSpPr>
      <xdr:spPr>
        <a:xfrm>
          <a:off x="12547111" y="1660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5" name="直線コネクタ 73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6" name="テキスト ボックス 73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7" name="直線コネクタ 73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8" name="テキスト ボックス 73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9" name="直線コネクタ 73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0" name="テキスト ボックス 73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1" name="直線コネクタ 74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2" name="テキスト ボックス 74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3" name="直線コネクタ 74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4" name="テキスト ボックス 74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5" name="直線コネクタ 74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6" name="テキスト ボックス 74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120432</xdr:rowOff>
    </xdr:from>
    <xdr:to>
      <xdr:col>32</xdr:col>
      <xdr:colOff>186689</xdr:colOff>
      <xdr:row>39</xdr:row>
      <xdr:rowOff>98878</xdr:rowOff>
    </xdr:to>
    <xdr:cxnSp macro="">
      <xdr:nvCxnSpPr>
        <xdr:cNvPr id="750" name="直線コネクタ 749"/>
        <xdr:cNvCxnSpPr/>
      </xdr:nvCxnSpPr>
      <xdr:spPr>
        <a:xfrm flipV="1">
          <a:off x="22159595" y="6464082"/>
          <a:ext cx="1269" cy="321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141912</xdr:rowOff>
    </xdr:from>
    <xdr:ext cx="249299" cy="259045"/>
    <xdr:sp macro="" textlink="">
      <xdr:nvSpPr>
        <xdr:cNvPr id="751" name="諸支出金最小値テキスト"/>
        <xdr:cNvSpPr txBox="1"/>
      </xdr:nvSpPr>
      <xdr:spPr>
        <a:xfrm>
          <a:off x="22212300" y="68284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2" name="直線コネクタ 75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67109</xdr:rowOff>
    </xdr:from>
    <xdr:ext cx="469744" cy="259045"/>
    <xdr:sp macro="" textlink="">
      <xdr:nvSpPr>
        <xdr:cNvPr id="753" name="諸支出金最大値テキスト"/>
        <xdr:cNvSpPr txBox="1"/>
      </xdr:nvSpPr>
      <xdr:spPr>
        <a:xfrm>
          <a:off x="22212300" y="623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37</xdr:row>
      <xdr:rowOff>120432</xdr:rowOff>
    </xdr:from>
    <xdr:to>
      <xdr:col>32</xdr:col>
      <xdr:colOff>276225</xdr:colOff>
      <xdr:row>37</xdr:row>
      <xdr:rowOff>120432</xdr:rowOff>
    </xdr:to>
    <xdr:cxnSp macro="">
      <xdr:nvCxnSpPr>
        <xdr:cNvPr id="754" name="直線コネクタ 753"/>
        <xdr:cNvCxnSpPr/>
      </xdr:nvCxnSpPr>
      <xdr:spPr>
        <a:xfrm>
          <a:off x="22072600" y="6464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10214</xdr:rowOff>
    </xdr:from>
    <xdr:to>
      <xdr:col>32</xdr:col>
      <xdr:colOff>187325</xdr:colOff>
      <xdr:row>37</xdr:row>
      <xdr:rowOff>120432</xdr:rowOff>
    </xdr:to>
    <xdr:cxnSp macro="">
      <xdr:nvCxnSpPr>
        <xdr:cNvPr id="755" name="直線コネクタ 754"/>
        <xdr:cNvCxnSpPr/>
      </xdr:nvCxnSpPr>
      <xdr:spPr>
        <a:xfrm>
          <a:off x="21323300" y="5325164"/>
          <a:ext cx="838200" cy="113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14912</xdr:rowOff>
    </xdr:from>
    <xdr:ext cx="313932" cy="259045"/>
    <xdr:sp macro="" textlink="">
      <xdr:nvSpPr>
        <xdr:cNvPr id="756" name="諸支出金平均値テキスト"/>
        <xdr:cNvSpPr txBox="1"/>
      </xdr:nvSpPr>
      <xdr:spPr>
        <a:xfrm>
          <a:off x="22212300" y="67014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36485</xdr:rowOff>
    </xdr:from>
    <xdr:to>
      <xdr:col>32</xdr:col>
      <xdr:colOff>238125</xdr:colOff>
      <xdr:row>39</xdr:row>
      <xdr:rowOff>138085</xdr:rowOff>
    </xdr:to>
    <xdr:sp macro="" textlink="">
      <xdr:nvSpPr>
        <xdr:cNvPr id="757" name="フローチャート : 判断 756"/>
        <xdr:cNvSpPr/>
      </xdr:nvSpPr>
      <xdr:spPr>
        <a:xfrm>
          <a:off x="22110700" y="672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10214</xdr:rowOff>
    </xdr:from>
    <xdr:to>
      <xdr:col>31</xdr:col>
      <xdr:colOff>34925</xdr:colOff>
      <xdr:row>39</xdr:row>
      <xdr:rowOff>98878</xdr:rowOff>
    </xdr:to>
    <xdr:cxnSp macro="">
      <xdr:nvCxnSpPr>
        <xdr:cNvPr id="758" name="直線コネクタ 757"/>
        <xdr:cNvCxnSpPr/>
      </xdr:nvCxnSpPr>
      <xdr:spPr>
        <a:xfrm flipV="1">
          <a:off x="20434300" y="5325164"/>
          <a:ext cx="889000" cy="146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21953</xdr:rowOff>
    </xdr:from>
    <xdr:to>
      <xdr:col>31</xdr:col>
      <xdr:colOff>85725</xdr:colOff>
      <xdr:row>39</xdr:row>
      <xdr:rowOff>123553</xdr:rowOff>
    </xdr:to>
    <xdr:sp macro="" textlink="">
      <xdr:nvSpPr>
        <xdr:cNvPr id="759" name="フローチャート : 判断 758"/>
        <xdr:cNvSpPr/>
      </xdr:nvSpPr>
      <xdr:spPr>
        <a:xfrm>
          <a:off x="21272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114680</xdr:rowOff>
    </xdr:from>
    <xdr:ext cx="378565" cy="259045"/>
    <xdr:sp macro="" textlink="">
      <xdr:nvSpPr>
        <xdr:cNvPr id="760" name="テキスト ボックス 759"/>
        <xdr:cNvSpPr txBox="1"/>
      </xdr:nvSpPr>
      <xdr:spPr>
        <a:xfrm>
          <a:off x="21134017" y="6801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22297</xdr:rowOff>
    </xdr:from>
    <xdr:to>
      <xdr:col>29</xdr:col>
      <xdr:colOff>517525</xdr:colOff>
      <xdr:row>39</xdr:row>
      <xdr:rowOff>98878</xdr:rowOff>
    </xdr:to>
    <xdr:cxnSp macro="">
      <xdr:nvCxnSpPr>
        <xdr:cNvPr id="761" name="直線コネクタ 760"/>
        <xdr:cNvCxnSpPr/>
      </xdr:nvCxnSpPr>
      <xdr:spPr>
        <a:xfrm>
          <a:off x="19545300" y="6365947"/>
          <a:ext cx="889000" cy="4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10033</xdr:rowOff>
    </xdr:from>
    <xdr:to>
      <xdr:col>29</xdr:col>
      <xdr:colOff>568325</xdr:colOff>
      <xdr:row>39</xdr:row>
      <xdr:rowOff>111633</xdr:rowOff>
    </xdr:to>
    <xdr:sp macro="" textlink="">
      <xdr:nvSpPr>
        <xdr:cNvPr id="762" name="フローチャート : 判断 761"/>
        <xdr:cNvSpPr/>
      </xdr:nvSpPr>
      <xdr:spPr>
        <a:xfrm>
          <a:off x="20383500" y="669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128160</xdr:rowOff>
    </xdr:from>
    <xdr:ext cx="378565" cy="259045"/>
    <xdr:sp macro="" textlink="">
      <xdr:nvSpPr>
        <xdr:cNvPr id="763" name="テキスト ボックス 762"/>
        <xdr:cNvSpPr txBox="1"/>
      </xdr:nvSpPr>
      <xdr:spPr>
        <a:xfrm>
          <a:off x="20245017" y="6471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22297</xdr:rowOff>
    </xdr:from>
    <xdr:to>
      <xdr:col>28</xdr:col>
      <xdr:colOff>314325</xdr:colOff>
      <xdr:row>39</xdr:row>
      <xdr:rowOff>98878</xdr:rowOff>
    </xdr:to>
    <xdr:cxnSp macro="">
      <xdr:nvCxnSpPr>
        <xdr:cNvPr id="764" name="直線コネクタ 763"/>
        <xdr:cNvCxnSpPr/>
      </xdr:nvCxnSpPr>
      <xdr:spPr>
        <a:xfrm flipV="1">
          <a:off x="18656300" y="6365947"/>
          <a:ext cx="889000" cy="4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15748</xdr:rowOff>
    </xdr:from>
    <xdr:to>
      <xdr:col>28</xdr:col>
      <xdr:colOff>365125</xdr:colOff>
      <xdr:row>39</xdr:row>
      <xdr:rowOff>117348</xdr:rowOff>
    </xdr:to>
    <xdr:sp macro="" textlink="">
      <xdr:nvSpPr>
        <xdr:cNvPr id="765" name="フローチャート : 判断 764"/>
        <xdr:cNvSpPr/>
      </xdr:nvSpPr>
      <xdr:spPr>
        <a:xfrm>
          <a:off x="19494500" y="670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108475</xdr:rowOff>
    </xdr:from>
    <xdr:ext cx="378565" cy="259045"/>
    <xdr:sp macro="" textlink="">
      <xdr:nvSpPr>
        <xdr:cNvPr id="766" name="テキスト ボックス 765"/>
        <xdr:cNvSpPr txBox="1"/>
      </xdr:nvSpPr>
      <xdr:spPr>
        <a:xfrm>
          <a:off x="19356017" y="6795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3011</xdr:rowOff>
    </xdr:from>
    <xdr:to>
      <xdr:col>27</xdr:col>
      <xdr:colOff>161925</xdr:colOff>
      <xdr:row>39</xdr:row>
      <xdr:rowOff>104611</xdr:rowOff>
    </xdr:to>
    <xdr:sp macro="" textlink="">
      <xdr:nvSpPr>
        <xdr:cNvPr id="767" name="フローチャート : 判断 766"/>
        <xdr:cNvSpPr/>
      </xdr:nvSpPr>
      <xdr:spPr>
        <a:xfrm>
          <a:off x="18605500" y="668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121139</xdr:rowOff>
    </xdr:from>
    <xdr:ext cx="378565" cy="259045"/>
    <xdr:sp macro="" textlink="">
      <xdr:nvSpPr>
        <xdr:cNvPr id="768" name="テキスト ボックス 767"/>
        <xdr:cNvSpPr txBox="1"/>
      </xdr:nvSpPr>
      <xdr:spPr>
        <a:xfrm>
          <a:off x="18467017" y="6464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69632</xdr:rowOff>
    </xdr:from>
    <xdr:to>
      <xdr:col>32</xdr:col>
      <xdr:colOff>238125</xdr:colOff>
      <xdr:row>37</xdr:row>
      <xdr:rowOff>171232</xdr:rowOff>
    </xdr:to>
    <xdr:sp macro="" textlink="">
      <xdr:nvSpPr>
        <xdr:cNvPr id="774" name="円/楕円 773"/>
        <xdr:cNvSpPr/>
      </xdr:nvSpPr>
      <xdr:spPr>
        <a:xfrm>
          <a:off x="22110700" y="641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22659</xdr:rowOff>
    </xdr:from>
    <xdr:ext cx="469744" cy="259045"/>
    <xdr:sp macro="" textlink="">
      <xdr:nvSpPr>
        <xdr:cNvPr id="775" name="諸支出金該当値テキスト"/>
        <xdr:cNvSpPr txBox="1"/>
      </xdr:nvSpPr>
      <xdr:spPr>
        <a:xfrm>
          <a:off x="22212300" y="636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30</xdr:col>
      <xdr:colOff>669925</xdr:colOff>
      <xdr:row>30</xdr:row>
      <xdr:rowOff>130864</xdr:rowOff>
    </xdr:from>
    <xdr:to>
      <xdr:col>31</xdr:col>
      <xdr:colOff>85725</xdr:colOff>
      <xdr:row>31</xdr:row>
      <xdr:rowOff>61014</xdr:rowOff>
    </xdr:to>
    <xdr:sp macro="" textlink="">
      <xdr:nvSpPr>
        <xdr:cNvPr id="776" name="円/楕円 775"/>
        <xdr:cNvSpPr/>
      </xdr:nvSpPr>
      <xdr:spPr>
        <a:xfrm>
          <a:off x="21272500" y="52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29</xdr:row>
      <xdr:rowOff>77541</xdr:rowOff>
    </xdr:from>
    <xdr:ext cx="469744" cy="259045"/>
    <xdr:sp macro="" textlink="">
      <xdr:nvSpPr>
        <xdr:cNvPr id="777" name="テキスト ボックス 776"/>
        <xdr:cNvSpPr txBox="1"/>
      </xdr:nvSpPr>
      <xdr:spPr>
        <a:xfrm>
          <a:off x="21088427" y="504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8,943</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8" name="円/楕円 77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9" name="テキスト ボックス 77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142947</xdr:rowOff>
    </xdr:from>
    <xdr:to>
      <xdr:col>28</xdr:col>
      <xdr:colOff>365125</xdr:colOff>
      <xdr:row>37</xdr:row>
      <xdr:rowOff>73097</xdr:rowOff>
    </xdr:to>
    <xdr:sp macro="" textlink="">
      <xdr:nvSpPr>
        <xdr:cNvPr id="780" name="円/楕円 779"/>
        <xdr:cNvSpPr/>
      </xdr:nvSpPr>
      <xdr:spPr>
        <a:xfrm>
          <a:off x="19494500" y="631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89624</xdr:rowOff>
    </xdr:from>
    <xdr:ext cx="469744" cy="259045"/>
    <xdr:sp macro="" textlink="">
      <xdr:nvSpPr>
        <xdr:cNvPr id="781" name="テキスト ボックス 780"/>
        <xdr:cNvSpPr txBox="1"/>
      </xdr:nvSpPr>
      <xdr:spPr>
        <a:xfrm>
          <a:off x="19310427" y="609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2,569</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82" name="円/楕円 78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3" name="テキスト ボックス 78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民生費は、住民一人当たり</a:t>
          </a:r>
          <a:r>
            <a:rPr kumimoji="1" lang="en-US" altLang="ja-JP" sz="1300">
              <a:latin typeface="ＭＳ Ｐゴシック"/>
            </a:rPr>
            <a:t>100,636</a:t>
          </a:r>
          <a:r>
            <a:rPr kumimoji="1" lang="ja-JP" altLang="en-US" sz="1300">
              <a:latin typeface="ＭＳ Ｐゴシック"/>
            </a:rPr>
            <a:t>円となっており</a:t>
          </a:r>
          <a:r>
            <a:rPr kumimoji="1" lang="ja-JP" altLang="ja-JP" sz="1300">
              <a:solidFill>
                <a:schemeClr val="dk1"/>
              </a:solidFill>
              <a:effectLst/>
              <a:latin typeface="+mn-lt"/>
              <a:ea typeface="+mn-ea"/>
              <a:cs typeface="+mn-cs"/>
            </a:rPr>
            <a:t>、類似団体、全国平均及び県内平均と比較しても低い水準で推移している</a:t>
          </a:r>
          <a:r>
            <a:rPr kumimoji="1" lang="ja-JP" altLang="en-US" sz="1300">
              <a:solidFill>
                <a:schemeClr val="dk1"/>
              </a:solidFill>
              <a:effectLst/>
              <a:latin typeface="+mn-lt"/>
              <a:ea typeface="+mn-ea"/>
              <a:cs typeface="+mn-cs"/>
            </a:rPr>
            <a:t>ものの、決算額全体でみると、民生費のうち地域福祉の推進事業における社会福祉費が、平成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年度から増嵩していることが要因となっている。これは、国の施策として実施した臨時福祉給付金の事業費が大幅に増えたことが要因となっている。また、教育費は、</a:t>
          </a:r>
          <a:r>
            <a:rPr kumimoji="1" lang="ja-JP" altLang="en-US" sz="1300">
              <a:solidFill>
                <a:schemeClr val="dk1"/>
              </a:solidFill>
              <a:effectLst/>
              <a:latin typeface="+mn-ea"/>
              <a:ea typeface="+mn-ea"/>
              <a:cs typeface="+mn-cs"/>
            </a:rPr>
            <a:t>住民一人当たり</a:t>
          </a:r>
          <a:r>
            <a:rPr kumimoji="1" lang="en-US" altLang="ja-JP" sz="1300">
              <a:solidFill>
                <a:schemeClr val="dk1"/>
              </a:solidFill>
              <a:effectLst/>
              <a:latin typeface="+mn-ea"/>
              <a:ea typeface="+mn-ea"/>
              <a:cs typeface="+mn-cs"/>
            </a:rPr>
            <a:t>46,415</a:t>
          </a:r>
          <a:r>
            <a:rPr kumimoji="1" lang="ja-JP" altLang="en-US" sz="1300">
              <a:solidFill>
                <a:schemeClr val="dk1"/>
              </a:solidFill>
              <a:effectLst/>
              <a:latin typeface="+mn-ea"/>
              <a:ea typeface="+mn-ea"/>
              <a:cs typeface="+mn-cs"/>
            </a:rPr>
            <a:t>円となっており、類似団体、全国平均及び県内平均と比較しても高い水準で推移している。これは、近年の教育施設における耐震化工事等によるもので、今後は老朽化対策について、公共施設等総合管理計画に基づき、事業の取捨選択を徹底していくことで、事業費の減少を目指すこととしている。</a:t>
          </a:r>
          <a:endParaRPr lang="ja-JP" altLang="ja-JP" sz="1300">
            <a:effectLst/>
            <a:latin typeface="+mn-ea"/>
            <a:ea typeface="+mn-ea"/>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静岡県函南町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標準財政規模、財政調整基金残高、実質収支額、実質単年度収支において、前年度比で増額となっており、安定して推移している。</a:t>
          </a:r>
        </a:p>
        <a:p>
          <a:r>
            <a:rPr kumimoji="1" lang="ja-JP" altLang="en-US" sz="1400">
              <a:latin typeface="ＭＳ ゴシック" pitchFamily="49" charset="-128"/>
              <a:ea typeface="ＭＳ ゴシック" pitchFamily="49" charset="-128"/>
            </a:rPr>
            <a:t>　今後とも、地方債残高と財政調整基金残高のバランスを重視し、健全かつ安定的な財政運営に努める。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静岡県函南町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すべての会計において黒字とすることができ、全体的に安定した財政運営を行うことができた。</a:t>
          </a:r>
        </a:p>
        <a:p>
          <a:r>
            <a:rPr kumimoji="1" lang="ja-JP" altLang="en-US" sz="1400">
              <a:latin typeface="ＭＳ ゴシック" pitchFamily="49" charset="-128"/>
              <a:ea typeface="ＭＳ ゴシック" pitchFamily="49" charset="-128"/>
            </a:rPr>
            <a:t>　今後とも、計画的な予算編成と事業執行により住民サービスの充実を図るとともに、町税の徴収体制の強化や地方債現在高に留意し公債費の削減に努め、健全かつ安定的な財政運営に努める。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23255_&#20989;&#21335;&#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18.100000000000001</v>
          </cell>
          <cell r="L73">
            <v>8.9</v>
          </cell>
          <cell r="M73">
            <v>2.8</v>
          </cell>
          <cell r="N73">
            <v>42.2</v>
          </cell>
          <cell r="O73">
            <v>30.4</v>
          </cell>
        </row>
        <row r="75">
          <cell r="K75">
            <v>8.9</v>
          </cell>
          <cell r="L75">
            <v>8.1999999999999993</v>
          </cell>
          <cell r="M75">
            <v>7.4</v>
          </cell>
          <cell r="N75">
            <v>6.7</v>
          </cell>
          <cell r="O75">
            <v>5.8</v>
          </cell>
        </row>
        <row r="77">
          <cell r="G77" t="str">
            <v>類似団体内平均値</v>
          </cell>
          <cell r="K77">
            <v>40.200000000000003</v>
          </cell>
          <cell r="L77">
            <v>30.7</v>
          </cell>
          <cell r="M77">
            <v>22.3</v>
          </cell>
          <cell r="N77">
            <v>20.3</v>
          </cell>
          <cell r="O77">
            <v>13</v>
          </cell>
        </row>
        <row r="79">
          <cell r="K79">
            <v>10.1</v>
          </cell>
          <cell r="L79">
            <v>9.1999999999999993</v>
          </cell>
          <cell r="M79">
            <v>8.5</v>
          </cell>
          <cell r="N79">
            <v>7.7</v>
          </cell>
          <cell r="O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12078014</v>
      </c>
      <c r="BO4" s="379"/>
      <c r="BP4" s="379"/>
      <c r="BQ4" s="379"/>
      <c r="BR4" s="379"/>
      <c r="BS4" s="379"/>
      <c r="BT4" s="379"/>
      <c r="BU4" s="380"/>
      <c r="BV4" s="378">
        <v>12842933</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7</v>
      </c>
      <c r="CU4" s="556"/>
      <c r="CV4" s="556"/>
      <c r="CW4" s="556"/>
      <c r="CX4" s="556"/>
      <c r="CY4" s="556"/>
      <c r="CZ4" s="556"/>
      <c r="DA4" s="557"/>
      <c r="DB4" s="555">
        <v>6.1</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11478710</v>
      </c>
      <c r="BO5" s="384"/>
      <c r="BP5" s="384"/>
      <c r="BQ5" s="384"/>
      <c r="BR5" s="384"/>
      <c r="BS5" s="384"/>
      <c r="BT5" s="384"/>
      <c r="BU5" s="385"/>
      <c r="BV5" s="383">
        <v>12336323</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83.7</v>
      </c>
      <c r="CU5" s="354"/>
      <c r="CV5" s="354"/>
      <c r="CW5" s="354"/>
      <c r="CX5" s="354"/>
      <c r="CY5" s="354"/>
      <c r="CZ5" s="354"/>
      <c r="DA5" s="355"/>
      <c r="DB5" s="353">
        <v>88.8</v>
      </c>
      <c r="DC5" s="354"/>
      <c r="DD5" s="354"/>
      <c r="DE5" s="354"/>
      <c r="DF5" s="354"/>
      <c r="DG5" s="354"/>
      <c r="DH5" s="354"/>
      <c r="DI5" s="355"/>
      <c r="DJ5" s="137"/>
      <c r="DK5" s="137"/>
      <c r="DL5" s="137"/>
      <c r="DM5" s="137"/>
      <c r="DN5" s="137"/>
      <c r="DO5" s="137"/>
    </row>
    <row r="6" spans="1:119" ht="18.75" customHeight="1" x14ac:dyDescent="0.15">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599304</v>
      </c>
      <c r="BO6" s="384"/>
      <c r="BP6" s="384"/>
      <c r="BQ6" s="384"/>
      <c r="BR6" s="384"/>
      <c r="BS6" s="384"/>
      <c r="BT6" s="384"/>
      <c r="BU6" s="385"/>
      <c r="BV6" s="383">
        <v>506610</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89.4</v>
      </c>
      <c r="CU6" s="530"/>
      <c r="CV6" s="530"/>
      <c r="CW6" s="530"/>
      <c r="CX6" s="530"/>
      <c r="CY6" s="530"/>
      <c r="CZ6" s="530"/>
      <c r="DA6" s="531"/>
      <c r="DB6" s="529">
        <v>96.6</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67952</v>
      </c>
      <c r="BO7" s="384"/>
      <c r="BP7" s="384"/>
      <c r="BQ7" s="384"/>
      <c r="BR7" s="384"/>
      <c r="BS7" s="384"/>
      <c r="BT7" s="384"/>
      <c r="BU7" s="385"/>
      <c r="BV7" s="383">
        <v>50414</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7563371</v>
      </c>
      <c r="CU7" s="384"/>
      <c r="CV7" s="384"/>
      <c r="CW7" s="384"/>
      <c r="CX7" s="384"/>
      <c r="CY7" s="384"/>
      <c r="CZ7" s="384"/>
      <c r="DA7" s="385"/>
      <c r="DB7" s="383">
        <v>7490228</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78</v>
      </c>
      <c r="AV8" s="441"/>
      <c r="AW8" s="441"/>
      <c r="AX8" s="441"/>
      <c r="AY8" s="363" t="s">
        <v>92</v>
      </c>
      <c r="AZ8" s="364"/>
      <c r="BA8" s="364"/>
      <c r="BB8" s="364"/>
      <c r="BC8" s="364"/>
      <c r="BD8" s="364"/>
      <c r="BE8" s="364"/>
      <c r="BF8" s="364"/>
      <c r="BG8" s="364"/>
      <c r="BH8" s="364"/>
      <c r="BI8" s="364"/>
      <c r="BJ8" s="364"/>
      <c r="BK8" s="364"/>
      <c r="BL8" s="364"/>
      <c r="BM8" s="365"/>
      <c r="BN8" s="383">
        <v>531352</v>
      </c>
      <c r="BO8" s="384"/>
      <c r="BP8" s="384"/>
      <c r="BQ8" s="384"/>
      <c r="BR8" s="384"/>
      <c r="BS8" s="384"/>
      <c r="BT8" s="384"/>
      <c r="BU8" s="385"/>
      <c r="BV8" s="383">
        <v>456196</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0.77</v>
      </c>
      <c r="CU8" s="493"/>
      <c r="CV8" s="493"/>
      <c r="CW8" s="493"/>
      <c r="CX8" s="493"/>
      <c r="CY8" s="493"/>
      <c r="CZ8" s="493"/>
      <c r="DA8" s="494"/>
      <c r="DB8" s="492">
        <v>0.76</v>
      </c>
      <c r="DC8" s="493"/>
      <c r="DD8" s="493"/>
      <c r="DE8" s="493"/>
      <c r="DF8" s="493"/>
      <c r="DG8" s="493"/>
      <c r="DH8" s="493"/>
      <c r="DI8" s="494"/>
      <c r="DJ8" s="137"/>
      <c r="DK8" s="137"/>
      <c r="DL8" s="137"/>
      <c r="DM8" s="137"/>
      <c r="DN8" s="137"/>
      <c r="DO8" s="137"/>
    </row>
    <row r="9" spans="1:119" ht="18.75" customHeight="1" thickBot="1" x14ac:dyDescent="0.2">
      <c r="A9" s="138"/>
      <c r="B9" s="518" t="s">
        <v>94</v>
      </c>
      <c r="C9" s="519"/>
      <c r="D9" s="519"/>
      <c r="E9" s="519"/>
      <c r="F9" s="519"/>
      <c r="G9" s="519"/>
      <c r="H9" s="519"/>
      <c r="I9" s="519"/>
      <c r="J9" s="519"/>
      <c r="K9" s="446"/>
      <c r="L9" s="520" t="s">
        <v>95</v>
      </c>
      <c r="M9" s="521"/>
      <c r="N9" s="521"/>
      <c r="O9" s="521"/>
      <c r="P9" s="521"/>
      <c r="Q9" s="522"/>
      <c r="R9" s="523">
        <v>37661</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98</v>
      </c>
      <c r="AV9" s="441"/>
      <c r="AW9" s="441"/>
      <c r="AX9" s="441"/>
      <c r="AY9" s="363" t="s">
        <v>99</v>
      </c>
      <c r="AZ9" s="364"/>
      <c r="BA9" s="364"/>
      <c r="BB9" s="364"/>
      <c r="BC9" s="364"/>
      <c r="BD9" s="364"/>
      <c r="BE9" s="364"/>
      <c r="BF9" s="364"/>
      <c r="BG9" s="364"/>
      <c r="BH9" s="364"/>
      <c r="BI9" s="364"/>
      <c r="BJ9" s="364"/>
      <c r="BK9" s="364"/>
      <c r="BL9" s="364"/>
      <c r="BM9" s="365"/>
      <c r="BN9" s="383">
        <v>75156</v>
      </c>
      <c r="BO9" s="384"/>
      <c r="BP9" s="384"/>
      <c r="BQ9" s="384"/>
      <c r="BR9" s="384"/>
      <c r="BS9" s="384"/>
      <c r="BT9" s="384"/>
      <c r="BU9" s="385"/>
      <c r="BV9" s="383">
        <v>-140834</v>
      </c>
      <c r="BW9" s="384"/>
      <c r="BX9" s="384"/>
      <c r="BY9" s="384"/>
      <c r="BZ9" s="384"/>
      <c r="CA9" s="384"/>
      <c r="CB9" s="384"/>
      <c r="CC9" s="385"/>
      <c r="CD9" s="392" t="s">
        <v>100</v>
      </c>
      <c r="CE9" s="393"/>
      <c r="CF9" s="393"/>
      <c r="CG9" s="393"/>
      <c r="CH9" s="393"/>
      <c r="CI9" s="393"/>
      <c r="CJ9" s="393"/>
      <c r="CK9" s="393"/>
      <c r="CL9" s="393"/>
      <c r="CM9" s="393"/>
      <c r="CN9" s="393"/>
      <c r="CO9" s="393"/>
      <c r="CP9" s="393"/>
      <c r="CQ9" s="393"/>
      <c r="CR9" s="393"/>
      <c r="CS9" s="394"/>
      <c r="CT9" s="353">
        <v>10.5</v>
      </c>
      <c r="CU9" s="354"/>
      <c r="CV9" s="354"/>
      <c r="CW9" s="354"/>
      <c r="CX9" s="354"/>
      <c r="CY9" s="354"/>
      <c r="CZ9" s="354"/>
      <c r="DA9" s="355"/>
      <c r="DB9" s="353">
        <v>12.5</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101</v>
      </c>
      <c r="M10" s="357"/>
      <c r="N10" s="357"/>
      <c r="O10" s="357"/>
      <c r="P10" s="357"/>
      <c r="Q10" s="358"/>
      <c r="R10" s="359">
        <v>38571</v>
      </c>
      <c r="S10" s="360"/>
      <c r="T10" s="360"/>
      <c r="U10" s="360"/>
      <c r="V10" s="362"/>
      <c r="W10" s="527"/>
      <c r="X10" s="345"/>
      <c r="Y10" s="345"/>
      <c r="Z10" s="345"/>
      <c r="AA10" s="345"/>
      <c r="AB10" s="345"/>
      <c r="AC10" s="345"/>
      <c r="AD10" s="345"/>
      <c r="AE10" s="345"/>
      <c r="AF10" s="345"/>
      <c r="AG10" s="345"/>
      <c r="AH10" s="345"/>
      <c r="AI10" s="345"/>
      <c r="AJ10" s="345"/>
      <c r="AK10" s="345"/>
      <c r="AL10" s="528"/>
      <c r="AM10" s="452" t="s">
        <v>102</v>
      </c>
      <c r="AN10" s="357"/>
      <c r="AO10" s="357"/>
      <c r="AP10" s="357"/>
      <c r="AQ10" s="357"/>
      <c r="AR10" s="357"/>
      <c r="AS10" s="357"/>
      <c r="AT10" s="358"/>
      <c r="AU10" s="440" t="s">
        <v>78</v>
      </c>
      <c r="AV10" s="441"/>
      <c r="AW10" s="441"/>
      <c r="AX10" s="441"/>
      <c r="AY10" s="363" t="s">
        <v>103</v>
      </c>
      <c r="AZ10" s="364"/>
      <c r="BA10" s="364"/>
      <c r="BB10" s="364"/>
      <c r="BC10" s="364"/>
      <c r="BD10" s="364"/>
      <c r="BE10" s="364"/>
      <c r="BF10" s="364"/>
      <c r="BG10" s="364"/>
      <c r="BH10" s="364"/>
      <c r="BI10" s="364"/>
      <c r="BJ10" s="364"/>
      <c r="BK10" s="364"/>
      <c r="BL10" s="364"/>
      <c r="BM10" s="365"/>
      <c r="BN10" s="383">
        <v>380992</v>
      </c>
      <c r="BO10" s="384"/>
      <c r="BP10" s="384"/>
      <c r="BQ10" s="384"/>
      <c r="BR10" s="384"/>
      <c r="BS10" s="384"/>
      <c r="BT10" s="384"/>
      <c r="BU10" s="385"/>
      <c r="BV10" s="383">
        <v>328853</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105</v>
      </c>
      <c r="M11" s="430"/>
      <c r="N11" s="430"/>
      <c r="O11" s="430"/>
      <c r="P11" s="430"/>
      <c r="Q11" s="431"/>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78</v>
      </c>
      <c r="AV11" s="441"/>
      <c r="AW11" s="441"/>
      <c r="AX11" s="441"/>
      <c r="AY11" s="363" t="s">
        <v>108</v>
      </c>
      <c r="AZ11" s="364"/>
      <c r="BA11" s="364"/>
      <c r="BB11" s="364"/>
      <c r="BC11" s="364"/>
      <c r="BD11" s="364"/>
      <c r="BE11" s="364"/>
      <c r="BF11" s="364"/>
      <c r="BG11" s="364"/>
      <c r="BH11" s="364"/>
      <c r="BI11" s="364"/>
      <c r="BJ11" s="364"/>
      <c r="BK11" s="364"/>
      <c r="BL11" s="364"/>
      <c r="BM11" s="365"/>
      <c r="BN11" s="383" t="s">
        <v>109</v>
      </c>
      <c r="BO11" s="384"/>
      <c r="BP11" s="384"/>
      <c r="BQ11" s="384"/>
      <c r="BR11" s="384"/>
      <c r="BS11" s="384"/>
      <c r="BT11" s="384"/>
      <c r="BU11" s="385"/>
      <c r="BV11" s="383" t="s">
        <v>109</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x14ac:dyDescent="0.15">
      <c r="A12" s="138"/>
      <c r="B12" s="495" t="s">
        <v>111</v>
      </c>
      <c r="C12" s="496"/>
      <c r="D12" s="496"/>
      <c r="E12" s="496"/>
      <c r="F12" s="496"/>
      <c r="G12" s="496"/>
      <c r="H12" s="496"/>
      <c r="I12" s="496"/>
      <c r="J12" s="496"/>
      <c r="K12" s="497"/>
      <c r="L12" s="504" t="s">
        <v>112</v>
      </c>
      <c r="M12" s="505"/>
      <c r="N12" s="505"/>
      <c r="O12" s="505"/>
      <c r="P12" s="505"/>
      <c r="Q12" s="506"/>
      <c r="R12" s="507">
        <v>38490</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v>315000</v>
      </c>
      <c r="BO12" s="384"/>
      <c r="BP12" s="384"/>
      <c r="BQ12" s="384"/>
      <c r="BR12" s="384"/>
      <c r="BS12" s="384"/>
      <c r="BT12" s="384"/>
      <c r="BU12" s="385"/>
      <c r="BV12" s="383">
        <v>416000</v>
      </c>
      <c r="BW12" s="384"/>
      <c r="BX12" s="384"/>
      <c r="BY12" s="384"/>
      <c r="BZ12" s="384"/>
      <c r="CA12" s="384"/>
      <c r="CB12" s="384"/>
      <c r="CC12" s="385"/>
      <c r="CD12" s="392" t="s">
        <v>118</v>
      </c>
      <c r="CE12" s="393"/>
      <c r="CF12" s="393"/>
      <c r="CG12" s="393"/>
      <c r="CH12" s="393"/>
      <c r="CI12" s="393"/>
      <c r="CJ12" s="393"/>
      <c r="CK12" s="393"/>
      <c r="CL12" s="393"/>
      <c r="CM12" s="393"/>
      <c r="CN12" s="393"/>
      <c r="CO12" s="393"/>
      <c r="CP12" s="393"/>
      <c r="CQ12" s="393"/>
      <c r="CR12" s="393"/>
      <c r="CS12" s="394"/>
      <c r="CT12" s="492" t="s">
        <v>119</v>
      </c>
      <c r="CU12" s="493"/>
      <c r="CV12" s="493"/>
      <c r="CW12" s="493"/>
      <c r="CX12" s="493"/>
      <c r="CY12" s="493"/>
      <c r="CZ12" s="493"/>
      <c r="DA12" s="494"/>
      <c r="DB12" s="492" t="s">
        <v>119</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120</v>
      </c>
      <c r="N13" s="482"/>
      <c r="O13" s="482"/>
      <c r="P13" s="482"/>
      <c r="Q13" s="483"/>
      <c r="R13" s="484">
        <v>38195</v>
      </c>
      <c r="S13" s="485"/>
      <c r="T13" s="485"/>
      <c r="U13" s="485"/>
      <c r="V13" s="486"/>
      <c r="W13" s="472" t="s">
        <v>121</v>
      </c>
      <c r="X13" s="396"/>
      <c r="Y13" s="396"/>
      <c r="Z13" s="396"/>
      <c r="AA13" s="396"/>
      <c r="AB13" s="397"/>
      <c r="AC13" s="359">
        <v>705</v>
      </c>
      <c r="AD13" s="360"/>
      <c r="AE13" s="360"/>
      <c r="AF13" s="360"/>
      <c r="AG13" s="361"/>
      <c r="AH13" s="359">
        <v>757</v>
      </c>
      <c r="AI13" s="360"/>
      <c r="AJ13" s="360"/>
      <c r="AK13" s="360"/>
      <c r="AL13" s="362"/>
      <c r="AM13" s="452" t="s">
        <v>122</v>
      </c>
      <c r="AN13" s="357"/>
      <c r="AO13" s="357"/>
      <c r="AP13" s="357"/>
      <c r="AQ13" s="357"/>
      <c r="AR13" s="357"/>
      <c r="AS13" s="357"/>
      <c r="AT13" s="358"/>
      <c r="AU13" s="440" t="s">
        <v>123</v>
      </c>
      <c r="AV13" s="441"/>
      <c r="AW13" s="441"/>
      <c r="AX13" s="441"/>
      <c r="AY13" s="363" t="s">
        <v>124</v>
      </c>
      <c r="AZ13" s="364"/>
      <c r="BA13" s="364"/>
      <c r="BB13" s="364"/>
      <c r="BC13" s="364"/>
      <c r="BD13" s="364"/>
      <c r="BE13" s="364"/>
      <c r="BF13" s="364"/>
      <c r="BG13" s="364"/>
      <c r="BH13" s="364"/>
      <c r="BI13" s="364"/>
      <c r="BJ13" s="364"/>
      <c r="BK13" s="364"/>
      <c r="BL13" s="364"/>
      <c r="BM13" s="365"/>
      <c r="BN13" s="383">
        <v>141148</v>
      </c>
      <c r="BO13" s="384"/>
      <c r="BP13" s="384"/>
      <c r="BQ13" s="384"/>
      <c r="BR13" s="384"/>
      <c r="BS13" s="384"/>
      <c r="BT13" s="384"/>
      <c r="BU13" s="385"/>
      <c r="BV13" s="383">
        <v>-227981</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5.8</v>
      </c>
      <c r="CU13" s="354"/>
      <c r="CV13" s="354"/>
      <c r="CW13" s="354"/>
      <c r="CX13" s="354"/>
      <c r="CY13" s="354"/>
      <c r="CZ13" s="354"/>
      <c r="DA13" s="355"/>
      <c r="DB13" s="353">
        <v>6.7</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126</v>
      </c>
      <c r="M14" s="513"/>
      <c r="N14" s="513"/>
      <c r="O14" s="513"/>
      <c r="P14" s="513"/>
      <c r="Q14" s="514"/>
      <c r="R14" s="484">
        <v>38628</v>
      </c>
      <c r="S14" s="485"/>
      <c r="T14" s="485"/>
      <c r="U14" s="485"/>
      <c r="V14" s="486"/>
      <c r="W14" s="487"/>
      <c r="X14" s="399"/>
      <c r="Y14" s="399"/>
      <c r="Z14" s="399"/>
      <c r="AA14" s="399"/>
      <c r="AB14" s="400"/>
      <c r="AC14" s="477">
        <v>3.8</v>
      </c>
      <c r="AD14" s="478"/>
      <c r="AE14" s="478"/>
      <c r="AF14" s="478"/>
      <c r="AG14" s="479"/>
      <c r="AH14" s="477">
        <v>3.9</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v>30.4</v>
      </c>
      <c r="CU14" s="456"/>
      <c r="CV14" s="456"/>
      <c r="CW14" s="456"/>
      <c r="CX14" s="456"/>
      <c r="CY14" s="456"/>
      <c r="CZ14" s="456"/>
      <c r="DA14" s="457"/>
      <c r="DB14" s="488">
        <v>42.2</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120</v>
      </c>
      <c r="N15" s="482"/>
      <c r="O15" s="482"/>
      <c r="P15" s="482"/>
      <c r="Q15" s="483"/>
      <c r="R15" s="484">
        <v>38345</v>
      </c>
      <c r="S15" s="485"/>
      <c r="T15" s="485"/>
      <c r="U15" s="485"/>
      <c r="V15" s="486"/>
      <c r="W15" s="472" t="s">
        <v>128</v>
      </c>
      <c r="X15" s="396"/>
      <c r="Y15" s="396"/>
      <c r="Z15" s="396"/>
      <c r="AA15" s="396"/>
      <c r="AB15" s="397"/>
      <c r="AC15" s="359">
        <v>5294</v>
      </c>
      <c r="AD15" s="360"/>
      <c r="AE15" s="360"/>
      <c r="AF15" s="360"/>
      <c r="AG15" s="361"/>
      <c r="AH15" s="359">
        <v>6010</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4536834</v>
      </c>
      <c r="BO15" s="379"/>
      <c r="BP15" s="379"/>
      <c r="BQ15" s="379"/>
      <c r="BR15" s="379"/>
      <c r="BS15" s="379"/>
      <c r="BT15" s="379"/>
      <c r="BU15" s="380"/>
      <c r="BV15" s="378">
        <v>4381604</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399"/>
      <c r="Y16" s="399"/>
      <c r="Z16" s="399"/>
      <c r="AA16" s="399"/>
      <c r="AB16" s="400"/>
      <c r="AC16" s="477">
        <v>28.8</v>
      </c>
      <c r="AD16" s="478"/>
      <c r="AE16" s="478"/>
      <c r="AF16" s="478"/>
      <c r="AG16" s="479"/>
      <c r="AH16" s="477">
        <v>31.1</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5780466</v>
      </c>
      <c r="BO16" s="384"/>
      <c r="BP16" s="384"/>
      <c r="BQ16" s="384"/>
      <c r="BR16" s="384"/>
      <c r="BS16" s="384"/>
      <c r="BT16" s="384"/>
      <c r="BU16" s="385"/>
      <c r="BV16" s="383">
        <v>5603019</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134</v>
      </c>
      <c r="N17" s="467"/>
      <c r="O17" s="467"/>
      <c r="P17" s="467"/>
      <c r="Q17" s="468"/>
      <c r="R17" s="469" t="s">
        <v>132</v>
      </c>
      <c r="S17" s="470"/>
      <c r="T17" s="470"/>
      <c r="U17" s="470"/>
      <c r="V17" s="471"/>
      <c r="W17" s="472" t="s">
        <v>135</v>
      </c>
      <c r="X17" s="396"/>
      <c r="Y17" s="396"/>
      <c r="Z17" s="396"/>
      <c r="AA17" s="396"/>
      <c r="AB17" s="397"/>
      <c r="AC17" s="359">
        <v>12404</v>
      </c>
      <c r="AD17" s="360"/>
      <c r="AE17" s="360"/>
      <c r="AF17" s="360"/>
      <c r="AG17" s="361"/>
      <c r="AH17" s="359">
        <v>12556</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5745627</v>
      </c>
      <c r="BO17" s="384"/>
      <c r="BP17" s="384"/>
      <c r="BQ17" s="384"/>
      <c r="BR17" s="384"/>
      <c r="BS17" s="384"/>
      <c r="BT17" s="384"/>
      <c r="BU17" s="385"/>
      <c r="BV17" s="383">
        <v>5632264</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137</v>
      </c>
      <c r="C18" s="446"/>
      <c r="D18" s="446"/>
      <c r="E18" s="447"/>
      <c r="F18" s="447"/>
      <c r="G18" s="447"/>
      <c r="H18" s="447"/>
      <c r="I18" s="447"/>
      <c r="J18" s="447"/>
      <c r="K18" s="447"/>
      <c r="L18" s="448">
        <v>65.16</v>
      </c>
      <c r="M18" s="448"/>
      <c r="N18" s="448"/>
      <c r="O18" s="448"/>
      <c r="P18" s="448"/>
      <c r="Q18" s="448"/>
      <c r="R18" s="449"/>
      <c r="S18" s="449"/>
      <c r="T18" s="449"/>
      <c r="U18" s="449"/>
      <c r="V18" s="450"/>
      <c r="W18" s="464"/>
      <c r="X18" s="465"/>
      <c r="Y18" s="465"/>
      <c r="Z18" s="465"/>
      <c r="AA18" s="465"/>
      <c r="AB18" s="473"/>
      <c r="AC18" s="347">
        <v>67.400000000000006</v>
      </c>
      <c r="AD18" s="348"/>
      <c r="AE18" s="348"/>
      <c r="AF18" s="348"/>
      <c r="AG18" s="451"/>
      <c r="AH18" s="347">
        <v>64.900000000000006</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6511201</v>
      </c>
      <c r="BO18" s="384"/>
      <c r="BP18" s="384"/>
      <c r="BQ18" s="384"/>
      <c r="BR18" s="384"/>
      <c r="BS18" s="384"/>
      <c r="BT18" s="384"/>
      <c r="BU18" s="385"/>
      <c r="BV18" s="383">
        <v>6641836</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139</v>
      </c>
      <c r="C19" s="446"/>
      <c r="D19" s="446"/>
      <c r="E19" s="447"/>
      <c r="F19" s="447"/>
      <c r="G19" s="447"/>
      <c r="H19" s="447"/>
      <c r="I19" s="447"/>
      <c r="J19" s="447"/>
      <c r="K19" s="447"/>
      <c r="L19" s="453">
        <v>578</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8955818</v>
      </c>
      <c r="BO19" s="384"/>
      <c r="BP19" s="384"/>
      <c r="BQ19" s="384"/>
      <c r="BR19" s="384"/>
      <c r="BS19" s="384"/>
      <c r="BT19" s="384"/>
      <c r="BU19" s="385"/>
      <c r="BV19" s="383">
        <v>8868215</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141</v>
      </c>
      <c r="C20" s="446"/>
      <c r="D20" s="446"/>
      <c r="E20" s="447"/>
      <c r="F20" s="447"/>
      <c r="G20" s="447"/>
      <c r="H20" s="447"/>
      <c r="I20" s="447"/>
      <c r="J20" s="447"/>
      <c r="K20" s="447"/>
      <c r="L20" s="453">
        <v>14317</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143</v>
      </c>
      <c r="C22" s="413"/>
      <c r="D22" s="414"/>
      <c r="E22" s="421" t="s">
        <v>1</v>
      </c>
      <c r="F22" s="396"/>
      <c r="G22" s="396"/>
      <c r="H22" s="396"/>
      <c r="I22" s="396"/>
      <c r="J22" s="396"/>
      <c r="K22" s="397"/>
      <c r="L22" s="421" t="s">
        <v>144</v>
      </c>
      <c r="M22" s="396"/>
      <c r="N22" s="396"/>
      <c r="O22" s="396"/>
      <c r="P22" s="397"/>
      <c r="Q22" s="406" t="s">
        <v>145</v>
      </c>
      <c r="R22" s="407"/>
      <c r="S22" s="407"/>
      <c r="T22" s="407"/>
      <c r="U22" s="407"/>
      <c r="V22" s="422"/>
      <c r="W22" s="424" t="s">
        <v>146</v>
      </c>
      <c r="X22" s="413"/>
      <c r="Y22" s="414"/>
      <c r="Z22" s="421" t="s">
        <v>1</v>
      </c>
      <c r="AA22" s="396"/>
      <c r="AB22" s="396"/>
      <c r="AC22" s="396"/>
      <c r="AD22" s="396"/>
      <c r="AE22" s="396"/>
      <c r="AF22" s="396"/>
      <c r="AG22" s="397"/>
      <c r="AH22" s="395" t="s">
        <v>147</v>
      </c>
      <c r="AI22" s="396"/>
      <c r="AJ22" s="396"/>
      <c r="AK22" s="396"/>
      <c r="AL22" s="397"/>
      <c r="AM22" s="395" t="s">
        <v>148</v>
      </c>
      <c r="AN22" s="401"/>
      <c r="AO22" s="401"/>
      <c r="AP22" s="401"/>
      <c r="AQ22" s="401"/>
      <c r="AR22" s="402"/>
      <c r="AS22" s="406" t="s">
        <v>145</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149</v>
      </c>
      <c r="AZ23" s="376"/>
      <c r="BA23" s="376"/>
      <c r="BB23" s="376"/>
      <c r="BC23" s="376"/>
      <c r="BD23" s="376"/>
      <c r="BE23" s="376"/>
      <c r="BF23" s="376"/>
      <c r="BG23" s="376"/>
      <c r="BH23" s="376"/>
      <c r="BI23" s="376"/>
      <c r="BJ23" s="376"/>
      <c r="BK23" s="376"/>
      <c r="BL23" s="376"/>
      <c r="BM23" s="377"/>
      <c r="BN23" s="383">
        <v>11022932</v>
      </c>
      <c r="BO23" s="384"/>
      <c r="BP23" s="384"/>
      <c r="BQ23" s="384"/>
      <c r="BR23" s="384"/>
      <c r="BS23" s="384"/>
      <c r="BT23" s="384"/>
      <c r="BU23" s="385"/>
      <c r="BV23" s="383">
        <v>10989079</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150</v>
      </c>
      <c r="F24" s="357"/>
      <c r="G24" s="357"/>
      <c r="H24" s="357"/>
      <c r="I24" s="357"/>
      <c r="J24" s="357"/>
      <c r="K24" s="358"/>
      <c r="L24" s="359">
        <v>1</v>
      </c>
      <c r="M24" s="360"/>
      <c r="N24" s="360"/>
      <c r="O24" s="360"/>
      <c r="P24" s="361"/>
      <c r="Q24" s="359">
        <v>7580</v>
      </c>
      <c r="R24" s="360"/>
      <c r="S24" s="360"/>
      <c r="T24" s="360"/>
      <c r="U24" s="360"/>
      <c r="V24" s="361"/>
      <c r="W24" s="425"/>
      <c r="X24" s="416"/>
      <c r="Y24" s="417"/>
      <c r="Z24" s="356" t="s">
        <v>151</v>
      </c>
      <c r="AA24" s="357"/>
      <c r="AB24" s="357"/>
      <c r="AC24" s="357"/>
      <c r="AD24" s="357"/>
      <c r="AE24" s="357"/>
      <c r="AF24" s="357"/>
      <c r="AG24" s="358"/>
      <c r="AH24" s="359">
        <v>202</v>
      </c>
      <c r="AI24" s="360"/>
      <c r="AJ24" s="360"/>
      <c r="AK24" s="360"/>
      <c r="AL24" s="361"/>
      <c r="AM24" s="359">
        <v>593476</v>
      </c>
      <c r="AN24" s="360"/>
      <c r="AO24" s="360"/>
      <c r="AP24" s="360"/>
      <c r="AQ24" s="360"/>
      <c r="AR24" s="361"/>
      <c r="AS24" s="359">
        <v>2938</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10396636</v>
      </c>
      <c r="BO24" s="384"/>
      <c r="BP24" s="384"/>
      <c r="BQ24" s="384"/>
      <c r="BR24" s="384"/>
      <c r="BS24" s="384"/>
      <c r="BT24" s="384"/>
      <c r="BU24" s="385"/>
      <c r="BV24" s="383">
        <v>10239835</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153</v>
      </c>
      <c r="F25" s="357"/>
      <c r="G25" s="357"/>
      <c r="H25" s="357"/>
      <c r="I25" s="357"/>
      <c r="J25" s="357"/>
      <c r="K25" s="358"/>
      <c r="L25" s="359">
        <v>1</v>
      </c>
      <c r="M25" s="360"/>
      <c r="N25" s="360"/>
      <c r="O25" s="360"/>
      <c r="P25" s="361"/>
      <c r="Q25" s="359">
        <v>6400</v>
      </c>
      <c r="R25" s="360"/>
      <c r="S25" s="360"/>
      <c r="T25" s="360"/>
      <c r="U25" s="360"/>
      <c r="V25" s="361"/>
      <c r="W25" s="425"/>
      <c r="X25" s="416"/>
      <c r="Y25" s="417"/>
      <c r="Z25" s="356" t="s">
        <v>154</v>
      </c>
      <c r="AA25" s="357"/>
      <c r="AB25" s="357"/>
      <c r="AC25" s="357"/>
      <c r="AD25" s="357"/>
      <c r="AE25" s="357"/>
      <c r="AF25" s="357"/>
      <c r="AG25" s="358"/>
      <c r="AH25" s="359" t="s">
        <v>119</v>
      </c>
      <c r="AI25" s="360"/>
      <c r="AJ25" s="360"/>
      <c r="AK25" s="360"/>
      <c r="AL25" s="361"/>
      <c r="AM25" s="359" t="s">
        <v>119</v>
      </c>
      <c r="AN25" s="360"/>
      <c r="AO25" s="360"/>
      <c r="AP25" s="360"/>
      <c r="AQ25" s="360"/>
      <c r="AR25" s="361"/>
      <c r="AS25" s="359" t="s">
        <v>119</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2611723</v>
      </c>
      <c r="BO25" s="379"/>
      <c r="BP25" s="379"/>
      <c r="BQ25" s="379"/>
      <c r="BR25" s="379"/>
      <c r="BS25" s="379"/>
      <c r="BT25" s="379"/>
      <c r="BU25" s="380"/>
      <c r="BV25" s="378">
        <v>3090041</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156</v>
      </c>
      <c r="F26" s="357"/>
      <c r="G26" s="357"/>
      <c r="H26" s="357"/>
      <c r="I26" s="357"/>
      <c r="J26" s="357"/>
      <c r="K26" s="358"/>
      <c r="L26" s="359">
        <v>1</v>
      </c>
      <c r="M26" s="360"/>
      <c r="N26" s="360"/>
      <c r="O26" s="360"/>
      <c r="P26" s="361"/>
      <c r="Q26" s="359">
        <v>5650</v>
      </c>
      <c r="R26" s="360"/>
      <c r="S26" s="360"/>
      <c r="T26" s="360"/>
      <c r="U26" s="360"/>
      <c r="V26" s="361"/>
      <c r="W26" s="425"/>
      <c r="X26" s="416"/>
      <c r="Y26" s="417"/>
      <c r="Z26" s="356" t="s">
        <v>157</v>
      </c>
      <c r="AA26" s="438"/>
      <c r="AB26" s="438"/>
      <c r="AC26" s="438"/>
      <c r="AD26" s="438"/>
      <c r="AE26" s="438"/>
      <c r="AF26" s="438"/>
      <c r="AG26" s="439"/>
      <c r="AH26" s="359">
        <v>13</v>
      </c>
      <c r="AI26" s="360"/>
      <c r="AJ26" s="360"/>
      <c r="AK26" s="360"/>
      <c r="AL26" s="361"/>
      <c r="AM26" s="359">
        <v>32721</v>
      </c>
      <c r="AN26" s="360"/>
      <c r="AO26" s="360"/>
      <c r="AP26" s="360"/>
      <c r="AQ26" s="360"/>
      <c r="AR26" s="361"/>
      <c r="AS26" s="359">
        <v>2517</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119</v>
      </c>
      <c r="BO26" s="384"/>
      <c r="BP26" s="384"/>
      <c r="BQ26" s="384"/>
      <c r="BR26" s="384"/>
      <c r="BS26" s="384"/>
      <c r="BT26" s="384"/>
      <c r="BU26" s="385"/>
      <c r="BV26" s="383" t="s">
        <v>119</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159</v>
      </c>
      <c r="F27" s="357"/>
      <c r="G27" s="357"/>
      <c r="H27" s="357"/>
      <c r="I27" s="357"/>
      <c r="J27" s="357"/>
      <c r="K27" s="358"/>
      <c r="L27" s="359">
        <v>1</v>
      </c>
      <c r="M27" s="360"/>
      <c r="N27" s="360"/>
      <c r="O27" s="360"/>
      <c r="P27" s="361"/>
      <c r="Q27" s="359">
        <v>3200</v>
      </c>
      <c r="R27" s="360"/>
      <c r="S27" s="360"/>
      <c r="T27" s="360"/>
      <c r="U27" s="360"/>
      <c r="V27" s="361"/>
      <c r="W27" s="425"/>
      <c r="X27" s="416"/>
      <c r="Y27" s="417"/>
      <c r="Z27" s="356" t="s">
        <v>160</v>
      </c>
      <c r="AA27" s="357"/>
      <c r="AB27" s="357"/>
      <c r="AC27" s="357"/>
      <c r="AD27" s="357"/>
      <c r="AE27" s="357"/>
      <c r="AF27" s="357"/>
      <c r="AG27" s="358"/>
      <c r="AH27" s="359">
        <v>36</v>
      </c>
      <c r="AI27" s="360"/>
      <c r="AJ27" s="360"/>
      <c r="AK27" s="360"/>
      <c r="AL27" s="361"/>
      <c r="AM27" s="359">
        <v>106740</v>
      </c>
      <c r="AN27" s="360"/>
      <c r="AO27" s="360"/>
      <c r="AP27" s="360"/>
      <c r="AQ27" s="360"/>
      <c r="AR27" s="361"/>
      <c r="AS27" s="359">
        <v>2965</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v>1011496</v>
      </c>
      <c r="BO27" s="387"/>
      <c r="BP27" s="387"/>
      <c r="BQ27" s="387"/>
      <c r="BR27" s="387"/>
      <c r="BS27" s="387"/>
      <c r="BT27" s="387"/>
      <c r="BU27" s="388"/>
      <c r="BV27" s="386">
        <v>1011496</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162</v>
      </c>
      <c r="F28" s="357"/>
      <c r="G28" s="357"/>
      <c r="H28" s="357"/>
      <c r="I28" s="357"/>
      <c r="J28" s="357"/>
      <c r="K28" s="358"/>
      <c r="L28" s="359">
        <v>1</v>
      </c>
      <c r="M28" s="360"/>
      <c r="N28" s="360"/>
      <c r="O28" s="360"/>
      <c r="P28" s="361"/>
      <c r="Q28" s="359">
        <v>2700</v>
      </c>
      <c r="R28" s="360"/>
      <c r="S28" s="360"/>
      <c r="T28" s="360"/>
      <c r="U28" s="360"/>
      <c r="V28" s="361"/>
      <c r="W28" s="425"/>
      <c r="X28" s="416"/>
      <c r="Y28" s="417"/>
      <c r="Z28" s="356" t="s">
        <v>163</v>
      </c>
      <c r="AA28" s="357"/>
      <c r="AB28" s="357"/>
      <c r="AC28" s="357"/>
      <c r="AD28" s="357"/>
      <c r="AE28" s="357"/>
      <c r="AF28" s="357"/>
      <c r="AG28" s="358"/>
      <c r="AH28" s="359" t="s">
        <v>119</v>
      </c>
      <c r="AI28" s="360"/>
      <c r="AJ28" s="360"/>
      <c r="AK28" s="360"/>
      <c r="AL28" s="361"/>
      <c r="AM28" s="359" t="s">
        <v>119</v>
      </c>
      <c r="AN28" s="360"/>
      <c r="AO28" s="360"/>
      <c r="AP28" s="360"/>
      <c r="AQ28" s="360"/>
      <c r="AR28" s="361"/>
      <c r="AS28" s="359" t="s">
        <v>119</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1742090</v>
      </c>
      <c r="BO28" s="379"/>
      <c r="BP28" s="379"/>
      <c r="BQ28" s="379"/>
      <c r="BR28" s="379"/>
      <c r="BS28" s="379"/>
      <c r="BT28" s="379"/>
      <c r="BU28" s="380"/>
      <c r="BV28" s="378">
        <v>1676098</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166</v>
      </c>
      <c r="F29" s="357"/>
      <c r="G29" s="357"/>
      <c r="H29" s="357"/>
      <c r="I29" s="357"/>
      <c r="J29" s="357"/>
      <c r="K29" s="358"/>
      <c r="L29" s="359">
        <v>14</v>
      </c>
      <c r="M29" s="360"/>
      <c r="N29" s="360"/>
      <c r="O29" s="360"/>
      <c r="P29" s="361"/>
      <c r="Q29" s="359">
        <v>2500</v>
      </c>
      <c r="R29" s="360"/>
      <c r="S29" s="360"/>
      <c r="T29" s="360"/>
      <c r="U29" s="360"/>
      <c r="V29" s="361"/>
      <c r="W29" s="426"/>
      <c r="X29" s="427"/>
      <c r="Y29" s="428"/>
      <c r="Z29" s="356" t="s">
        <v>167</v>
      </c>
      <c r="AA29" s="357"/>
      <c r="AB29" s="357"/>
      <c r="AC29" s="357"/>
      <c r="AD29" s="357"/>
      <c r="AE29" s="357"/>
      <c r="AF29" s="357"/>
      <c r="AG29" s="358"/>
      <c r="AH29" s="359">
        <v>238</v>
      </c>
      <c r="AI29" s="360"/>
      <c r="AJ29" s="360"/>
      <c r="AK29" s="360"/>
      <c r="AL29" s="361"/>
      <c r="AM29" s="359">
        <v>700216</v>
      </c>
      <c r="AN29" s="360"/>
      <c r="AO29" s="360"/>
      <c r="AP29" s="360"/>
      <c r="AQ29" s="360"/>
      <c r="AR29" s="361"/>
      <c r="AS29" s="359">
        <v>2942</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v>5741</v>
      </c>
      <c r="BO29" s="384"/>
      <c r="BP29" s="384"/>
      <c r="BQ29" s="384"/>
      <c r="BR29" s="384"/>
      <c r="BS29" s="384"/>
      <c r="BT29" s="384"/>
      <c r="BU29" s="385"/>
      <c r="BV29" s="383">
        <v>5741</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169</v>
      </c>
      <c r="X30" s="436"/>
      <c r="Y30" s="436"/>
      <c r="Z30" s="436"/>
      <c r="AA30" s="436"/>
      <c r="AB30" s="436"/>
      <c r="AC30" s="436"/>
      <c r="AD30" s="436"/>
      <c r="AE30" s="436"/>
      <c r="AF30" s="436"/>
      <c r="AG30" s="437"/>
      <c r="AH30" s="347">
        <v>97.9</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665320</v>
      </c>
      <c r="BO30" s="387"/>
      <c r="BP30" s="387"/>
      <c r="BQ30" s="387"/>
      <c r="BR30" s="387"/>
      <c r="BS30" s="387"/>
      <c r="BT30" s="387"/>
      <c r="BU30" s="388"/>
      <c r="BV30" s="386">
        <v>704285</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3</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6</v>
      </c>
      <c r="AN34" s="343"/>
      <c r="AO34" s="342" t="str">
        <f>IF('各会計、関係団体の財政状況及び健全化判断比率'!B31="","",'各会計、関係団体の財政状況及び健全化判断比率'!B31)</f>
        <v>上水道事業特別会計</v>
      </c>
      <c r="AP34" s="342"/>
      <c r="AQ34" s="342"/>
      <c r="AR34" s="342"/>
      <c r="AS34" s="342"/>
      <c r="AT34" s="342"/>
      <c r="AU34" s="342"/>
      <c r="AV34" s="342"/>
      <c r="AW34" s="342"/>
      <c r="AX34" s="342"/>
      <c r="AY34" s="342"/>
      <c r="AZ34" s="342"/>
      <c r="BA34" s="342"/>
      <c r="BB34" s="342"/>
      <c r="BC34" s="342"/>
      <c r="BD34" s="165"/>
      <c r="BE34" s="343">
        <f>IF(BG34="","",MAX(C34:D43,U34:V43,AM34:AN43)+1)</f>
        <v>7</v>
      </c>
      <c r="BF34" s="343"/>
      <c r="BG34" s="342" t="str">
        <f>IF('各会計、関係団体の財政状況及び健全化判断比率'!B32="","",'各会計、関係団体の財政状況及び健全化判断比率'!B32)</f>
        <v>簡易水道事業特別会計</v>
      </c>
      <c r="BH34" s="342"/>
      <c r="BI34" s="342"/>
      <c r="BJ34" s="342"/>
      <c r="BK34" s="342"/>
      <c r="BL34" s="342"/>
      <c r="BM34" s="342"/>
      <c r="BN34" s="342"/>
      <c r="BO34" s="342"/>
      <c r="BP34" s="342"/>
      <c r="BQ34" s="342"/>
      <c r="BR34" s="342"/>
      <c r="BS34" s="342"/>
      <c r="BT34" s="342"/>
      <c r="BU34" s="342"/>
      <c r="BV34" s="165"/>
      <c r="BW34" s="343">
        <f>IF(BY34="","",MAX(C34:D43,U34:V43,AM34:AN43,BE34:BF43)+1)</f>
        <v>10</v>
      </c>
      <c r="BX34" s="343"/>
      <c r="BY34" s="342" t="str">
        <f>IF('各会計、関係団体の財政状況及び健全化判断比率'!B68="","",'各会計、関係団体の財政状況及び健全化判断比率'!B68)</f>
        <v>静岡県市町総合事務組合</v>
      </c>
      <c r="BZ34" s="342"/>
      <c r="CA34" s="342"/>
      <c r="CB34" s="342"/>
      <c r="CC34" s="342"/>
      <c r="CD34" s="342"/>
      <c r="CE34" s="342"/>
      <c r="CF34" s="342"/>
      <c r="CG34" s="342"/>
      <c r="CH34" s="342"/>
      <c r="CI34" s="342"/>
      <c r="CJ34" s="342"/>
      <c r="CK34" s="342"/>
      <c r="CL34" s="342"/>
      <c r="CM34" s="342"/>
      <c r="CN34" s="165"/>
      <c r="CO34" s="343">
        <f>IF(CQ34="","",MAX(C34:D43,U34:V43,AM34:AN43,BE34:BF43,BW34:BX43)+1)</f>
        <v>20</v>
      </c>
      <c r="CP34" s="343"/>
      <c r="CQ34" s="342" t="str">
        <f>IF('各会計、関係団体の財政状況及び健全化判断比率'!BS7="","",'各会計、関係団体の財政状況及び健全化判断比率'!BS7)</f>
        <v>酪農王国</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f>IF(E35="","",C34+1)</f>
        <v>2</v>
      </c>
      <c r="D35" s="343"/>
      <c r="E35" s="342" t="str">
        <f>IF('各会計、関係団体の財政状況及び健全化判断比率'!B8="","",'各会計、関係団体の財政状況及び健全化判断比率'!B8)</f>
        <v>土地取得特別会計</v>
      </c>
      <c r="F35" s="342"/>
      <c r="G35" s="342"/>
      <c r="H35" s="342"/>
      <c r="I35" s="342"/>
      <c r="J35" s="342"/>
      <c r="K35" s="342"/>
      <c r="L35" s="342"/>
      <c r="M35" s="342"/>
      <c r="N35" s="342"/>
      <c r="O35" s="342"/>
      <c r="P35" s="342"/>
      <c r="Q35" s="342"/>
      <c r="R35" s="342"/>
      <c r="S35" s="342"/>
      <c r="T35" s="165"/>
      <c r="U35" s="343">
        <f>IF(W35="","",U34+1)</f>
        <v>4</v>
      </c>
      <c r="V35" s="343"/>
      <c r="W35" s="342" t="str">
        <f>IF('各会計、関係団体の財政状況及び健全化判断比率'!B29="","",'各会計、関係団体の財政状況及び健全化判断比率'!B29)</f>
        <v>介護保険特別会計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8</v>
      </c>
      <c r="BF35" s="343"/>
      <c r="BG35" s="342" t="str">
        <f>IF('各会計、関係団体の財政状況及び健全化判断比率'!B33="","",'各会計、関係団体の財政状況及び健全化判断比率'!B33)</f>
        <v>下水道事業特別会計</v>
      </c>
      <c r="BH35" s="342"/>
      <c r="BI35" s="342"/>
      <c r="BJ35" s="342"/>
      <c r="BK35" s="342"/>
      <c r="BL35" s="342"/>
      <c r="BM35" s="342"/>
      <c r="BN35" s="342"/>
      <c r="BO35" s="342"/>
      <c r="BP35" s="342"/>
      <c r="BQ35" s="342"/>
      <c r="BR35" s="342"/>
      <c r="BS35" s="342"/>
      <c r="BT35" s="342"/>
      <c r="BU35" s="342"/>
      <c r="BV35" s="165"/>
      <c r="BW35" s="343">
        <f t="shared" ref="BW35:BW43" si="2">IF(BY35="","",BW34+1)</f>
        <v>11</v>
      </c>
      <c r="BX35" s="343"/>
      <c r="BY35" s="342" t="str">
        <f>IF('各会計、関係団体の財政状況及び健全化判断比率'!B69="","",'各会計、関係団体の財政状況及び健全化判断比率'!B69)</f>
        <v>三島函南広域行政組合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5</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f t="shared" si="1"/>
        <v>9</v>
      </c>
      <c r="BF36" s="343"/>
      <c r="BG36" s="342" t="str">
        <f>IF('各会計、関係団体の財政状況及び健全化判断比率'!B34="","",'各会計、関係団体の財政状況及び健全化判断比率'!B34)</f>
        <v>農業集落排水事業特別会計</v>
      </c>
      <c r="BH36" s="342"/>
      <c r="BI36" s="342"/>
      <c r="BJ36" s="342"/>
      <c r="BK36" s="342"/>
      <c r="BL36" s="342"/>
      <c r="BM36" s="342"/>
      <c r="BN36" s="342"/>
      <c r="BO36" s="342"/>
      <c r="BP36" s="342"/>
      <c r="BQ36" s="342"/>
      <c r="BR36" s="342"/>
      <c r="BS36" s="342"/>
      <c r="BT36" s="342"/>
      <c r="BU36" s="342"/>
      <c r="BV36" s="165"/>
      <c r="BW36" s="343">
        <f t="shared" si="2"/>
        <v>12</v>
      </c>
      <c r="BX36" s="343"/>
      <c r="BY36" s="342" t="str">
        <f>IF('各会計、関係団体の財政状況及び健全化判断比率'!B70="","",'各会計、関係団体の財政状況及び健全化判断比率'!B70)</f>
        <v>駿豆学園管理組合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13</v>
      </c>
      <c r="BX37" s="343"/>
      <c r="BY37" s="342" t="str">
        <f>IF('各会計、関係団体の財政状況及び健全化判断比率'!B71="","",'各会計、関係団体の財政状況及び健全化判断比率'!B71)</f>
        <v>田方地区消防組合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14</v>
      </c>
      <c r="BX38" s="343"/>
      <c r="BY38" s="342" t="str">
        <f>IF('各会計、関係団体の財政状況及び健全化判断比率'!B72="","",'各会計、関係団体の財政状況及び健全化判断比率'!B72)</f>
        <v>静岡県後期高齢者医療広域連合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15</v>
      </c>
      <c r="BX39" s="343"/>
      <c r="BY39" s="342" t="str">
        <f>IF('各会計、関係団体の財政状況及び健全化判断比率'!B73="","",'各会計、関係団体の財政状況及び健全化判断比率'!B73)</f>
        <v>静岡地方税滞納整理機構</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16</v>
      </c>
      <c r="BX40" s="343"/>
      <c r="BY40" s="342" t="str">
        <f>IF('各会計、関係団体の財政状況及び健全化判断比率'!B74="","",'各会計、関係団体の財政状況及び健全化判断比率'!B74)</f>
        <v>箱根山御山組合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17</v>
      </c>
      <c r="BX41" s="343"/>
      <c r="BY41" s="342" t="str">
        <f>IF('各会計、関係団体の財政状況及び健全化判断比率'!B75="","",'各会計、関係団体の財政状況及び健全化判断比率'!B75)</f>
        <v>三島市外五ヶ市町箱根山組合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18</v>
      </c>
      <c r="BX42" s="343"/>
      <c r="BY42" s="342" t="str">
        <f>IF('各会計、関係団体の財政状況及び健全化判断比率'!B76="","",'各会計、関係団体の財政状況及び健全化判断比率'!B76)</f>
        <v>箱根山禁伐林組合</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19</v>
      </c>
      <c r="BX43" s="343"/>
      <c r="BY43" s="342" t="str">
        <f>IF('各会計、関係団体の財政状況及び健全化判断比率'!B77="","",'各会計、関係団体の財政状況及び健全化判断比率'!B77)</f>
        <v>箱根山殖産林組合</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51" t="s">
        <v>526</v>
      </c>
      <c r="D34" s="1151"/>
      <c r="E34" s="1152"/>
      <c r="F34" s="32">
        <v>9.69</v>
      </c>
      <c r="G34" s="33">
        <v>9.69</v>
      </c>
      <c r="H34" s="33">
        <v>9.5500000000000007</v>
      </c>
      <c r="I34" s="33">
        <v>9.74</v>
      </c>
      <c r="J34" s="34">
        <v>9.6999999999999993</v>
      </c>
      <c r="K34" s="22"/>
      <c r="L34" s="22"/>
      <c r="M34" s="22"/>
      <c r="N34" s="22"/>
      <c r="O34" s="22"/>
      <c r="P34" s="22"/>
    </row>
    <row r="35" spans="1:16" ht="39" customHeight="1" x14ac:dyDescent="0.15">
      <c r="A35" s="22"/>
      <c r="B35" s="35"/>
      <c r="C35" s="1145" t="s">
        <v>527</v>
      </c>
      <c r="D35" s="1146"/>
      <c r="E35" s="1147"/>
      <c r="F35" s="36">
        <v>5.59</v>
      </c>
      <c r="G35" s="37">
        <v>6.26</v>
      </c>
      <c r="H35" s="37">
        <v>7.81</v>
      </c>
      <c r="I35" s="37">
        <v>6.09</v>
      </c>
      <c r="J35" s="38">
        <v>7.02</v>
      </c>
      <c r="K35" s="22"/>
      <c r="L35" s="22"/>
      <c r="M35" s="22"/>
      <c r="N35" s="22"/>
      <c r="O35" s="22"/>
      <c r="P35" s="22"/>
    </row>
    <row r="36" spans="1:16" ht="39" customHeight="1" x14ac:dyDescent="0.15">
      <c r="A36" s="22"/>
      <c r="B36" s="35"/>
      <c r="C36" s="1145" t="s">
        <v>528</v>
      </c>
      <c r="D36" s="1146"/>
      <c r="E36" s="1147"/>
      <c r="F36" s="36">
        <v>0.54</v>
      </c>
      <c r="G36" s="37">
        <v>0.31</v>
      </c>
      <c r="H36" s="37">
        <v>0.84</v>
      </c>
      <c r="I36" s="37">
        <v>0.72</v>
      </c>
      <c r="J36" s="38">
        <v>2.16</v>
      </c>
      <c r="K36" s="22"/>
      <c r="L36" s="22"/>
      <c r="M36" s="22"/>
      <c r="N36" s="22"/>
      <c r="O36" s="22"/>
      <c r="P36" s="22"/>
    </row>
    <row r="37" spans="1:16" ht="39" customHeight="1" x14ac:dyDescent="0.15">
      <c r="A37" s="22"/>
      <c r="B37" s="35"/>
      <c r="C37" s="1145" t="s">
        <v>529</v>
      </c>
      <c r="D37" s="1146"/>
      <c r="E37" s="1147"/>
      <c r="F37" s="36">
        <v>1.1499999999999999</v>
      </c>
      <c r="G37" s="37">
        <v>1.44</v>
      </c>
      <c r="H37" s="37">
        <v>1.7</v>
      </c>
      <c r="I37" s="37">
        <v>1.73</v>
      </c>
      <c r="J37" s="38">
        <v>1.89</v>
      </c>
      <c r="K37" s="22"/>
      <c r="L37" s="22"/>
      <c r="M37" s="22"/>
      <c r="N37" s="22"/>
      <c r="O37" s="22"/>
      <c r="P37" s="22"/>
    </row>
    <row r="38" spans="1:16" ht="39" customHeight="1" x14ac:dyDescent="0.15">
      <c r="A38" s="22"/>
      <c r="B38" s="35"/>
      <c r="C38" s="1145" t="s">
        <v>530</v>
      </c>
      <c r="D38" s="1146"/>
      <c r="E38" s="1147"/>
      <c r="F38" s="36">
        <v>0.17</v>
      </c>
      <c r="G38" s="37">
        <v>0.15</v>
      </c>
      <c r="H38" s="37">
        <v>0.36</v>
      </c>
      <c r="I38" s="37">
        <v>0.33</v>
      </c>
      <c r="J38" s="38">
        <v>0.55000000000000004</v>
      </c>
      <c r="K38" s="22"/>
      <c r="L38" s="22"/>
      <c r="M38" s="22"/>
      <c r="N38" s="22"/>
      <c r="O38" s="22"/>
      <c r="P38" s="22"/>
    </row>
    <row r="39" spans="1:16" ht="39" customHeight="1" x14ac:dyDescent="0.15">
      <c r="A39" s="22"/>
      <c r="B39" s="35"/>
      <c r="C39" s="1145" t="s">
        <v>531</v>
      </c>
      <c r="D39" s="1146"/>
      <c r="E39" s="1147"/>
      <c r="F39" s="36">
        <v>0.22</v>
      </c>
      <c r="G39" s="37">
        <v>0.28999999999999998</v>
      </c>
      <c r="H39" s="37">
        <v>0.32</v>
      </c>
      <c r="I39" s="37">
        <v>0.28999999999999998</v>
      </c>
      <c r="J39" s="38">
        <v>0.39</v>
      </c>
      <c r="K39" s="22"/>
      <c r="L39" s="22"/>
      <c r="M39" s="22"/>
      <c r="N39" s="22"/>
      <c r="O39" s="22"/>
      <c r="P39" s="22"/>
    </row>
    <row r="40" spans="1:16" ht="39" customHeight="1" x14ac:dyDescent="0.15">
      <c r="A40" s="22"/>
      <c r="B40" s="35"/>
      <c r="C40" s="1145" t="s">
        <v>532</v>
      </c>
      <c r="D40" s="1146"/>
      <c r="E40" s="1147"/>
      <c r="F40" s="36">
        <v>0.09</v>
      </c>
      <c r="G40" s="37">
        <v>0.11</v>
      </c>
      <c r="H40" s="37">
        <v>0.01</v>
      </c>
      <c r="I40" s="37">
        <v>0.14000000000000001</v>
      </c>
      <c r="J40" s="38">
        <v>0.01</v>
      </c>
      <c r="K40" s="22"/>
      <c r="L40" s="22"/>
      <c r="M40" s="22"/>
      <c r="N40" s="22"/>
      <c r="O40" s="22"/>
      <c r="P40" s="22"/>
    </row>
    <row r="41" spans="1:16" ht="39" customHeight="1" x14ac:dyDescent="0.15">
      <c r="A41" s="22"/>
      <c r="B41" s="35"/>
      <c r="C41" s="1145" t="s">
        <v>533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534</v>
      </c>
      <c r="D42" s="1146"/>
      <c r="E42" s="1147"/>
      <c r="F42" s="36" t="s">
        <v>479</v>
      </c>
      <c r="G42" s="37" t="s">
        <v>479</v>
      </c>
      <c r="H42" s="37" t="s">
        <v>479</v>
      </c>
      <c r="I42" s="37" t="s">
        <v>479</v>
      </c>
      <c r="J42" s="38" t="s">
        <v>479</v>
      </c>
      <c r="K42" s="22"/>
      <c r="L42" s="22"/>
      <c r="M42" s="22"/>
      <c r="N42" s="22"/>
      <c r="O42" s="22"/>
      <c r="P42" s="22"/>
    </row>
    <row r="43" spans="1:16" ht="39" customHeight="1" thickBot="1" x14ac:dyDescent="0.2">
      <c r="A43" s="22"/>
      <c r="B43" s="40"/>
      <c r="C43" s="1148" t="s">
        <v>535</v>
      </c>
      <c r="D43" s="1149"/>
      <c r="E43" s="115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1200</v>
      </c>
      <c r="L45" s="60">
        <v>1177</v>
      </c>
      <c r="M45" s="60">
        <v>1170</v>
      </c>
      <c r="N45" s="60">
        <v>1111</v>
      </c>
      <c r="O45" s="61">
        <v>939</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479</v>
      </c>
      <c r="L46" s="64" t="s">
        <v>479</v>
      </c>
      <c r="M46" s="64" t="s">
        <v>479</v>
      </c>
      <c r="N46" s="64" t="s">
        <v>479</v>
      </c>
      <c r="O46" s="65" t="s">
        <v>479</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479</v>
      </c>
      <c r="L47" s="64" t="s">
        <v>479</v>
      </c>
      <c r="M47" s="64" t="s">
        <v>479</v>
      </c>
      <c r="N47" s="64" t="s">
        <v>479</v>
      </c>
      <c r="O47" s="65" t="s">
        <v>479</v>
      </c>
      <c r="P47" s="48"/>
      <c r="Q47" s="48"/>
      <c r="R47" s="48"/>
      <c r="S47" s="48"/>
      <c r="T47" s="48"/>
      <c r="U47" s="48"/>
    </row>
    <row r="48" spans="1:21" ht="30.75" customHeight="1" x14ac:dyDescent="0.15">
      <c r="A48" s="48"/>
      <c r="B48" s="1163"/>
      <c r="C48" s="1164"/>
      <c r="D48" s="62"/>
      <c r="E48" s="1155" t="s">
        <v>15</v>
      </c>
      <c r="F48" s="1155"/>
      <c r="G48" s="1155"/>
      <c r="H48" s="1155"/>
      <c r="I48" s="1155"/>
      <c r="J48" s="1156"/>
      <c r="K48" s="63">
        <v>377</v>
      </c>
      <c r="L48" s="64">
        <v>369</v>
      </c>
      <c r="M48" s="64">
        <v>335</v>
      </c>
      <c r="N48" s="64">
        <v>319</v>
      </c>
      <c r="O48" s="65">
        <v>314</v>
      </c>
      <c r="P48" s="48"/>
      <c r="Q48" s="48"/>
      <c r="R48" s="48"/>
      <c r="S48" s="48"/>
      <c r="T48" s="48"/>
      <c r="U48" s="48"/>
    </row>
    <row r="49" spans="1:21" ht="30.75" customHeight="1" x14ac:dyDescent="0.15">
      <c r="A49" s="48"/>
      <c r="B49" s="1163"/>
      <c r="C49" s="1164"/>
      <c r="D49" s="62"/>
      <c r="E49" s="1155" t="s">
        <v>16</v>
      </c>
      <c r="F49" s="1155"/>
      <c r="G49" s="1155"/>
      <c r="H49" s="1155"/>
      <c r="I49" s="1155"/>
      <c r="J49" s="1156"/>
      <c r="K49" s="63">
        <v>34</v>
      </c>
      <c r="L49" s="64">
        <v>27</v>
      </c>
      <c r="M49" s="64">
        <v>24</v>
      </c>
      <c r="N49" s="64">
        <v>22</v>
      </c>
      <c r="O49" s="65">
        <v>31</v>
      </c>
      <c r="P49" s="48"/>
      <c r="Q49" s="48"/>
      <c r="R49" s="48"/>
      <c r="S49" s="48"/>
      <c r="T49" s="48"/>
      <c r="U49" s="48"/>
    </row>
    <row r="50" spans="1:21" ht="30.75" customHeight="1" x14ac:dyDescent="0.15">
      <c r="A50" s="48"/>
      <c r="B50" s="1163"/>
      <c r="C50" s="1164"/>
      <c r="D50" s="62"/>
      <c r="E50" s="1155" t="s">
        <v>17</v>
      </c>
      <c r="F50" s="1155"/>
      <c r="G50" s="1155"/>
      <c r="H50" s="1155"/>
      <c r="I50" s="1155"/>
      <c r="J50" s="1156"/>
      <c r="K50" s="63" t="s">
        <v>479</v>
      </c>
      <c r="L50" s="64" t="s">
        <v>479</v>
      </c>
      <c r="M50" s="64" t="s">
        <v>479</v>
      </c>
      <c r="N50" s="64" t="s">
        <v>479</v>
      </c>
      <c r="O50" s="65">
        <v>35</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479</v>
      </c>
      <c r="L51" s="64" t="s">
        <v>479</v>
      </c>
      <c r="M51" s="64" t="s">
        <v>479</v>
      </c>
      <c r="N51" s="64" t="s">
        <v>479</v>
      </c>
      <c r="O51" s="65" t="s">
        <v>479</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1076</v>
      </c>
      <c r="L52" s="64">
        <v>1085</v>
      </c>
      <c r="M52" s="64">
        <v>1072</v>
      </c>
      <c r="N52" s="64">
        <v>1064</v>
      </c>
      <c r="O52" s="65">
        <v>989</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535</v>
      </c>
      <c r="L53" s="69">
        <v>488</v>
      </c>
      <c r="M53" s="69">
        <v>457</v>
      </c>
      <c r="N53" s="69">
        <v>388</v>
      </c>
      <c r="O53" s="70">
        <v>330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46" zoomScaleSheetLayoutView="100" workbookViewId="0">
      <selection activeCell="A42" sqref="A1:A1048576"/>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181" t="s">
        <v>24</v>
      </c>
      <c r="C41" s="1182"/>
      <c r="D41" s="81"/>
      <c r="E41" s="1183" t="s">
        <v>25</v>
      </c>
      <c r="F41" s="1183"/>
      <c r="G41" s="1183"/>
      <c r="H41" s="1184"/>
      <c r="I41" s="82">
        <v>10429</v>
      </c>
      <c r="J41" s="83">
        <v>10653</v>
      </c>
      <c r="K41" s="83">
        <v>10766</v>
      </c>
      <c r="L41" s="83">
        <v>10989</v>
      </c>
      <c r="M41" s="84">
        <v>11023</v>
      </c>
    </row>
    <row r="42" spans="2:13" ht="27.75" customHeight="1" x14ac:dyDescent="0.15">
      <c r="B42" s="1171"/>
      <c r="C42" s="1172"/>
      <c r="D42" s="85"/>
      <c r="E42" s="1175" t="s">
        <v>26</v>
      </c>
      <c r="F42" s="1175"/>
      <c r="G42" s="1175"/>
      <c r="H42" s="1176"/>
      <c r="I42" s="86">
        <v>695</v>
      </c>
      <c r="J42" s="87" t="s">
        <v>479</v>
      </c>
      <c r="K42" s="87" t="s">
        <v>479</v>
      </c>
      <c r="L42" s="87">
        <v>1754</v>
      </c>
      <c r="M42" s="88">
        <v>1423</v>
      </c>
    </row>
    <row r="43" spans="2:13" ht="27.75" customHeight="1" x14ac:dyDescent="0.15">
      <c r="B43" s="1171"/>
      <c r="C43" s="1172"/>
      <c r="D43" s="85"/>
      <c r="E43" s="1175" t="s">
        <v>27</v>
      </c>
      <c r="F43" s="1175"/>
      <c r="G43" s="1175"/>
      <c r="H43" s="1176"/>
      <c r="I43" s="86">
        <v>3816</v>
      </c>
      <c r="J43" s="87">
        <v>3648</v>
      </c>
      <c r="K43" s="87">
        <v>3486</v>
      </c>
      <c r="L43" s="87">
        <v>3492</v>
      </c>
      <c r="M43" s="88">
        <v>3476</v>
      </c>
    </row>
    <row r="44" spans="2:13" ht="27.75" customHeight="1" x14ac:dyDescent="0.15">
      <c r="B44" s="1171"/>
      <c r="C44" s="1172"/>
      <c r="D44" s="85"/>
      <c r="E44" s="1175" t="s">
        <v>28</v>
      </c>
      <c r="F44" s="1175"/>
      <c r="G44" s="1175"/>
      <c r="H44" s="1176"/>
      <c r="I44" s="86">
        <v>304</v>
      </c>
      <c r="J44" s="87">
        <v>290</v>
      </c>
      <c r="K44" s="87">
        <v>278</v>
      </c>
      <c r="L44" s="87">
        <v>322</v>
      </c>
      <c r="M44" s="88">
        <v>405</v>
      </c>
    </row>
    <row r="45" spans="2:13" ht="27.75" customHeight="1" x14ac:dyDescent="0.15">
      <c r="B45" s="1171"/>
      <c r="C45" s="1172"/>
      <c r="D45" s="85"/>
      <c r="E45" s="1175" t="s">
        <v>29</v>
      </c>
      <c r="F45" s="1175"/>
      <c r="G45" s="1175"/>
      <c r="H45" s="1176"/>
      <c r="I45" s="86">
        <v>317</v>
      </c>
      <c r="J45" s="87">
        <v>369</v>
      </c>
      <c r="K45" s="87">
        <v>297</v>
      </c>
      <c r="L45" s="87">
        <v>572</v>
      </c>
      <c r="M45" s="88">
        <v>502</v>
      </c>
    </row>
    <row r="46" spans="2:13" ht="27.75" customHeight="1" x14ac:dyDescent="0.15">
      <c r="B46" s="1171"/>
      <c r="C46" s="1172"/>
      <c r="D46" s="85"/>
      <c r="E46" s="1175" t="s">
        <v>30</v>
      </c>
      <c r="F46" s="1175"/>
      <c r="G46" s="1175"/>
      <c r="H46" s="1176"/>
      <c r="I46" s="86" t="s">
        <v>479</v>
      </c>
      <c r="J46" s="87" t="s">
        <v>479</v>
      </c>
      <c r="K46" s="87" t="s">
        <v>479</v>
      </c>
      <c r="L46" s="87" t="s">
        <v>479</v>
      </c>
      <c r="M46" s="88" t="s">
        <v>479</v>
      </c>
    </row>
    <row r="47" spans="2:13" ht="27.75" customHeight="1" x14ac:dyDescent="0.15">
      <c r="B47" s="1171"/>
      <c r="C47" s="1172"/>
      <c r="D47" s="85"/>
      <c r="E47" s="1175" t="s">
        <v>31</v>
      </c>
      <c r="F47" s="1175"/>
      <c r="G47" s="1175"/>
      <c r="H47" s="1176"/>
      <c r="I47" s="86" t="s">
        <v>479</v>
      </c>
      <c r="J47" s="87" t="s">
        <v>479</v>
      </c>
      <c r="K47" s="87" t="s">
        <v>479</v>
      </c>
      <c r="L47" s="87" t="s">
        <v>479</v>
      </c>
      <c r="M47" s="88" t="s">
        <v>479</v>
      </c>
    </row>
    <row r="48" spans="2:13" ht="27.75" customHeight="1" x14ac:dyDescent="0.15">
      <c r="B48" s="1173"/>
      <c r="C48" s="1174"/>
      <c r="D48" s="85"/>
      <c r="E48" s="1175" t="s">
        <v>32</v>
      </c>
      <c r="F48" s="1175"/>
      <c r="G48" s="1175"/>
      <c r="H48" s="1176"/>
      <c r="I48" s="86" t="s">
        <v>479</v>
      </c>
      <c r="J48" s="87" t="s">
        <v>479</v>
      </c>
      <c r="K48" s="87" t="s">
        <v>479</v>
      </c>
      <c r="L48" s="87" t="s">
        <v>479</v>
      </c>
      <c r="M48" s="88" t="s">
        <v>479</v>
      </c>
    </row>
    <row r="49" spans="2:13" ht="27.75" customHeight="1" x14ac:dyDescent="0.15">
      <c r="B49" s="1169" t="s">
        <v>33</v>
      </c>
      <c r="C49" s="1170"/>
      <c r="D49" s="89"/>
      <c r="E49" s="1175" t="s">
        <v>34</v>
      </c>
      <c r="F49" s="1175"/>
      <c r="G49" s="1175"/>
      <c r="H49" s="1176"/>
      <c r="I49" s="86">
        <v>3045</v>
      </c>
      <c r="J49" s="87">
        <v>2695</v>
      </c>
      <c r="K49" s="87">
        <v>2783</v>
      </c>
      <c r="L49" s="87">
        <v>2496</v>
      </c>
      <c r="M49" s="88">
        <v>2502</v>
      </c>
    </row>
    <row r="50" spans="2:13" ht="27.75" customHeight="1" x14ac:dyDescent="0.15">
      <c r="B50" s="1171"/>
      <c r="C50" s="1172"/>
      <c r="D50" s="85"/>
      <c r="E50" s="1175" t="s">
        <v>35</v>
      </c>
      <c r="F50" s="1175"/>
      <c r="G50" s="1175"/>
      <c r="H50" s="1176"/>
      <c r="I50" s="86">
        <v>1031</v>
      </c>
      <c r="J50" s="87">
        <v>1088</v>
      </c>
      <c r="K50" s="87">
        <v>1106</v>
      </c>
      <c r="L50" s="87">
        <v>1073</v>
      </c>
      <c r="M50" s="88">
        <v>1044</v>
      </c>
    </row>
    <row r="51" spans="2:13" ht="27.75" customHeight="1" x14ac:dyDescent="0.15">
      <c r="B51" s="1173"/>
      <c r="C51" s="1174"/>
      <c r="D51" s="85"/>
      <c r="E51" s="1175" t="s">
        <v>36</v>
      </c>
      <c r="F51" s="1175"/>
      <c r="G51" s="1175"/>
      <c r="H51" s="1176"/>
      <c r="I51" s="86">
        <v>10285</v>
      </c>
      <c r="J51" s="87">
        <v>10589</v>
      </c>
      <c r="K51" s="87">
        <v>10746</v>
      </c>
      <c r="L51" s="87">
        <v>10803</v>
      </c>
      <c r="M51" s="88">
        <v>11244</v>
      </c>
    </row>
    <row r="52" spans="2:13" ht="27.75" customHeight="1" thickBot="1" x14ac:dyDescent="0.2">
      <c r="B52" s="1177" t="s">
        <v>37</v>
      </c>
      <c r="C52" s="1178"/>
      <c r="D52" s="90"/>
      <c r="E52" s="1179" t="s">
        <v>38</v>
      </c>
      <c r="F52" s="1179"/>
      <c r="G52" s="1179"/>
      <c r="H52" s="1180"/>
      <c r="I52" s="91">
        <v>1199</v>
      </c>
      <c r="J52" s="92">
        <v>588</v>
      </c>
      <c r="K52" s="92">
        <v>191</v>
      </c>
      <c r="L52" s="92">
        <v>2757</v>
      </c>
      <c r="M52" s="93">
        <v>2039</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555</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555</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557</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558</v>
      </c>
    </row>
    <row r="50" spans="1:17" x14ac:dyDescent="0.15">
      <c r="B50" s="248"/>
      <c r="C50" s="244"/>
      <c r="D50" s="244"/>
      <c r="E50" s="244"/>
      <c r="F50" s="244"/>
      <c r="G50" s="1206"/>
      <c r="H50" s="1207"/>
      <c r="I50" s="1207"/>
      <c r="J50" s="1208"/>
      <c r="K50" s="1209" t="s">
        <v>519</v>
      </c>
      <c r="L50" s="1209" t="s">
        <v>520</v>
      </c>
      <c r="M50" s="1209" t="s">
        <v>521</v>
      </c>
      <c r="N50" s="1209" t="s">
        <v>522</v>
      </c>
      <c r="O50" s="1209" t="s">
        <v>523</v>
      </c>
    </row>
    <row r="51" spans="1:17" x14ac:dyDescent="0.15">
      <c r="B51" s="248"/>
      <c r="C51" s="244"/>
      <c r="D51" s="244"/>
      <c r="E51" s="244"/>
      <c r="F51" s="244"/>
      <c r="G51" s="1210" t="s">
        <v>559</v>
      </c>
      <c r="H51" s="1211"/>
      <c r="I51" s="1212" t="s">
        <v>560</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561</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562</v>
      </c>
      <c r="H55" s="1225"/>
      <c r="I55" s="1219" t="s">
        <v>560</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561</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563</v>
      </c>
      <c r="C63" s="244"/>
      <c r="D63" s="244"/>
      <c r="E63" s="244"/>
      <c r="F63" s="244"/>
      <c r="G63" s="244"/>
      <c r="H63" s="244"/>
      <c r="I63" s="244"/>
      <c r="J63" s="244"/>
      <c r="K63" s="244"/>
      <c r="L63" s="244"/>
      <c r="M63" s="244"/>
      <c r="N63" s="244"/>
      <c r="O63" s="244"/>
    </row>
    <row r="64" spans="1:17" x14ac:dyDescent="0.15">
      <c r="B64" s="248"/>
      <c r="C64" s="244"/>
      <c r="D64" s="244"/>
      <c r="E64" s="244"/>
      <c r="F64" s="244"/>
      <c r="G64" s="1194" t="s">
        <v>557</v>
      </c>
      <c r="I64" s="1195"/>
      <c r="J64" s="1195"/>
      <c r="K64" s="1195"/>
      <c r="L64" s="244"/>
      <c r="M64" s="244"/>
      <c r="N64" s="244"/>
      <c r="O64" s="244"/>
    </row>
    <row r="65" spans="2:30" x14ac:dyDescent="0.15">
      <c r="B65" s="248"/>
      <c r="C65" s="244"/>
      <c r="D65" s="244"/>
      <c r="E65" s="244"/>
      <c r="F65" s="244"/>
      <c r="G65" s="1238" t="s">
        <v>564</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565</v>
      </c>
      <c r="I71" s="1244"/>
      <c r="J71" s="1240"/>
      <c r="K71" s="1240"/>
      <c r="L71" s="1241"/>
      <c r="M71" s="1240"/>
      <c r="N71" s="1241"/>
      <c r="O71" s="1242"/>
    </row>
    <row r="72" spans="2:30" x14ac:dyDescent="0.15">
      <c r="B72" s="248"/>
      <c r="C72" s="244"/>
      <c r="D72" s="244"/>
      <c r="E72" s="244"/>
      <c r="F72" s="244"/>
      <c r="G72" s="1206"/>
      <c r="H72" s="1207"/>
      <c r="I72" s="1207"/>
      <c r="J72" s="1208"/>
      <c r="K72" s="1209" t="s">
        <v>519</v>
      </c>
      <c r="L72" s="1209" t="s">
        <v>520</v>
      </c>
      <c r="M72" s="1209" t="s">
        <v>521</v>
      </c>
      <c r="N72" s="1209" t="s">
        <v>522</v>
      </c>
      <c r="O72" s="1209" t="s">
        <v>523</v>
      </c>
    </row>
    <row r="73" spans="2:30" x14ac:dyDescent="0.15">
      <c r="B73" s="248"/>
      <c r="C73" s="244"/>
      <c r="D73" s="244"/>
      <c r="E73" s="244"/>
      <c r="F73" s="244"/>
      <c r="G73" s="1210" t="s">
        <v>559</v>
      </c>
      <c r="H73" s="1211"/>
      <c r="I73" s="1212" t="s">
        <v>560</v>
      </c>
      <c r="J73" s="1212"/>
      <c r="K73" s="1245">
        <v>18.100000000000001</v>
      </c>
      <c r="L73" s="1245">
        <v>8.9</v>
      </c>
      <c r="M73" s="1217">
        <v>2.8</v>
      </c>
      <c r="N73" s="1217">
        <v>42.2</v>
      </c>
      <c r="O73" s="1217">
        <v>30.4</v>
      </c>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566</v>
      </c>
      <c r="J75" s="1219"/>
      <c r="K75" s="1246">
        <v>8.9</v>
      </c>
      <c r="L75" s="1246">
        <v>8.1999999999999993</v>
      </c>
      <c r="M75" s="1246">
        <v>7.4</v>
      </c>
      <c r="N75" s="1246">
        <v>6.7</v>
      </c>
      <c r="O75" s="1246">
        <v>5.8</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562</v>
      </c>
      <c r="H77" s="1225"/>
      <c r="I77" s="1219" t="s">
        <v>560</v>
      </c>
      <c r="J77" s="1219"/>
      <c r="K77" s="1245">
        <v>40.200000000000003</v>
      </c>
      <c r="L77" s="1245">
        <v>30.7</v>
      </c>
      <c r="M77" s="1217">
        <v>22.3</v>
      </c>
      <c r="N77" s="1217">
        <v>20.3</v>
      </c>
      <c r="O77" s="1217">
        <v>13</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566</v>
      </c>
      <c r="J79" s="1229"/>
      <c r="K79" s="1248">
        <v>10.1</v>
      </c>
      <c r="L79" s="1248">
        <v>9.1999999999999993</v>
      </c>
      <c r="M79" s="1248">
        <v>8.5</v>
      </c>
      <c r="N79" s="1248">
        <v>7.7</v>
      </c>
      <c r="O79" s="1248">
        <v>6.8</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518</v>
      </c>
      <c r="G2" s="111"/>
      <c r="H2" s="112"/>
    </row>
    <row r="3" spans="1:8" x14ac:dyDescent="0.15">
      <c r="A3" s="108" t="s">
        <v>511</v>
      </c>
      <c r="B3" s="113"/>
      <c r="C3" s="114"/>
      <c r="D3" s="115">
        <v>49866</v>
      </c>
      <c r="E3" s="116"/>
      <c r="F3" s="117">
        <v>42839</v>
      </c>
      <c r="G3" s="118"/>
      <c r="H3" s="119"/>
    </row>
    <row r="4" spans="1:8" x14ac:dyDescent="0.15">
      <c r="A4" s="120"/>
      <c r="B4" s="121"/>
      <c r="C4" s="122"/>
      <c r="D4" s="123">
        <v>17049</v>
      </c>
      <c r="E4" s="124"/>
      <c r="F4" s="125">
        <v>22027</v>
      </c>
      <c r="G4" s="126"/>
      <c r="H4" s="127"/>
    </row>
    <row r="5" spans="1:8" x14ac:dyDescent="0.15">
      <c r="A5" s="108" t="s">
        <v>513</v>
      </c>
      <c r="B5" s="113"/>
      <c r="C5" s="114"/>
      <c r="D5" s="115">
        <v>57137</v>
      </c>
      <c r="E5" s="116"/>
      <c r="F5" s="117">
        <v>46819</v>
      </c>
      <c r="G5" s="118"/>
      <c r="H5" s="119"/>
    </row>
    <row r="6" spans="1:8" x14ac:dyDescent="0.15">
      <c r="A6" s="120"/>
      <c r="B6" s="121"/>
      <c r="C6" s="122"/>
      <c r="D6" s="123">
        <v>24859</v>
      </c>
      <c r="E6" s="124"/>
      <c r="F6" s="125">
        <v>24121</v>
      </c>
      <c r="G6" s="126"/>
      <c r="H6" s="127"/>
    </row>
    <row r="7" spans="1:8" x14ac:dyDescent="0.15">
      <c r="A7" s="108" t="s">
        <v>514</v>
      </c>
      <c r="B7" s="113"/>
      <c r="C7" s="114"/>
      <c r="D7" s="115">
        <v>57717</v>
      </c>
      <c r="E7" s="116"/>
      <c r="F7" s="117">
        <v>53270</v>
      </c>
      <c r="G7" s="118"/>
      <c r="H7" s="119"/>
    </row>
    <row r="8" spans="1:8" x14ac:dyDescent="0.15">
      <c r="A8" s="120"/>
      <c r="B8" s="121"/>
      <c r="C8" s="122"/>
      <c r="D8" s="123">
        <v>13271</v>
      </c>
      <c r="E8" s="124"/>
      <c r="F8" s="125">
        <v>24316</v>
      </c>
      <c r="G8" s="126"/>
      <c r="H8" s="127"/>
    </row>
    <row r="9" spans="1:8" x14ac:dyDescent="0.15">
      <c r="A9" s="108" t="s">
        <v>515</v>
      </c>
      <c r="B9" s="113"/>
      <c r="C9" s="114"/>
      <c r="D9" s="115">
        <v>69963</v>
      </c>
      <c r="E9" s="116"/>
      <c r="F9" s="117">
        <v>53292</v>
      </c>
      <c r="G9" s="118"/>
      <c r="H9" s="119"/>
    </row>
    <row r="10" spans="1:8" x14ac:dyDescent="0.15">
      <c r="A10" s="120"/>
      <c r="B10" s="121"/>
      <c r="C10" s="122"/>
      <c r="D10" s="123">
        <v>37474</v>
      </c>
      <c r="E10" s="124"/>
      <c r="F10" s="125">
        <v>28900</v>
      </c>
      <c r="G10" s="126"/>
      <c r="H10" s="127"/>
    </row>
    <row r="11" spans="1:8" x14ac:dyDescent="0.15">
      <c r="A11" s="108" t="s">
        <v>516</v>
      </c>
      <c r="B11" s="113"/>
      <c r="C11" s="114"/>
      <c r="D11" s="115">
        <v>38116</v>
      </c>
      <c r="E11" s="116"/>
      <c r="F11" s="117">
        <v>49919</v>
      </c>
      <c r="G11" s="118"/>
      <c r="H11" s="119"/>
    </row>
    <row r="12" spans="1:8" x14ac:dyDescent="0.15">
      <c r="A12" s="120"/>
      <c r="B12" s="121"/>
      <c r="C12" s="128"/>
      <c r="D12" s="123">
        <v>33767</v>
      </c>
      <c r="E12" s="124"/>
      <c r="F12" s="125">
        <v>26398</v>
      </c>
      <c r="G12" s="126"/>
      <c r="H12" s="127"/>
    </row>
    <row r="13" spans="1:8" x14ac:dyDescent="0.15">
      <c r="A13" s="108"/>
      <c r="B13" s="113"/>
      <c r="C13" s="129"/>
      <c r="D13" s="130">
        <v>54560</v>
      </c>
      <c r="E13" s="131"/>
      <c r="F13" s="132">
        <v>49228</v>
      </c>
      <c r="G13" s="133"/>
      <c r="H13" s="119"/>
    </row>
    <row r="14" spans="1:8" x14ac:dyDescent="0.15">
      <c r="A14" s="120"/>
      <c r="B14" s="121"/>
      <c r="C14" s="122"/>
      <c r="D14" s="123">
        <v>25284</v>
      </c>
      <c r="E14" s="124"/>
      <c r="F14" s="125">
        <v>25152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5.6</v>
      </c>
      <c r="C19" s="134">
        <f>ROUND(VALUE(SUBSTITUTE(実質収支比率等に係る経年分析!G$48,"▲","-")),2)</f>
        <v>6.26</v>
      </c>
      <c r="D19" s="134">
        <f>ROUND(VALUE(SUBSTITUTE(実質収支比率等に係る経年分析!H$48,"▲","-")),2)</f>
        <v>7.82</v>
      </c>
      <c r="E19" s="134">
        <f>ROUND(VALUE(SUBSTITUTE(実質収支比率等に係る経年分析!I$48,"▲","-")),2)</f>
        <v>6.09</v>
      </c>
      <c r="F19" s="134">
        <f>ROUND(VALUE(SUBSTITUTE(実質収支比率等に係る経年分析!J$48,"▲","-")),2)</f>
        <v>7.03</v>
      </c>
    </row>
    <row r="20" spans="1:11" x14ac:dyDescent="0.15">
      <c r="A20" s="134" t="s">
        <v>43</v>
      </c>
      <c r="B20" s="134">
        <f>ROUND(VALUE(SUBSTITUTE(実質収支比率等に係る経年分析!F$47,"▲","-")),2)</f>
        <v>23.92</v>
      </c>
      <c r="C20" s="134">
        <f>ROUND(VALUE(SUBSTITUTE(実質収支比率等に係る経年分析!G$47,"▲","-")),2)</f>
        <v>22.28</v>
      </c>
      <c r="D20" s="134">
        <f>ROUND(VALUE(SUBSTITUTE(実質収支比率等に係る経年分析!H$47,"▲","-")),2)</f>
        <v>23.09</v>
      </c>
      <c r="E20" s="134">
        <f>ROUND(VALUE(SUBSTITUTE(実質収支比率等に係る経年分析!I$47,"▲","-")),2)</f>
        <v>22.38</v>
      </c>
      <c r="F20" s="134">
        <f>ROUND(VALUE(SUBSTITUTE(実質収支比率等に係る経年分析!J$47,"▲","-")),2)</f>
        <v>23.03</v>
      </c>
    </row>
    <row r="21" spans="1:11" x14ac:dyDescent="0.15">
      <c r="A21" s="134" t="s">
        <v>44</v>
      </c>
      <c r="B21" s="134">
        <f>IF(ISNUMBER(VALUE(SUBSTITUTE(実質収支比率等に係る経年分析!F$49,"▲","-"))),ROUND(VALUE(SUBSTITUTE(実質収支比率等に係る経年分析!F$49,"▲","-")),2),NA())</f>
        <v>3.37</v>
      </c>
      <c r="C21" s="134">
        <f>IF(ISNUMBER(VALUE(SUBSTITUTE(実質収支比率等に係る経年分析!G$49,"▲","-"))),ROUND(VALUE(SUBSTITUTE(実質収支比率等に係る経年分析!G$49,"▲","-")),2),NA())</f>
        <v>-0.98</v>
      </c>
      <c r="D21" s="134">
        <f>IF(ISNUMBER(VALUE(SUBSTITUTE(実質収支比率等に係る経年分析!H$49,"▲","-"))),ROUND(VALUE(SUBSTITUTE(実質収支比率等に係る経年分析!H$49,"▲","-")),2),NA())</f>
        <v>2.77</v>
      </c>
      <c r="E21" s="134">
        <f>IF(ISNUMBER(VALUE(SUBSTITUTE(実質収支比率等に係る経年分析!I$49,"▲","-"))),ROUND(VALUE(SUBSTITUTE(実質収支比率等に係る経年分析!I$49,"▲","-")),2),NA())</f>
        <v>-3.04</v>
      </c>
      <c r="F21" s="134">
        <f>IF(ISNUMBER(VALUE(SUBSTITUTE(実質収支比率等に係る経年分析!J$49,"▲","-"))),ROUND(VALUE(SUBSTITUTE(実質収支比率等に係る経年分析!J$49,"▲","-")),2),NA())</f>
        <v>1.87</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0.09</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0.14000000000000001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x14ac:dyDescent="0.15">
      <c r="A31" s="135" t="str">
        <f>IF(連結実質赤字比率に係る赤字・黒字の構成分析!C$39="",NA(),連結実質赤字比率に係る赤字・黒字の構成分析!C$39)</f>
        <v>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0.28999999999999998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0.28999999999999998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0.39</v>
      </c>
    </row>
    <row r="32" spans="1:11" x14ac:dyDescent="0.15">
      <c r="A32" s="135" t="str">
        <f>IF(連結実質赤字比率に係る赤字・黒字の構成分析!C$38="",NA(),連結実質赤字比率に係る赤字・黒字の構成分析!C$38)</f>
        <v>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0.55000000000000004</v>
      </c>
    </row>
    <row r="33" spans="1:16" x14ac:dyDescent="0.15">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1.1499999999999999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1.44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1.73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1.89</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0.54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0.84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2.16</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5.59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6.26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7.81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6.09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7.02</v>
      </c>
    </row>
    <row r="36" spans="1:16" x14ac:dyDescent="0.15">
      <c r="A36" s="135" t="str">
        <f>IF(連結実質赤字比率に係る赤字・黒字の構成分析!C$34="",NA(),連結実質赤字比率に係る赤字・黒字の構成分析!C$34)</f>
        <v>上水道事業特別会計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9.69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9.69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9.5500000000000007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9.74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9.6999999999999993</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1076</v>
      </c>
      <c r="E42" s="136"/>
      <c r="F42" s="136"/>
      <c r="G42" s="136">
        <f>'実質公債費比率（分子）の構造'!L$52</f>
        <v>1085</v>
      </c>
      <c r="H42" s="136"/>
      <c r="I42" s="136"/>
      <c r="J42" s="136">
        <f>'実質公債費比率（分子）の構造'!M$52</f>
        <v>1072</v>
      </c>
      <c r="K42" s="136"/>
      <c r="L42" s="136"/>
      <c r="M42" s="136">
        <f>'実質公債費比率（分子）の構造'!N$52</f>
        <v>1064</v>
      </c>
      <c r="N42" s="136"/>
      <c r="O42" s="136"/>
      <c r="P42" s="136">
        <f>'実質公債費比率（分子）の構造'!O$52</f>
        <v>989</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f>'実質公債費比率（分子）の構造'!O$50</f>
        <v>35</v>
      </c>
      <c r="O44" s="136"/>
      <c r="P44" s="136"/>
    </row>
    <row r="45" spans="1:16" x14ac:dyDescent="0.15">
      <c r="A45" s="136" t="s">
        <v>54</v>
      </c>
      <c r="B45" s="136">
        <f>'実質公債費比率（分子）の構造'!K$49</f>
        <v>34</v>
      </c>
      <c r="C45" s="136"/>
      <c r="D45" s="136"/>
      <c r="E45" s="136">
        <f>'実質公債費比率（分子）の構造'!L$49</f>
        <v>27</v>
      </c>
      <c r="F45" s="136"/>
      <c r="G45" s="136"/>
      <c r="H45" s="136">
        <f>'実質公債費比率（分子）の構造'!M$49</f>
        <v>24</v>
      </c>
      <c r="I45" s="136"/>
      <c r="J45" s="136"/>
      <c r="K45" s="136">
        <f>'実質公債費比率（分子）の構造'!N$49</f>
        <v>22</v>
      </c>
      <c r="L45" s="136"/>
      <c r="M45" s="136"/>
      <c r="N45" s="136">
        <f>'実質公債費比率（分子）の構造'!O$49</f>
        <v>31</v>
      </c>
      <c r="O45" s="136"/>
      <c r="P45" s="136"/>
    </row>
    <row r="46" spans="1:16" x14ac:dyDescent="0.15">
      <c r="A46" s="136" t="s">
        <v>55</v>
      </c>
      <c r="B46" s="136">
        <f>'実質公債費比率（分子）の構造'!K$48</f>
        <v>377</v>
      </c>
      <c r="C46" s="136"/>
      <c r="D46" s="136"/>
      <c r="E46" s="136">
        <f>'実質公債費比率（分子）の構造'!L$48</f>
        <v>369</v>
      </c>
      <c r="F46" s="136"/>
      <c r="G46" s="136"/>
      <c r="H46" s="136">
        <f>'実質公債費比率（分子）の構造'!M$48</f>
        <v>335</v>
      </c>
      <c r="I46" s="136"/>
      <c r="J46" s="136"/>
      <c r="K46" s="136">
        <f>'実質公債費比率（分子）の構造'!N$48</f>
        <v>319</v>
      </c>
      <c r="L46" s="136"/>
      <c r="M46" s="136"/>
      <c r="N46" s="136">
        <f>'実質公債費比率（分子）の構造'!O$48</f>
        <v>314</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1200</v>
      </c>
      <c r="C49" s="136"/>
      <c r="D49" s="136"/>
      <c r="E49" s="136">
        <f>'実質公債費比率（分子）の構造'!L$45</f>
        <v>1177</v>
      </c>
      <c r="F49" s="136"/>
      <c r="G49" s="136"/>
      <c r="H49" s="136">
        <f>'実質公債費比率（分子）の構造'!M$45</f>
        <v>1170</v>
      </c>
      <c r="I49" s="136"/>
      <c r="J49" s="136"/>
      <c r="K49" s="136">
        <f>'実質公債費比率（分子）の構造'!N$45</f>
        <v>1111</v>
      </c>
      <c r="L49" s="136"/>
      <c r="M49" s="136"/>
      <c r="N49" s="136">
        <f>'実質公債費比率（分子）の構造'!O$45</f>
        <v>939</v>
      </c>
      <c r="O49" s="136"/>
      <c r="P49" s="136"/>
    </row>
    <row r="50" spans="1:16" x14ac:dyDescent="0.15">
      <c r="A50" s="136" t="s">
        <v>59</v>
      </c>
      <c r="B50" s="136" t="e">
        <f>NA()</f>
        <v>#N/A</v>
      </c>
      <c r="C50" s="136">
        <f>IF(ISNUMBER('実質公債費比率（分子）の構造'!K$53),'実質公債費比率（分子）の構造'!K$53,NA())</f>
        <v>535</v>
      </c>
      <c r="D50" s="136" t="e">
        <f>NA()</f>
        <v>#N/A</v>
      </c>
      <c r="E50" s="136" t="e">
        <f>NA()</f>
        <v>#N/A</v>
      </c>
      <c r="F50" s="136">
        <f>IF(ISNUMBER('実質公債費比率（分子）の構造'!L$53),'実質公債費比率（分子）の構造'!L$53,NA())</f>
        <v>488</v>
      </c>
      <c r="G50" s="136" t="e">
        <f>NA()</f>
        <v>#N/A</v>
      </c>
      <c r="H50" s="136" t="e">
        <f>NA()</f>
        <v>#N/A</v>
      </c>
      <c r="I50" s="136">
        <f>IF(ISNUMBER('実質公債費比率（分子）の構造'!M$53),'実質公債費比率（分子）の構造'!M$53,NA())</f>
        <v>457</v>
      </c>
      <c r="J50" s="136" t="e">
        <f>NA()</f>
        <v>#N/A</v>
      </c>
      <c r="K50" s="136" t="e">
        <f>NA()</f>
        <v>#N/A</v>
      </c>
      <c r="L50" s="136">
        <f>IF(ISNUMBER('実質公債費比率（分子）の構造'!N$53),'実質公債費比率（分子）の構造'!N$53,NA())</f>
        <v>388</v>
      </c>
      <c r="M50" s="136" t="e">
        <f>NA()</f>
        <v>#N/A</v>
      </c>
      <c r="N50" s="136" t="e">
        <f>NA()</f>
        <v>#N/A</v>
      </c>
      <c r="O50" s="136">
        <f>IF(ISNUMBER('実質公債費比率（分子）の構造'!O$53),'実質公債費比率（分子）の構造'!O$53,NA())</f>
        <v>330</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10285</v>
      </c>
      <c r="E56" s="135"/>
      <c r="F56" s="135"/>
      <c r="G56" s="135">
        <f>'将来負担比率（分子）の構造'!J$51</f>
        <v>10589</v>
      </c>
      <c r="H56" s="135"/>
      <c r="I56" s="135"/>
      <c r="J56" s="135">
        <f>'将来負担比率（分子）の構造'!K$51</f>
        <v>10746</v>
      </c>
      <c r="K56" s="135"/>
      <c r="L56" s="135"/>
      <c r="M56" s="135">
        <f>'将来負担比率（分子）の構造'!L$51</f>
        <v>10803</v>
      </c>
      <c r="N56" s="135"/>
      <c r="O56" s="135"/>
      <c r="P56" s="135">
        <f>'将来負担比率（分子）の構造'!M$51</f>
        <v>11244</v>
      </c>
    </row>
    <row r="57" spans="1:16" x14ac:dyDescent="0.15">
      <c r="A57" s="135" t="s">
        <v>35</v>
      </c>
      <c r="B57" s="135"/>
      <c r="C57" s="135"/>
      <c r="D57" s="135">
        <f>'将来負担比率（分子）の構造'!I$50</f>
        <v>1031</v>
      </c>
      <c r="E57" s="135"/>
      <c r="F57" s="135"/>
      <c r="G57" s="135">
        <f>'将来負担比率（分子）の構造'!J$50</f>
        <v>1088</v>
      </c>
      <c r="H57" s="135"/>
      <c r="I57" s="135"/>
      <c r="J57" s="135">
        <f>'将来負担比率（分子）の構造'!K$50</f>
        <v>1106</v>
      </c>
      <c r="K57" s="135"/>
      <c r="L57" s="135"/>
      <c r="M57" s="135">
        <f>'将来負担比率（分子）の構造'!L$50</f>
        <v>1073</v>
      </c>
      <c r="N57" s="135"/>
      <c r="O57" s="135"/>
      <c r="P57" s="135">
        <f>'将来負担比率（分子）の構造'!M$50</f>
        <v>1044</v>
      </c>
    </row>
    <row r="58" spans="1:16" x14ac:dyDescent="0.15">
      <c r="A58" s="135" t="s">
        <v>34</v>
      </c>
      <c r="B58" s="135"/>
      <c r="C58" s="135"/>
      <c r="D58" s="135">
        <f>'将来負担比率（分子）の構造'!I$49</f>
        <v>3045</v>
      </c>
      <c r="E58" s="135"/>
      <c r="F58" s="135"/>
      <c r="G58" s="135">
        <f>'将来負担比率（分子）の構造'!J$49</f>
        <v>2695</v>
      </c>
      <c r="H58" s="135"/>
      <c r="I58" s="135"/>
      <c r="J58" s="135">
        <f>'将来負担比率（分子）の構造'!K$49</f>
        <v>2783</v>
      </c>
      <c r="K58" s="135"/>
      <c r="L58" s="135"/>
      <c r="M58" s="135">
        <f>'将来負担比率（分子）の構造'!L$49</f>
        <v>2496</v>
      </c>
      <c r="N58" s="135"/>
      <c r="O58" s="135"/>
      <c r="P58" s="135">
        <f>'将来負担比率（分子）の構造'!M$49</f>
        <v>2502</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317</v>
      </c>
      <c r="C62" s="135"/>
      <c r="D62" s="135"/>
      <c r="E62" s="135">
        <f>'将来負担比率（分子）の構造'!J$45</f>
        <v>369</v>
      </c>
      <c r="F62" s="135"/>
      <c r="G62" s="135"/>
      <c r="H62" s="135">
        <f>'将来負担比率（分子）の構造'!K$45</f>
        <v>297</v>
      </c>
      <c r="I62" s="135"/>
      <c r="J62" s="135"/>
      <c r="K62" s="135">
        <f>'将来負担比率（分子）の構造'!L$45</f>
        <v>572</v>
      </c>
      <c r="L62" s="135"/>
      <c r="M62" s="135"/>
      <c r="N62" s="135">
        <f>'将来負担比率（分子）の構造'!M$45</f>
        <v>502</v>
      </c>
      <c r="O62" s="135"/>
      <c r="P62" s="135"/>
    </row>
    <row r="63" spans="1:16" x14ac:dyDescent="0.15">
      <c r="A63" s="135" t="s">
        <v>28</v>
      </c>
      <c r="B63" s="135">
        <f>'将来負担比率（分子）の構造'!I$44</f>
        <v>304</v>
      </c>
      <c r="C63" s="135"/>
      <c r="D63" s="135"/>
      <c r="E63" s="135">
        <f>'将来負担比率（分子）の構造'!J$44</f>
        <v>290</v>
      </c>
      <c r="F63" s="135"/>
      <c r="G63" s="135"/>
      <c r="H63" s="135">
        <f>'将来負担比率（分子）の構造'!K$44</f>
        <v>278</v>
      </c>
      <c r="I63" s="135"/>
      <c r="J63" s="135"/>
      <c r="K63" s="135">
        <f>'将来負担比率（分子）の構造'!L$44</f>
        <v>322</v>
      </c>
      <c r="L63" s="135"/>
      <c r="M63" s="135"/>
      <c r="N63" s="135">
        <f>'将来負担比率（分子）の構造'!M$44</f>
        <v>405</v>
      </c>
      <c r="O63" s="135"/>
      <c r="P63" s="135"/>
    </row>
    <row r="64" spans="1:16" x14ac:dyDescent="0.15">
      <c r="A64" s="135" t="s">
        <v>27</v>
      </c>
      <c r="B64" s="135">
        <f>'将来負担比率（分子）の構造'!I$43</f>
        <v>3816</v>
      </c>
      <c r="C64" s="135"/>
      <c r="D64" s="135"/>
      <c r="E64" s="135">
        <f>'将来負担比率（分子）の構造'!J$43</f>
        <v>3648</v>
      </c>
      <c r="F64" s="135"/>
      <c r="G64" s="135"/>
      <c r="H64" s="135">
        <f>'将来負担比率（分子）の構造'!K$43</f>
        <v>3486</v>
      </c>
      <c r="I64" s="135"/>
      <c r="J64" s="135"/>
      <c r="K64" s="135">
        <f>'将来負担比率（分子）の構造'!L$43</f>
        <v>3492</v>
      </c>
      <c r="L64" s="135"/>
      <c r="M64" s="135"/>
      <c r="N64" s="135">
        <f>'将来負担比率（分子）の構造'!M$43</f>
        <v>3476</v>
      </c>
      <c r="O64" s="135"/>
      <c r="P64" s="135"/>
    </row>
    <row r="65" spans="1:16" x14ac:dyDescent="0.15">
      <c r="A65" s="135" t="s">
        <v>26</v>
      </c>
      <c r="B65" s="135">
        <f>'将来負担比率（分子）の構造'!I$42</f>
        <v>695</v>
      </c>
      <c r="C65" s="135"/>
      <c r="D65" s="135"/>
      <c r="E65" s="135" t="str">
        <f>'将来負担比率（分子）の構造'!J$42</f>
        <v>-</v>
      </c>
      <c r="F65" s="135"/>
      <c r="G65" s="135"/>
      <c r="H65" s="135" t="str">
        <f>'将来負担比率（分子）の構造'!K$42</f>
        <v>-</v>
      </c>
      <c r="I65" s="135"/>
      <c r="J65" s="135"/>
      <c r="K65" s="135">
        <f>'将来負担比率（分子）の構造'!L$42</f>
        <v>1754</v>
      </c>
      <c r="L65" s="135"/>
      <c r="M65" s="135"/>
      <c r="N65" s="135">
        <f>'将来負担比率（分子）の構造'!M$42</f>
        <v>1423</v>
      </c>
      <c r="O65" s="135"/>
      <c r="P65" s="135"/>
    </row>
    <row r="66" spans="1:16" x14ac:dyDescent="0.15">
      <c r="A66" s="135" t="s">
        <v>25</v>
      </c>
      <c r="B66" s="135">
        <f>'将来負担比率（分子）の構造'!I$41</f>
        <v>10429</v>
      </c>
      <c r="C66" s="135"/>
      <c r="D66" s="135"/>
      <c r="E66" s="135">
        <f>'将来負担比率（分子）の構造'!J$41</f>
        <v>10653</v>
      </c>
      <c r="F66" s="135"/>
      <c r="G66" s="135"/>
      <c r="H66" s="135">
        <f>'将来負担比率（分子）の構造'!K$41</f>
        <v>10766</v>
      </c>
      <c r="I66" s="135"/>
      <c r="J66" s="135"/>
      <c r="K66" s="135">
        <f>'将来負担比率（分子）の構造'!L$41</f>
        <v>10989</v>
      </c>
      <c r="L66" s="135"/>
      <c r="M66" s="135"/>
      <c r="N66" s="135">
        <f>'将来負担比率（分子）の構造'!M$41</f>
        <v>11023</v>
      </c>
      <c r="O66" s="135"/>
      <c r="P66" s="135"/>
    </row>
    <row r="67" spans="1:16" x14ac:dyDescent="0.15">
      <c r="A67" s="135" t="s">
        <v>63</v>
      </c>
      <c r="B67" s="135" t="e">
        <f>NA()</f>
        <v>#N/A</v>
      </c>
      <c r="C67" s="135">
        <f>IF(ISNUMBER('将来負担比率（分子）の構造'!I$52), IF('将来負担比率（分子）の構造'!I$52 &lt; 0, 0, '将来負担比率（分子）の構造'!I$52), NA())</f>
        <v>1199</v>
      </c>
      <c r="D67" s="135" t="e">
        <f>NA()</f>
        <v>#N/A</v>
      </c>
      <c r="E67" s="135" t="e">
        <f>NA()</f>
        <v>#N/A</v>
      </c>
      <c r="F67" s="135">
        <f>IF(ISNUMBER('将来負担比率（分子）の構造'!J$52), IF('将来負担比率（分子）の構造'!J$52 &lt; 0, 0, '将来負担比率（分子）の構造'!J$52), NA())</f>
        <v>588</v>
      </c>
      <c r="G67" s="135" t="e">
        <f>NA()</f>
        <v>#N/A</v>
      </c>
      <c r="H67" s="135" t="e">
        <f>NA()</f>
        <v>#N/A</v>
      </c>
      <c r="I67" s="135">
        <f>IF(ISNUMBER('将来負担比率（分子）の構造'!K$52), IF('将来負担比率（分子）の構造'!K$52 &lt; 0, 0, '将来負担比率（分子）の構造'!K$52), NA())</f>
        <v>191</v>
      </c>
      <c r="J67" s="135" t="e">
        <f>NA()</f>
        <v>#N/A</v>
      </c>
      <c r="K67" s="135" t="e">
        <f>NA()</f>
        <v>#N/A</v>
      </c>
      <c r="L67" s="135">
        <f>IF(ISNUMBER('将来負担比率（分子）の構造'!L$52), IF('将来負担比率（分子）の構造'!L$52 &lt; 0, 0, '将来負担比率（分子）の構造'!L$52), NA())</f>
        <v>2757</v>
      </c>
      <c r="M67" s="135" t="e">
        <f>NA()</f>
        <v>#N/A</v>
      </c>
      <c r="N67" s="135" t="e">
        <f>NA()</f>
        <v>#N/A</v>
      </c>
      <c r="O67" s="135">
        <f>IF(ISNUMBER('将来負担比率（分子）の構造'!M$52), IF('将来負担比率（分子）の構造'!M$52 &lt; 0, 0, '将来負担比率（分子）の構造'!M$52), NA())</f>
        <v>2039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5" t="s">
        <v>205</v>
      </c>
      <c r="C5" s="676"/>
      <c r="D5" s="676"/>
      <c r="E5" s="676"/>
      <c r="F5" s="676"/>
      <c r="G5" s="676"/>
      <c r="H5" s="676"/>
      <c r="I5" s="676"/>
      <c r="J5" s="676"/>
      <c r="K5" s="676"/>
      <c r="L5" s="676"/>
      <c r="M5" s="676"/>
      <c r="N5" s="676"/>
      <c r="O5" s="676"/>
      <c r="P5" s="676"/>
      <c r="Q5" s="677"/>
      <c r="R5" s="638">
        <v>5239334</v>
      </c>
      <c r="S5" s="639"/>
      <c r="T5" s="639"/>
      <c r="U5" s="639"/>
      <c r="V5" s="639"/>
      <c r="W5" s="639"/>
      <c r="X5" s="639"/>
      <c r="Y5" s="686"/>
      <c r="Z5" s="699">
        <v>43.4</v>
      </c>
      <c r="AA5" s="699"/>
      <c r="AB5" s="699"/>
      <c r="AC5" s="699"/>
      <c r="AD5" s="700">
        <v>5031287</v>
      </c>
      <c r="AE5" s="700"/>
      <c r="AF5" s="700"/>
      <c r="AG5" s="700"/>
      <c r="AH5" s="700"/>
      <c r="AI5" s="700"/>
      <c r="AJ5" s="700"/>
      <c r="AK5" s="700"/>
      <c r="AL5" s="687">
        <v>69.099999999999994</v>
      </c>
      <c r="AM5" s="656"/>
      <c r="AN5" s="656"/>
      <c r="AO5" s="688"/>
      <c r="AP5" s="675" t="s">
        <v>206</v>
      </c>
      <c r="AQ5" s="676"/>
      <c r="AR5" s="676"/>
      <c r="AS5" s="676"/>
      <c r="AT5" s="676"/>
      <c r="AU5" s="676"/>
      <c r="AV5" s="676"/>
      <c r="AW5" s="676"/>
      <c r="AX5" s="676"/>
      <c r="AY5" s="676"/>
      <c r="AZ5" s="676"/>
      <c r="BA5" s="676"/>
      <c r="BB5" s="676"/>
      <c r="BC5" s="676"/>
      <c r="BD5" s="676"/>
      <c r="BE5" s="676"/>
      <c r="BF5" s="677"/>
      <c r="BG5" s="588">
        <v>5007999</v>
      </c>
      <c r="BH5" s="589"/>
      <c r="BI5" s="589"/>
      <c r="BJ5" s="589"/>
      <c r="BK5" s="589"/>
      <c r="BL5" s="589"/>
      <c r="BM5" s="589"/>
      <c r="BN5" s="590"/>
      <c r="BO5" s="641">
        <v>95.6</v>
      </c>
      <c r="BP5" s="641"/>
      <c r="BQ5" s="641"/>
      <c r="BR5" s="641"/>
      <c r="BS5" s="642" t="s">
        <v>207</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208</v>
      </c>
      <c r="CS5" s="694"/>
      <c r="CT5" s="694"/>
      <c r="CU5" s="694"/>
      <c r="CV5" s="694"/>
      <c r="CW5" s="694"/>
      <c r="CX5" s="694"/>
      <c r="CY5" s="695"/>
      <c r="CZ5" s="693" t="s">
        <v>199</v>
      </c>
      <c r="DA5" s="694"/>
      <c r="DB5" s="694"/>
      <c r="DC5" s="695"/>
      <c r="DD5" s="693" t="s">
        <v>209</v>
      </c>
      <c r="DE5" s="694"/>
      <c r="DF5" s="694"/>
      <c r="DG5" s="694"/>
      <c r="DH5" s="694"/>
      <c r="DI5" s="694"/>
      <c r="DJ5" s="694"/>
      <c r="DK5" s="694"/>
      <c r="DL5" s="694"/>
      <c r="DM5" s="694"/>
      <c r="DN5" s="694"/>
      <c r="DO5" s="694"/>
      <c r="DP5" s="695"/>
      <c r="DQ5" s="693" t="s">
        <v>210</v>
      </c>
      <c r="DR5" s="694"/>
      <c r="DS5" s="694"/>
      <c r="DT5" s="694"/>
      <c r="DU5" s="694"/>
      <c r="DV5" s="694"/>
      <c r="DW5" s="694"/>
      <c r="DX5" s="694"/>
      <c r="DY5" s="694"/>
      <c r="DZ5" s="694"/>
      <c r="EA5" s="694"/>
      <c r="EB5" s="694"/>
      <c r="EC5" s="695"/>
    </row>
    <row r="6" spans="2:143" ht="11.25" customHeight="1" x14ac:dyDescent="0.15">
      <c r="B6" s="585" t="s">
        <v>211</v>
      </c>
      <c r="C6" s="586"/>
      <c r="D6" s="586"/>
      <c r="E6" s="586"/>
      <c r="F6" s="586"/>
      <c r="G6" s="586"/>
      <c r="H6" s="586"/>
      <c r="I6" s="586"/>
      <c r="J6" s="586"/>
      <c r="K6" s="586"/>
      <c r="L6" s="586"/>
      <c r="M6" s="586"/>
      <c r="N6" s="586"/>
      <c r="O6" s="586"/>
      <c r="P6" s="586"/>
      <c r="Q6" s="587"/>
      <c r="R6" s="588">
        <v>131479</v>
      </c>
      <c r="S6" s="589"/>
      <c r="T6" s="589"/>
      <c r="U6" s="589"/>
      <c r="V6" s="589"/>
      <c r="W6" s="589"/>
      <c r="X6" s="589"/>
      <c r="Y6" s="590"/>
      <c r="Z6" s="641">
        <v>1.1000000000000001</v>
      </c>
      <c r="AA6" s="641"/>
      <c r="AB6" s="641"/>
      <c r="AC6" s="641"/>
      <c r="AD6" s="642">
        <v>131479</v>
      </c>
      <c r="AE6" s="642"/>
      <c r="AF6" s="642"/>
      <c r="AG6" s="642"/>
      <c r="AH6" s="642"/>
      <c r="AI6" s="642"/>
      <c r="AJ6" s="642"/>
      <c r="AK6" s="642"/>
      <c r="AL6" s="611">
        <v>1.8</v>
      </c>
      <c r="AM6" s="643"/>
      <c r="AN6" s="643"/>
      <c r="AO6" s="644"/>
      <c r="AP6" s="585" t="s">
        <v>212</v>
      </c>
      <c r="AQ6" s="586"/>
      <c r="AR6" s="586"/>
      <c r="AS6" s="586"/>
      <c r="AT6" s="586"/>
      <c r="AU6" s="586"/>
      <c r="AV6" s="586"/>
      <c r="AW6" s="586"/>
      <c r="AX6" s="586"/>
      <c r="AY6" s="586"/>
      <c r="AZ6" s="586"/>
      <c r="BA6" s="586"/>
      <c r="BB6" s="586"/>
      <c r="BC6" s="586"/>
      <c r="BD6" s="586"/>
      <c r="BE6" s="586"/>
      <c r="BF6" s="587"/>
      <c r="BG6" s="588">
        <v>5007999</v>
      </c>
      <c r="BH6" s="589"/>
      <c r="BI6" s="589"/>
      <c r="BJ6" s="589"/>
      <c r="BK6" s="589"/>
      <c r="BL6" s="589"/>
      <c r="BM6" s="589"/>
      <c r="BN6" s="590"/>
      <c r="BO6" s="641">
        <v>95.6</v>
      </c>
      <c r="BP6" s="641"/>
      <c r="BQ6" s="641"/>
      <c r="BR6" s="641"/>
      <c r="BS6" s="642" t="s">
        <v>207</v>
      </c>
      <c r="BT6" s="642"/>
      <c r="BU6" s="642"/>
      <c r="BV6" s="642"/>
      <c r="BW6" s="642"/>
      <c r="BX6" s="642"/>
      <c r="BY6" s="642"/>
      <c r="BZ6" s="642"/>
      <c r="CA6" s="642"/>
      <c r="CB6" s="678"/>
      <c r="CD6" s="645" t="s">
        <v>213</v>
      </c>
      <c r="CE6" s="646"/>
      <c r="CF6" s="646"/>
      <c r="CG6" s="646"/>
      <c r="CH6" s="646"/>
      <c r="CI6" s="646"/>
      <c r="CJ6" s="646"/>
      <c r="CK6" s="646"/>
      <c r="CL6" s="646"/>
      <c r="CM6" s="646"/>
      <c r="CN6" s="646"/>
      <c r="CO6" s="646"/>
      <c r="CP6" s="646"/>
      <c r="CQ6" s="647"/>
      <c r="CR6" s="588">
        <v>130289</v>
      </c>
      <c r="CS6" s="589"/>
      <c r="CT6" s="589"/>
      <c r="CU6" s="589"/>
      <c r="CV6" s="589"/>
      <c r="CW6" s="589"/>
      <c r="CX6" s="589"/>
      <c r="CY6" s="590"/>
      <c r="CZ6" s="641">
        <v>1.1000000000000001</v>
      </c>
      <c r="DA6" s="641"/>
      <c r="DB6" s="641"/>
      <c r="DC6" s="641"/>
      <c r="DD6" s="594" t="s">
        <v>207</v>
      </c>
      <c r="DE6" s="589"/>
      <c r="DF6" s="589"/>
      <c r="DG6" s="589"/>
      <c r="DH6" s="589"/>
      <c r="DI6" s="589"/>
      <c r="DJ6" s="589"/>
      <c r="DK6" s="589"/>
      <c r="DL6" s="589"/>
      <c r="DM6" s="589"/>
      <c r="DN6" s="589"/>
      <c r="DO6" s="589"/>
      <c r="DP6" s="590"/>
      <c r="DQ6" s="594">
        <v>130289</v>
      </c>
      <c r="DR6" s="589"/>
      <c r="DS6" s="589"/>
      <c r="DT6" s="589"/>
      <c r="DU6" s="589"/>
      <c r="DV6" s="589"/>
      <c r="DW6" s="589"/>
      <c r="DX6" s="589"/>
      <c r="DY6" s="589"/>
      <c r="DZ6" s="589"/>
      <c r="EA6" s="589"/>
      <c r="EB6" s="589"/>
      <c r="EC6" s="624"/>
    </row>
    <row r="7" spans="2:143" ht="11.25" customHeight="1" x14ac:dyDescent="0.15">
      <c r="B7" s="585" t="s">
        <v>214</v>
      </c>
      <c r="C7" s="586"/>
      <c r="D7" s="586"/>
      <c r="E7" s="586"/>
      <c r="F7" s="586"/>
      <c r="G7" s="586"/>
      <c r="H7" s="586"/>
      <c r="I7" s="586"/>
      <c r="J7" s="586"/>
      <c r="K7" s="586"/>
      <c r="L7" s="586"/>
      <c r="M7" s="586"/>
      <c r="N7" s="586"/>
      <c r="O7" s="586"/>
      <c r="P7" s="586"/>
      <c r="Q7" s="587"/>
      <c r="R7" s="588">
        <v>10051</v>
      </c>
      <c r="S7" s="589"/>
      <c r="T7" s="589"/>
      <c r="U7" s="589"/>
      <c r="V7" s="589"/>
      <c r="W7" s="589"/>
      <c r="X7" s="589"/>
      <c r="Y7" s="590"/>
      <c r="Z7" s="641">
        <v>0.1</v>
      </c>
      <c r="AA7" s="641"/>
      <c r="AB7" s="641"/>
      <c r="AC7" s="641"/>
      <c r="AD7" s="642">
        <v>10051</v>
      </c>
      <c r="AE7" s="642"/>
      <c r="AF7" s="642"/>
      <c r="AG7" s="642"/>
      <c r="AH7" s="642"/>
      <c r="AI7" s="642"/>
      <c r="AJ7" s="642"/>
      <c r="AK7" s="642"/>
      <c r="AL7" s="611">
        <v>0.1</v>
      </c>
      <c r="AM7" s="643"/>
      <c r="AN7" s="643"/>
      <c r="AO7" s="644"/>
      <c r="AP7" s="585" t="s">
        <v>215</v>
      </c>
      <c r="AQ7" s="586"/>
      <c r="AR7" s="586"/>
      <c r="AS7" s="586"/>
      <c r="AT7" s="586"/>
      <c r="AU7" s="586"/>
      <c r="AV7" s="586"/>
      <c r="AW7" s="586"/>
      <c r="AX7" s="586"/>
      <c r="AY7" s="586"/>
      <c r="AZ7" s="586"/>
      <c r="BA7" s="586"/>
      <c r="BB7" s="586"/>
      <c r="BC7" s="586"/>
      <c r="BD7" s="586"/>
      <c r="BE7" s="586"/>
      <c r="BF7" s="587"/>
      <c r="BG7" s="588">
        <v>2301019</v>
      </c>
      <c r="BH7" s="589"/>
      <c r="BI7" s="589"/>
      <c r="BJ7" s="589"/>
      <c r="BK7" s="589"/>
      <c r="BL7" s="589"/>
      <c r="BM7" s="589"/>
      <c r="BN7" s="590"/>
      <c r="BO7" s="641">
        <v>43.9</v>
      </c>
      <c r="BP7" s="641"/>
      <c r="BQ7" s="641"/>
      <c r="BR7" s="641"/>
      <c r="BS7" s="642" t="s">
        <v>207</v>
      </c>
      <c r="BT7" s="642"/>
      <c r="BU7" s="642"/>
      <c r="BV7" s="642"/>
      <c r="BW7" s="642"/>
      <c r="BX7" s="642"/>
      <c r="BY7" s="642"/>
      <c r="BZ7" s="642"/>
      <c r="CA7" s="642"/>
      <c r="CB7" s="678"/>
      <c r="CD7" s="625" t="s">
        <v>216</v>
      </c>
      <c r="CE7" s="622"/>
      <c r="CF7" s="622"/>
      <c r="CG7" s="622"/>
      <c r="CH7" s="622"/>
      <c r="CI7" s="622"/>
      <c r="CJ7" s="622"/>
      <c r="CK7" s="622"/>
      <c r="CL7" s="622"/>
      <c r="CM7" s="622"/>
      <c r="CN7" s="622"/>
      <c r="CO7" s="622"/>
      <c r="CP7" s="622"/>
      <c r="CQ7" s="623"/>
      <c r="CR7" s="588">
        <v>1527105</v>
      </c>
      <c r="CS7" s="589"/>
      <c r="CT7" s="589"/>
      <c r="CU7" s="589"/>
      <c r="CV7" s="589"/>
      <c r="CW7" s="589"/>
      <c r="CX7" s="589"/>
      <c r="CY7" s="590"/>
      <c r="CZ7" s="641">
        <v>13.3</v>
      </c>
      <c r="DA7" s="641"/>
      <c r="DB7" s="641"/>
      <c r="DC7" s="641"/>
      <c r="DD7" s="594">
        <v>15370</v>
      </c>
      <c r="DE7" s="589"/>
      <c r="DF7" s="589"/>
      <c r="DG7" s="589"/>
      <c r="DH7" s="589"/>
      <c r="DI7" s="589"/>
      <c r="DJ7" s="589"/>
      <c r="DK7" s="589"/>
      <c r="DL7" s="589"/>
      <c r="DM7" s="589"/>
      <c r="DN7" s="589"/>
      <c r="DO7" s="589"/>
      <c r="DP7" s="590"/>
      <c r="DQ7" s="594">
        <v>1237137</v>
      </c>
      <c r="DR7" s="589"/>
      <c r="DS7" s="589"/>
      <c r="DT7" s="589"/>
      <c r="DU7" s="589"/>
      <c r="DV7" s="589"/>
      <c r="DW7" s="589"/>
      <c r="DX7" s="589"/>
      <c r="DY7" s="589"/>
      <c r="DZ7" s="589"/>
      <c r="EA7" s="589"/>
      <c r="EB7" s="589"/>
      <c r="EC7" s="624"/>
    </row>
    <row r="8" spans="2:143" ht="11.25" customHeight="1" x14ac:dyDescent="0.15">
      <c r="B8" s="585" t="s">
        <v>217</v>
      </c>
      <c r="C8" s="586"/>
      <c r="D8" s="586"/>
      <c r="E8" s="586"/>
      <c r="F8" s="586"/>
      <c r="G8" s="586"/>
      <c r="H8" s="586"/>
      <c r="I8" s="586"/>
      <c r="J8" s="586"/>
      <c r="K8" s="586"/>
      <c r="L8" s="586"/>
      <c r="M8" s="586"/>
      <c r="N8" s="586"/>
      <c r="O8" s="586"/>
      <c r="P8" s="586"/>
      <c r="Q8" s="587"/>
      <c r="R8" s="588">
        <v>28156</v>
      </c>
      <c r="S8" s="589"/>
      <c r="T8" s="589"/>
      <c r="U8" s="589"/>
      <c r="V8" s="589"/>
      <c r="W8" s="589"/>
      <c r="X8" s="589"/>
      <c r="Y8" s="590"/>
      <c r="Z8" s="641">
        <v>0.2</v>
      </c>
      <c r="AA8" s="641"/>
      <c r="AB8" s="641"/>
      <c r="AC8" s="641"/>
      <c r="AD8" s="642">
        <v>28156</v>
      </c>
      <c r="AE8" s="642"/>
      <c r="AF8" s="642"/>
      <c r="AG8" s="642"/>
      <c r="AH8" s="642"/>
      <c r="AI8" s="642"/>
      <c r="AJ8" s="642"/>
      <c r="AK8" s="642"/>
      <c r="AL8" s="611">
        <v>0.4</v>
      </c>
      <c r="AM8" s="643"/>
      <c r="AN8" s="643"/>
      <c r="AO8" s="644"/>
      <c r="AP8" s="585" t="s">
        <v>218</v>
      </c>
      <c r="AQ8" s="586"/>
      <c r="AR8" s="586"/>
      <c r="AS8" s="586"/>
      <c r="AT8" s="586"/>
      <c r="AU8" s="586"/>
      <c r="AV8" s="586"/>
      <c r="AW8" s="586"/>
      <c r="AX8" s="586"/>
      <c r="AY8" s="586"/>
      <c r="AZ8" s="586"/>
      <c r="BA8" s="586"/>
      <c r="BB8" s="586"/>
      <c r="BC8" s="586"/>
      <c r="BD8" s="586"/>
      <c r="BE8" s="586"/>
      <c r="BF8" s="587"/>
      <c r="BG8" s="588">
        <v>72951</v>
      </c>
      <c r="BH8" s="589"/>
      <c r="BI8" s="589"/>
      <c r="BJ8" s="589"/>
      <c r="BK8" s="589"/>
      <c r="BL8" s="589"/>
      <c r="BM8" s="589"/>
      <c r="BN8" s="590"/>
      <c r="BO8" s="641">
        <v>1.4</v>
      </c>
      <c r="BP8" s="641"/>
      <c r="BQ8" s="641"/>
      <c r="BR8" s="641"/>
      <c r="BS8" s="594" t="s">
        <v>109</v>
      </c>
      <c r="BT8" s="589"/>
      <c r="BU8" s="589"/>
      <c r="BV8" s="589"/>
      <c r="BW8" s="589"/>
      <c r="BX8" s="589"/>
      <c r="BY8" s="589"/>
      <c r="BZ8" s="589"/>
      <c r="CA8" s="589"/>
      <c r="CB8" s="624"/>
      <c r="CD8" s="625" t="s">
        <v>219</v>
      </c>
      <c r="CE8" s="622"/>
      <c r="CF8" s="622"/>
      <c r="CG8" s="622"/>
      <c r="CH8" s="622"/>
      <c r="CI8" s="622"/>
      <c r="CJ8" s="622"/>
      <c r="CK8" s="622"/>
      <c r="CL8" s="622"/>
      <c r="CM8" s="622"/>
      <c r="CN8" s="622"/>
      <c r="CO8" s="622"/>
      <c r="CP8" s="622"/>
      <c r="CQ8" s="623"/>
      <c r="CR8" s="588">
        <v>3873488</v>
      </c>
      <c r="CS8" s="589"/>
      <c r="CT8" s="589"/>
      <c r="CU8" s="589"/>
      <c r="CV8" s="589"/>
      <c r="CW8" s="589"/>
      <c r="CX8" s="589"/>
      <c r="CY8" s="590"/>
      <c r="CZ8" s="641">
        <v>33.700000000000003</v>
      </c>
      <c r="DA8" s="641"/>
      <c r="DB8" s="641"/>
      <c r="DC8" s="641"/>
      <c r="DD8" s="594">
        <v>113770</v>
      </c>
      <c r="DE8" s="589"/>
      <c r="DF8" s="589"/>
      <c r="DG8" s="589"/>
      <c r="DH8" s="589"/>
      <c r="DI8" s="589"/>
      <c r="DJ8" s="589"/>
      <c r="DK8" s="589"/>
      <c r="DL8" s="589"/>
      <c r="DM8" s="589"/>
      <c r="DN8" s="589"/>
      <c r="DO8" s="589"/>
      <c r="DP8" s="590"/>
      <c r="DQ8" s="594">
        <v>2055560</v>
      </c>
      <c r="DR8" s="589"/>
      <c r="DS8" s="589"/>
      <c r="DT8" s="589"/>
      <c r="DU8" s="589"/>
      <c r="DV8" s="589"/>
      <c r="DW8" s="589"/>
      <c r="DX8" s="589"/>
      <c r="DY8" s="589"/>
      <c r="DZ8" s="589"/>
      <c r="EA8" s="589"/>
      <c r="EB8" s="589"/>
      <c r="EC8" s="624"/>
    </row>
    <row r="9" spans="2:143" ht="11.25" customHeight="1" x14ac:dyDescent="0.15">
      <c r="B9" s="585" t="s">
        <v>220</v>
      </c>
      <c r="C9" s="586"/>
      <c r="D9" s="586"/>
      <c r="E9" s="586"/>
      <c r="F9" s="586"/>
      <c r="G9" s="586"/>
      <c r="H9" s="586"/>
      <c r="I9" s="586"/>
      <c r="J9" s="586"/>
      <c r="K9" s="586"/>
      <c r="L9" s="586"/>
      <c r="M9" s="586"/>
      <c r="N9" s="586"/>
      <c r="O9" s="586"/>
      <c r="P9" s="586"/>
      <c r="Q9" s="587"/>
      <c r="R9" s="588">
        <v>29825</v>
      </c>
      <c r="S9" s="589"/>
      <c r="T9" s="589"/>
      <c r="U9" s="589"/>
      <c r="V9" s="589"/>
      <c r="W9" s="589"/>
      <c r="X9" s="589"/>
      <c r="Y9" s="590"/>
      <c r="Z9" s="641">
        <v>0.2</v>
      </c>
      <c r="AA9" s="641"/>
      <c r="AB9" s="641"/>
      <c r="AC9" s="641"/>
      <c r="AD9" s="642">
        <v>29825</v>
      </c>
      <c r="AE9" s="642"/>
      <c r="AF9" s="642"/>
      <c r="AG9" s="642"/>
      <c r="AH9" s="642"/>
      <c r="AI9" s="642"/>
      <c r="AJ9" s="642"/>
      <c r="AK9" s="642"/>
      <c r="AL9" s="611">
        <v>0.4</v>
      </c>
      <c r="AM9" s="643"/>
      <c r="AN9" s="643"/>
      <c r="AO9" s="644"/>
      <c r="AP9" s="585" t="s">
        <v>221</v>
      </c>
      <c r="AQ9" s="586"/>
      <c r="AR9" s="586"/>
      <c r="AS9" s="586"/>
      <c r="AT9" s="586"/>
      <c r="AU9" s="586"/>
      <c r="AV9" s="586"/>
      <c r="AW9" s="586"/>
      <c r="AX9" s="586"/>
      <c r="AY9" s="586"/>
      <c r="AZ9" s="586"/>
      <c r="BA9" s="586"/>
      <c r="BB9" s="586"/>
      <c r="BC9" s="586"/>
      <c r="BD9" s="586"/>
      <c r="BE9" s="586"/>
      <c r="BF9" s="587"/>
      <c r="BG9" s="588">
        <v>1797602</v>
      </c>
      <c r="BH9" s="589"/>
      <c r="BI9" s="589"/>
      <c r="BJ9" s="589"/>
      <c r="BK9" s="589"/>
      <c r="BL9" s="589"/>
      <c r="BM9" s="589"/>
      <c r="BN9" s="590"/>
      <c r="BO9" s="641">
        <v>34.299999999999997</v>
      </c>
      <c r="BP9" s="641"/>
      <c r="BQ9" s="641"/>
      <c r="BR9" s="641"/>
      <c r="BS9" s="594" t="s">
        <v>109</v>
      </c>
      <c r="BT9" s="589"/>
      <c r="BU9" s="589"/>
      <c r="BV9" s="589"/>
      <c r="BW9" s="589"/>
      <c r="BX9" s="589"/>
      <c r="BY9" s="589"/>
      <c r="BZ9" s="589"/>
      <c r="CA9" s="589"/>
      <c r="CB9" s="624"/>
      <c r="CD9" s="625" t="s">
        <v>222</v>
      </c>
      <c r="CE9" s="622"/>
      <c r="CF9" s="622"/>
      <c r="CG9" s="622"/>
      <c r="CH9" s="622"/>
      <c r="CI9" s="622"/>
      <c r="CJ9" s="622"/>
      <c r="CK9" s="622"/>
      <c r="CL9" s="622"/>
      <c r="CM9" s="622"/>
      <c r="CN9" s="622"/>
      <c r="CO9" s="622"/>
      <c r="CP9" s="622"/>
      <c r="CQ9" s="623"/>
      <c r="CR9" s="588">
        <v>1018973</v>
      </c>
      <c r="CS9" s="589"/>
      <c r="CT9" s="589"/>
      <c r="CU9" s="589"/>
      <c r="CV9" s="589"/>
      <c r="CW9" s="589"/>
      <c r="CX9" s="589"/>
      <c r="CY9" s="590"/>
      <c r="CZ9" s="641">
        <v>8.9</v>
      </c>
      <c r="DA9" s="641"/>
      <c r="DB9" s="641"/>
      <c r="DC9" s="641"/>
      <c r="DD9" s="594">
        <v>138900</v>
      </c>
      <c r="DE9" s="589"/>
      <c r="DF9" s="589"/>
      <c r="DG9" s="589"/>
      <c r="DH9" s="589"/>
      <c r="DI9" s="589"/>
      <c r="DJ9" s="589"/>
      <c r="DK9" s="589"/>
      <c r="DL9" s="589"/>
      <c r="DM9" s="589"/>
      <c r="DN9" s="589"/>
      <c r="DO9" s="589"/>
      <c r="DP9" s="590"/>
      <c r="DQ9" s="594">
        <v>876917</v>
      </c>
      <c r="DR9" s="589"/>
      <c r="DS9" s="589"/>
      <c r="DT9" s="589"/>
      <c r="DU9" s="589"/>
      <c r="DV9" s="589"/>
      <c r="DW9" s="589"/>
      <c r="DX9" s="589"/>
      <c r="DY9" s="589"/>
      <c r="DZ9" s="589"/>
      <c r="EA9" s="589"/>
      <c r="EB9" s="589"/>
      <c r="EC9" s="624"/>
    </row>
    <row r="10" spans="2:143" ht="11.25" customHeight="1" x14ac:dyDescent="0.15">
      <c r="B10" s="585" t="s">
        <v>223</v>
      </c>
      <c r="C10" s="586"/>
      <c r="D10" s="586"/>
      <c r="E10" s="586"/>
      <c r="F10" s="586"/>
      <c r="G10" s="586"/>
      <c r="H10" s="586"/>
      <c r="I10" s="586"/>
      <c r="J10" s="586"/>
      <c r="K10" s="586"/>
      <c r="L10" s="586"/>
      <c r="M10" s="586"/>
      <c r="N10" s="586"/>
      <c r="O10" s="586"/>
      <c r="P10" s="586"/>
      <c r="Q10" s="587"/>
      <c r="R10" s="588">
        <v>694658</v>
      </c>
      <c r="S10" s="589"/>
      <c r="T10" s="589"/>
      <c r="U10" s="589"/>
      <c r="V10" s="589"/>
      <c r="W10" s="589"/>
      <c r="X10" s="589"/>
      <c r="Y10" s="590"/>
      <c r="Z10" s="641">
        <v>5.8</v>
      </c>
      <c r="AA10" s="641"/>
      <c r="AB10" s="641"/>
      <c r="AC10" s="641"/>
      <c r="AD10" s="642">
        <v>694658</v>
      </c>
      <c r="AE10" s="642"/>
      <c r="AF10" s="642"/>
      <c r="AG10" s="642"/>
      <c r="AH10" s="642"/>
      <c r="AI10" s="642"/>
      <c r="AJ10" s="642"/>
      <c r="AK10" s="642"/>
      <c r="AL10" s="611">
        <v>9.5</v>
      </c>
      <c r="AM10" s="643"/>
      <c r="AN10" s="643"/>
      <c r="AO10" s="644"/>
      <c r="AP10" s="585" t="s">
        <v>224</v>
      </c>
      <c r="AQ10" s="586"/>
      <c r="AR10" s="586"/>
      <c r="AS10" s="586"/>
      <c r="AT10" s="586"/>
      <c r="AU10" s="586"/>
      <c r="AV10" s="586"/>
      <c r="AW10" s="586"/>
      <c r="AX10" s="586"/>
      <c r="AY10" s="586"/>
      <c r="AZ10" s="586"/>
      <c r="BA10" s="586"/>
      <c r="BB10" s="586"/>
      <c r="BC10" s="586"/>
      <c r="BD10" s="586"/>
      <c r="BE10" s="586"/>
      <c r="BF10" s="587"/>
      <c r="BG10" s="588">
        <v>78011</v>
      </c>
      <c r="BH10" s="589"/>
      <c r="BI10" s="589"/>
      <c r="BJ10" s="589"/>
      <c r="BK10" s="589"/>
      <c r="BL10" s="589"/>
      <c r="BM10" s="589"/>
      <c r="BN10" s="590"/>
      <c r="BO10" s="641">
        <v>1.5</v>
      </c>
      <c r="BP10" s="641"/>
      <c r="BQ10" s="641"/>
      <c r="BR10" s="641"/>
      <c r="BS10" s="594" t="s">
        <v>109</v>
      </c>
      <c r="BT10" s="589"/>
      <c r="BU10" s="589"/>
      <c r="BV10" s="589"/>
      <c r="BW10" s="589"/>
      <c r="BX10" s="589"/>
      <c r="BY10" s="589"/>
      <c r="BZ10" s="589"/>
      <c r="CA10" s="589"/>
      <c r="CB10" s="624"/>
      <c r="CD10" s="625" t="s">
        <v>225</v>
      </c>
      <c r="CE10" s="622"/>
      <c r="CF10" s="622"/>
      <c r="CG10" s="622"/>
      <c r="CH10" s="622"/>
      <c r="CI10" s="622"/>
      <c r="CJ10" s="622"/>
      <c r="CK10" s="622"/>
      <c r="CL10" s="622"/>
      <c r="CM10" s="622"/>
      <c r="CN10" s="622"/>
      <c r="CO10" s="622"/>
      <c r="CP10" s="622"/>
      <c r="CQ10" s="623"/>
      <c r="CR10" s="588">
        <v>13550</v>
      </c>
      <c r="CS10" s="589"/>
      <c r="CT10" s="589"/>
      <c r="CU10" s="589"/>
      <c r="CV10" s="589"/>
      <c r="CW10" s="589"/>
      <c r="CX10" s="589"/>
      <c r="CY10" s="590"/>
      <c r="CZ10" s="641">
        <v>0.1</v>
      </c>
      <c r="DA10" s="641"/>
      <c r="DB10" s="641"/>
      <c r="DC10" s="641"/>
      <c r="DD10" s="594" t="s">
        <v>109</v>
      </c>
      <c r="DE10" s="589"/>
      <c r="DF10" s="589"/>
      <c r="DG10" s="589"/>
      <c r="DH10" s="589"/>
      <c r="DI10" s="589"/>
      <c r="DJ10" s="589"/>
      <c r="DK10" s="589"/>
      <c r="DL10" s="589"/>
      <c r="DM10" s="589"/>
      <c r="DN10" s="589"/>
      <c r="DO10" s="589"/>
      <c r="DP10" s="590"/>
      <c r="DQ10" s="594">
        <v>13550</v>
      </c>
      <c r="DR10" s="589"/>
      <c r="DS10" s="589"/>
      <c r="DT10" s="589"/>
      <c r="DU10" s="589"/>
      <c r="DV10" s="589"/>
      <c r="DW10" s="589"/>
      <c r="DX10" s="589"/>
      <c r="DY10" s="589"/>
      <c r="DZ10" s="589"/>
      <c r="EA10" s="589"/>
      <c r="EB10" s="589"/>
      <c r="EC10" s="624"/>
    </row>
    <row r="11" spans="2:143" ht="11.25" customHeight="1" x14ac:dyDescent="0.15">
      <c r="B11" s="585" t="s">
        <v>226</v>
      </c>
      <c r="C11" s="586"/>
      <c r="D11" s="586"/>
      <c r="E11" s="586"/>
      <c r="F11" s="586"/>
      <c r="G11" s="586"/>
      <c r="H11" s="586"/>
      <c r="I11" s="586"/>
      <c r="J11" s="586"/>
      <c r="K11" s="586"/>
      <c r="L11" s="586"/>
      <c r="M11" s="586"/>
      <c r="N11" s="586"/>
      <c r="O11" s="586"/>
      <c r="P11" s="586"/>
      <c r="Q11" s="587"/>
      <c r="R11" s="588">
        <v>48518</v>
      </c>
      <c r="S11" s="589"/>
      <c r="T11" s="589"/>
      <c r="U11" s="589"/>
      <c r="V11" s="589"/>
      <c r="W11" s="589"/>
      <c r="X11" s="589"/>
      <c r="Y11" s="590"/>
      <c r="Z11" s="641">
        <v>0.4</v>
      </c>
      <c r="AA11" s="641"/>
      <c r="AB11" s="641"/>
      <c r="AC11" s="641"/>
      <c r="AD11" s="642">
        <v>48518</v>
      </c>
      <c r="AE11" s="642"/>
      <c r="AF11" s="642"/>
      <c r="AG11" s="642"/>
      <c r="AH11" s="642"/>
      <c r="AI11" s="642"/>
      <c r="AJ11" s="642"/>
      <c r="AK11" s="642"/>
      <c r="AL11" s="611">
        <v>0.7</v>
      </c>
      <c r="AM11" s="643"/>
      <c r="AN11" s="643"/>
      <c r="AO11" s="644"/>
      <c r="AP11" s="585" t="s">
        <v>227</v>
      </c>
      <c r="AQ11" s="586"/>
      <c r="AR11" s="586"/>
      <c r="AS11" s="586"/>
      <c r="AT11" s="586"/>
      <c r="AU11" s="586"/>
      <c r="AV11" s="586"/>
      <c r="AW11" s="586"/>
      <c r="AX11" s="586"/>
      <c r="AY11" s="586"/>
      <c r="AZ11" s="586"/>
      <c r="BA11" s="586"/>
      <c r="BB11" s="586"/>
      <c r="BC11" s="586"/>
      <c r="BD11" s="586"/>
      <c r="BE11" s="586"/>
      <c r="BF11" s="587"/>
      <c r="BG11" s="588">
        <v>352455</v>
      </c>
      <c r="BH11" s="589"/>
      <c r="BI11" s="589"/>
      <c r="BJ11" s="589"/>
      <c r="BK11" s="589"/>
      <c r="BL11" s="589"/>
      <c r="BM11" s="589"/>
      <c r="BN11" s="590"/>
      <c r="BO11" s="641">
        <v>6.7</v>
      </c>
      <c r="BP11" s="641"/>
      <c r="BQ11" s="641"/>
      <c r="BR11" s="641"/>
      <c r="BS11" s="594" t="s">
        <v>109</v>
      </c>
      <c r="BT11" s="589"/>
      <c r="BU11" s="589"/>
      <c r="BV11" s="589"/>
      <c r="BW11" s="589"/>
      <c r="BX11" s="589"/>
      <c r="BY11" s="589"/>
      <c r="BZ11" s="589"/>
      <c r="CA11" s="589"/>
      <c r="CB11" s="624"/>
      <c r="CD11" s="625" t="s">
        <v>228</v>
      </c>
      <c r="CE11" s="622"/>
      <c r="CF11" s="622"/>
      <c r="CG11" s="622"/>
      <c r="CH11" s="622"/>
      <c r="CI11" s="622"/>
      <c r="CJ11" s="622"/>
      <c r="CK11" s="622"/>
      <c r="CL11" s="622"/>
      <c r="CM11" s="622"/>
      <c r="CN11" s="622"/>
      <c r="CO11" s="622"/>
      <c r="CP11" s="622"/>
      <c r="CQ11" s="623"/>
      <c r="CR11" s="588">
        <v>160999</v>
      </c>
      <c r="CS11" s="589"/>
      <c r="CT11" s="589"/>
      <c r="CU11" s="589"/>
      <c r="CV11" s="589"/>
      <c r="CW11" s="589"/>
      <c r="CX11" s="589"/>
      <c r="CY11" s="590"/>
      <c r="CZ11" s="641">
        <v>1.4</v>
      </c>
      <c r="DA11" s="641"/>
      <c r="DB11" s="641"/>
      <c r="DC11" s="641"/>
      <c r="DD11" s="594">
        <v>45830</v>
      </c>
      <c r="DE11" s="589"/>
      <c r="DF11" s="589"/>
      <c r="DG11" s="589"/>
      <c r="DH11" s="589"/>
      <c r="DI11" s="589"/>
      <c r="DJ11" s="589"/>
      <c r="DK11" s="589"/>
      <c r="DL11" s="589"/>
      <c r="DM11" s="589"/>
      <c r="DN11" s="589"/>
      <c r="DO11" s="589"/>
      <c r="DP11" s="590"/>
      <c r="DQ11" s="594">
        <v>135641</v>
      </c>
      <c r="DR11" s="589"/>
      <c r="DS11" s="589"/>
      <c r="DT11" s="589"/>
      <c r="DU11" s="589"/>
      <c r="DV11" s="589"/>
      <c r="DW11" s="589"/>
      <c r="DX11" s="589"/>
      <c r="DY11" s="589"/>
      <c r="DZ11" s="589"/>
      <c r="EA11" s="589"/>
      <c r="EB11" s="589"/>
      <c r="EC11" s="624"/>
    </row>
    <row r="12" spans="2:143" ht="11.25" customHeight="1" x14ac:dyDescent="0.15">
      <c r="B12" s="585" t="s">
        <v>229</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230</v>
      </c>
      <c r="AQ12" s="586"/>
      <c r="AR12" s="586"/>
      <c r="AS12" s="586"/>
      <c r="AT12" s="586"/>
      <c r="AU12" s="586"/>
      <c r="AV12" s="586"/>
      <c r="AW12" s="586"/>
      <c r="AX12" s="586"/>
      <c r="AY12" s="586"/>
      <c r="AZ12" s="586"/>
      <c r="BA12" s="586"/>
      <c r="BB12" s="586"/>
      <c r="BC12" s="586"/>
      <c r="BD12" s="586"/>
      <c r="BE12" s="586"/>
      <c r="BF12" s="587"/>
      <c r="BG12" s="588">
        <v>2346763</v>
      </c>
      <c r="BH12" s="589"/>
      <c r="BI12" s="589"/>
      <c r="BJ12" s="589"/>
      <c r="BK12" s="589"/>
      <c r="BL12" s="589"/>
      <c r="BM12" s="589"/>
      <c r="BN12" s="590"/>
      <c r="BO12" s="641">
        <v>44.8</v>
      </c>
      <c r="BP12" s="641"/>
      <c r="BQ12" s="641"/>
      <c r="BR12" s="641"/>
      <c r="BS12" s="594" t="s">
        <v>109</v>
      </c>
      <c r="BT12" s="589"/>
      <c r="BU12" s="589"/>
      <c r="BV12" s="589"/>
      <c r="BW12" s="589"/>
      <c r="BX12" s="589"/>
      <c r="BY12" s="589"/>
      <c r="BZ12" s="589"/>
      <c r="CA12" s="589"/>
      <c r="CB12" s="624"/>
      <c r="CD12" s="625" t="s">
        <v>231</v>
      </c>
      <c r="CE12" s="622"/>
      <c r="CF12" s="622"/>
      <c r="CG12" s="622"/>
      <c r="CH12" s="622"/>
      <c r="CI12" s="622"/>
      <c r="CJ12" s="622"/>
      <c r="CK12" s="622"/>
      <c r="CL12" s="622"/>
      <c r="CM12" s="622"/>
      <c r="CN12" s="622"/>
      <c r="CO12" s="622"/>
      <c r="CP12" s="622"/>
      <c r="CQ12" s="623"/>
      <c r="CR12" s="588">
        <v>115679</v>
      </c>
      <c r="CS12" s="589"/>
      <c r="CT12" s="589"/>
      <c r="CU12" s="589"/>
      <c r="CV12" s="589"/>
      <c r="CW12" s="589"/>
      <c r="CX12" s="589"/>
      <c r="CY12" s="590"/>
      <c r="CZ12" s="641">
        <v>1</v>
      </c>
      <c r="DA12" s="641"/>
      <c r="DB12" s="641"/>
      <c r="DC12" s="641"/>
      <c r="DD12" s="594">
        <v>83970</v>
      </c>
      <c r="DE12" s="589"/>
      <c r="DF12" s="589"/>
      <c r="DG12" s="589"/>
      <c r="DH12" s="589"/>
      <c r="DI12" s="589"/>
      <c r="DJ12" s="589"/>
      <c r="DK12" s="589"/>
      <c r="DL12" s="589"/>
      <c r="DM12" s="589"/>
      <c r="DN12" s="589"/>
      <c r="DO12" s="589"/>
      <c r="DP12" s="590"/>
      <c r="DQ12" s="594">
        <v>48664</v>
      </c>
      <c r="DR12" s="589"/>
      <c r="DS12" s="589"/>
      <c r="DT12" s="589"/>
      <c r="DU12" s="589"/>
      <c r="DV12" s="589"/>
      <c r="DW12" s="589"/>
      <c r="DX12" s="589"/>
      <c r="DY12" s="589"/>
      <c r="DZ12" s="589"/>
      <c r="EA12" s="589"/>
      <c r="EB12" s="589"/>
      <c r="EC12" s="624"/>
    </row>
    <row r="13" spans="2:143" ht="11.25" customHeight="1" x14ac:dyDescent="0.15">
      <c r="B13" s="585" t="s">
        <v>232</v>
      </c>
      <c r="C13" s="586"/>
      <c r="D13" s="586"/>
      <c r="E13" s="586"/>
      <c r="F13" s="586"/>
      <c r="G13" s="586"/>
      <c r="H13" s="586"/>
      <c r="I13" s="586"/>
      <c r="J13" s="586"/>
      <c r="K13" s="586"/>
      <c r="L13" s="586"/>
      <c r="M13" s="586"/>
      <c r="N13" s="586"/>
      <c r="O13" s="586"/>
      <c r="P13" s="586"/>
      <c r="Q13" s="587"/>
      <c r="R13" s="588">
        <v>33748</v>
      </c>
      <c r="S13" s="589"/>
      <c r="T13" s="589"/>
      <c r="U13" s="589"/>
      <c r="V13" s="589"/>
      <c r="W13" s="589"/>
      <c r="X13" s="589"/>
      <c r="Y13" s="590"/>
      <c r="Z13" s="641">
        <v>0.3</v>
      </c>
      <c r="AA13" s="641"/>
      <c r="AB13" s="641"/>
      <c r="AC13" s="641"/>
      <c r="AD13" s="642">
        <v>33748</v>
      </c>
      <c r="AE13" s="642"/>
      <c r="AF13" s="642"/>
      <c r="AG13" s="642"/>
      <c r="AH13" s="642"/>
      <c r="AI13" s="642"/>
      <c r="AJ13" s="642"/>
      <c r="AK13" s="642"/>
      <c r="AL13" s="611">
        <v>0.5</v>
      </c>
      <c r="AM13" s="643"/>
      <c r="AN13" s="643"/>
      <c r="AO13" s="644"/>
      <c r="AP13" s="585" t="s">
        <v>233</v>
      </c>
      <c r="AQ13" s="586"/>
      <c r="AR13" s="586"/>
      <c r="AS13" s="586"/>
      <c r="AT13" s="586"/>
      <c r="AU13" s="586"/>
      <c r="AV13" s="586"/>
      <c r="AW13" s="586"/>
      <c r="AX13" s="586"/>
      <c r="AY13" s="586"/>
      <c r="AZ13" s="586"/>
      <c r="BA13" s="586"/>
      <c r="BB13" s="586"/>
      <c r="BC13" s="586"/>
      <c r="BD13" s="586"/>
      <c r="BE13" s="586"/>
      <c r="BF13" s="587"/>
      <c r="BG13" s="588">
        <v>2345372</v>
      </c>
      <c r="BH13" s="589"/>
      <c r="BI13" s="589"/>
      <c r="BJ13" s="589"/>
      <c r="BK13" s="589"/>
      <c r="BL13" s="589"/>
      <c r="BM13" s="589"/>
      <c r="BN13" s="590"/>
      <c r="BO13" s="641">
        <v>44.8</v>
      </c>
      <c r="BP13" s="641"/>
      <c r="BQ13" s="641"/>
      <c r="BR13" s="641"/>
      <c r="BS13" s="594" t="s">
        <v>109</v>
      </c>
      <c r="BT13" s="589"/>
      <c r="BU13" s="589"/>
      <c r="BV13" s="589"/>
      <c r="BW13" s="589"/>
      <c r="BX13" s="589"/>
      <c r="BY13" s="589"/>
      <c r="BZ13" s="589"/>
      <c r="CA13" s="589"/>
      <c r="CB13" s="624"/>
      <c r="CD13" s="625" t="s">
        <v>234</v>
      </c>
      <c r="CE13" s="622"/>
      <c r="CF13" s="622"/>
      <c r="CG13" s="622"/>
      <c r="CH13" s="622"/>
      <c r="CI13" s="622"/>
      <c r="CJ13" s="622"/>
      <c r="CK13" s="622"/>
      <c r="CL13" s="622"/>
      <c r="CM13" s="622"/>
      <c r="CN13" s="622"/>
      <c r="CO13" s="622"/>
      <c r="CP13" s="622"/>
      <c r="CQ13" s="623"/>
      <c r="CR13" s="588">
        <v>1184036</v>
      </c>
      <c r="CS13" s="589"/>
      <c r="CT13" s="589"/>
      <c r="CU13" s="589"/>
      <c r="CV13" s="589"/>
      <c r="CW13" s="589"/>
      <c r="CX13" s="589"/>
      <c r="CY13" s="590"/>
      <c r="CZ13" s="641">
        <v>10.3</v>
      </c>
      <c r="DA13" s="641"/>
      <c r="DB13" s="641"/>
      <c r="DC13" s="641"/>
      <c r="DD13" s="594">
        <v>518086</v>
      </c>
      <c r="DE13" s="589"/>
      <c r="DF13" s="589"/>
      <c r="DG13" s="589"/>
      <c r="DH13" s="589"/>
      <c r="DI13" s="589"/>
      <c r="DJ13" s="589"/>
      <c r="DK13" s="589"/>
      <c r="DL13" s="589"/>
      <c r="DM13" s="589"/>
      <c r="DN13" s="589"/>
      <c r="DO13" s="589"/>
      <c r="DP13" s="590"/>
      <c r="DQ13" s="594">
        <v>988971</v>
      </c>
      <c r="DR13" s="589"/>
      <c r="DS13" s="589"/>
      <c r="DT13" s="589"/>
      <c r="DU13" s="589"/>
      <c r="DV13" s="589"/>
      <c r="DW13" s="589"/>
      <c r="DX13" s="589"/>
      <c r="DY13" s="589"/>
      <c r="DZ13" s="589"/>
      <c r="EA13" s="589"/>
      <c r="EB13" s="589"/>
      <c r="EC13" s="624"/>
    </row>
    <row r="14" spans="2:143" ht="11.25" customHeight="1" x14ac:dyDescent="0.15">
      <c r="B14" s="585" t="s">
        <v>235</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236</v>
      </c>
      <c r="AQ14" s="586"/>
      <c r="AR14" s="586"/>
      <c r="AS14" s="586"/>
      <c r="AT14" s="586"/>
      <c r="AU14" s="586"/>
      <c r="AV14" s="586"/>
      <c r="AW14" s="586"/>
      <c r="AX14" s="586"/>
      <c r="AY14" s="586"/>
      <c r="AZ14" s="586"/>
      <c r="BA14" s="586"/>
      <c r="BB14" s="586"/>
      <c r="BC14" s="586"/>
      <c r="BD14" s="586"/>
      <c r="BE14" s="586"/>
      <c r="BF14" s="587"/>
      <c r="BG14" s="588">
        <v>79397</v>
      </c>
      <c r="BH14" s="589"/>
      <c r="BI14" s="589"/>
      <c r="BJ14" s="589"/>
      <c r="BK14" s="589"/>
      <c r="BL14" s="589"/>
      <c r="BM14" s="589"/>
      <c r="BN14" s="590"/>
      <c r="BO14" s="641">
        <v>1.5</v>
      </c>
      <c r="BP14" s="641"/>
      <c r="BQ14" s="641"/>
      <c r="BR14" s="641"/>
      <c r="BS14" s="594" t="s">
        <v>109</v>
      </c>
      <c r="BT14" s="589"/>
      <c r="BU14" s="589"/>
      <c r="BV14" s="589"/>
      <c r="BW14" s="589"/>
      <c r="BX14" s="589"/>
      <c r="BY14" s="589"/>
      <c r="BZ14" s="589"/>
      <c r="CA14" s="589"/>
      <c r="CB14" s="624"/>
      <c r="CD14" s="625" t="s">
        <v>237</v>
      </c>
      <c r="CE14" s="622"/>
      <c r="CF14" s="622"/>
      <c r="CG14" s="622"/>
      <c r="CH14" s="622"/>
      <c r="CI14" s="622"/>
      <c r="CJ14" s="622"/>
      <c r="CK14" s="622"/>
      <c r="CL14" s="622"/>
      <c r="CM14" s="622"/>
      <c r="CN14" s="622"/>
      <c r="CO14" s="622"/>
      <c r="CP14" s="622"/>
      <c r="CQ14" s="623"/>
      <c r="CR14" s="588">
        <v>652029</v>
      </c>
      <c r="CS14" s="589"/>
      <c r="CT14" s="589"/>
      <c r="CU14" s="589"/>
      <c r="CV14" s="589"/>
      <c r="CW14" s="589"/>
      <c r="CX14" s="589"/>
      <c r="CY14" s="590"/>
      <c r="CZ14" s="641">
        <v>5.7</v>
      </c>
      <c r="DA14" s="641"/>
      <c r="DB14" s="641"/>
      <c r="DC14" s="641"/>
      <c r="DD14" s="594">
        <v>96481</v>
      </c>
      <c r="DE14" s="589"/>
      <c r="DF14" s="589"/>
      <c r="DG14" s="589"/>
      <c r="DH14" s="589"/>
      <c r="DI14" s="589"/>
      <c r="DJ14" s="589"/>
      <c r="DK14" s="589"/>
      <c r="DL14" s="589"/>
      <c r="DM14" s="589"/>
      <c r="DN14" s="589"/>
      <c r="DO14" s="589"/>
      <c r="DP14" s="590"/>
      <c r="DQ14" s="594">
        <v>508346</v>
      </c>
      <c r="DR14" s="589"/>
      <c r="DS14" s="589"/>
      <c r="DT14" s="589"/>
      <c r="DU14" s="589"/>
      <c r="DV14" s="589"/>
      <c r="DW14" s="589"/>
      <c r="DX14" s="589"/>
      <c r="DY14" s="589"/>
      <c r="DZ14" s="589"/>
      <c r="EA14" s="589"/>
      <c r="EB14" s="589"/>
      <c r="EC14" s="624"/>
    </row>
    <row r="15" spans="2:143" ht="11.25" customHeight="1" x14ac:dyDescent="0.15">
      <c r="B15" s="585" t="s">
        <v>238</v>
      </c>
      <c r="C15" s="586"/>
      <c r="D15" s="586"/>
      <c r="E15" s="586"/>
      <c r="F15" s="586"/>
      <c r="G15" s="586"/>
      <c r="H15" s="586"/>
      <c r="I15" s="586"/>
      <c r="J15" s="586"/>
      <c r="K15" s="586"/>
      <c r="L15" s="586"/>
      <c r="M15" s="586"/>
      <c r="N15" s="586"/>
      <c r="O15" s="586"/>
      <c r="P15" s="586"/>
      <c r="Q15" s="587"/>
      <c r="R15" s="588">
        <v>23361</v>
      </c>
      <c r="S15" s="589"/>
      <c r="T15" s="589"/>
      <c r="U15" s="589"/>
      <c r="V15" s="589"/>
      <c r="W15" s="589"/>
      <c r="X15" s="589"/>
      <c r="Y15" s="590"/>
      <c r="Z15" s="641">
        <v>0.2</v>
      </c>
      <c r="AA15" s="641"/>
      <c r="AB15" s="641"/>
      <c r="AC15" s="641"/>
      <c r="AD15" s="642">
        <v>23361</v>
      </c>
      <c r="AE15" s="642"/>
      <c r="AF15" s="642"/>
      <c r="AG15" s="642"/>
      <c r="AH15" s="642"/>
      <c r="AI15" s="642"/>
      <c r="AJ15" s="642"/>
      <c r="AK15" s="642"/>
      <c r="AL15" s="611">
        <v>0.3</v>
      </c>
      <c r="AM15" s="643"/>
      <c r="AN15" s="643"/>
      <c r="AO15" s="644"/>
      <c r="AP15" s="585" t="s">
        <v>239</v>
      </c>
      <c r="AQ15" s="586"/>
      <c r="AR15" s="586"/>
      <c r="AS15" s="586"/>
      <c r="AT15" s="586"/>
      <c r="AU15" s="586"/>
      <c r="AV15" s="586"/>
      <c r="AW15" s="586"/>
      <c r="AX15" s="586"/>
      <c r="AY15" s="586"/>
      <c r="AZ15" s="586"/>
      <c r="BA15" s="586"/>
      <c r="BB15" s="586"/>
      <c r="BC15" s="586"/>
      <c r="BD15" s="586"/>
      <c r="BE15" s="586"/>
      <c r="BF15" s="587"/>
      <c r="BG15" s="588">
        <v>280820</v>
      </c>
      <c r="BH15" s="589"/>
      <c r="BI15" s="589"/>
      <c r="BJ15" s="589"/>
      <c r="BK15" s="589"/>
      <c r="BL15" s="589"/>
      <c r="BM15" s="589"/>
      <c r="BN15" s="590"/>
      <c r="BO15" s="641">
        <v>5.4</v>
      </c>
      <c r="BP15" s="641"/>
      <c r="BQ15" s="641"/>
      <c r="BR15" s="641"/>
      <c r="BS15" s="594" t="s">
        <v>109</v>
      </c>
      <c r="BT15" s="589"/>
      <c r="BU15" s="589"/>
      <c r="BV15" s="589"/>
      <c r="BW15" s="589"/>
      <c r="BX15" s="589"/>
      <c r="BY15" s="589"/>
      <c r="BZ15" s="589"/>
      <c r="CA15" s="589"/>
      <c r="CB15" s="624"/>
      <c r="CD15" s="625" t="s">
        <v>240</v>
      </c>
      <c r="CE15" s="622"/>
      <c r="CF15" s="622"/>
      <c r="CG15" s="622"/>
      <c r="CH15" s="622"/>
      <c r="CI15" s="622"/>
      <c r="CJ15" s="622"/>
      <c r="CK15" s="622"/>
      <c r="CL15" s="622"/>
      <c r="CM15" s="622"/>
      <c r="CN15" s="622"/>
      <c r="CO15" s="622"/>
      <c r="CP15" s="622"/>
      <c r="CQ15" s="623"/>
      <c r="CR15" s="588">
        <v>1786531</v>
      </c>
      <c r="CS15" s="589"/>
      <c r="CT15" s="589"/>
      <c r="CU15" s="589"/>
      <c r="CV15" s="589"/>
      <c r="CW15" s="589"/>
      <c r="CX15" s="589"/>
      <c r="CY15" s="590"/>
      <c r="CZ15" s="641">
        <v>15.6</v>
      </c>
      <c r="DA15" s="641"/>
      <c r="DB15" s="641"/>
      <c r="DC15" s="641"/>
      <c r="DD15" s="594">
        <v>378954</v>
      </c>
      <c r="DE15" s="589"/>
      <c r="DF15" s="589"/>
      <c r="DG15" s="589"/>
      <c r="DH15" s="589"/>
      <c r="DI15" s="589"/>
      <c r="DJ15" s="589"/>
      <c r="DK15" s="589"/>
      <c r="DL15" s="589"/>
      <c r="DM15" s="589"/>
      <c r="DN15" s="589"/>
      <c r="DO15" s="589"/>
      <c r="DP15" s="590"/>
      <c r="DQ15" s="594">
        <v>1413202</v>
      </c>
      <c r="DR15" s="589"/>
      <c r="DS15" s="589"/>
      <c r="DT15" s="589"/>
      <c r="DU15" s="589"/>
      <c r="DV15" s="589"/>
      <c r="DW15" s="589"/>
      <c r="DX15" s="589"/>
      <c r="DY15" s="589"/>
      <c r="DZ15" s="589"/>
      <c r="EA15" s="589"/>
      <c r="EB15" s="589"/>
      <c r="EC15" s="624"/>
    </row>
    <row r="16" spans="2:143" ht="11.25" customHeight="1" x14ac:dyDescent="0.15">
      <c r="B16" s="585" t="s">
        <v>241</v>
      </c>
      <c r="C16" s="586"/>
      <c r="D16" s="586"/>
      <c r="E16" s="586"/>
      <c r="F16" s="586"/>
      <c r="G16" s="586"/>
      <c r="H16" s="586"/>
      <c r="I16" s="586"/>
      <c r="J16" s="586"/>
      <c r="K16" s="586"/>
      <c r="L16" s="586"/>
      <c r="M16" s="586"/>
      <c r="N16" s="586"/>
      <c r="O16" s="586"/>
      <c r="P16" s="586"/>
      <c r="Q16" s="587"/>
      <c r="R16" s="588">
        <v>1399378</v>
      </c>
      <c r="S16" s="589"/>
      <c r="T16" s="589"/>
      <c r="U16" s="589"/>
      <c r="V16" s="589"/>
      <c r="W16" s="589"/>
      <c r="X16" s="589"/>
      <c r="Y16" s="590"/>
      <c r="Z16" s="641">
        <v>11.6</v>
      </c>
      <c r="AA16" s="641"/>
      <c r="AB16" s="641"/>
      <c r="AC16" s="641"/>
      <c r="AD16" s="642">
        <v>1243632</v>
      </c>
      <c r="AE16" s="642"/>
      <c r="AF16" s="642"/>
      <c r="AG16" s="642"/>
      <c r="AH16" s="642"/>
      <c r="AI16" s="642"/>
      <c r="AJ16" s="642"/>
      <c r="AK16" s="642"/>
      <c r="AL16" s="611">
        <v>17.100000000000001</v>
      </c>
      <c r="AM16" s="643"/>
      <c r="AN16" s="643"/>
      <c r="AO16" s="644"/>
      <c r="AP16" s="585" t="s">
        <v>242</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4"/>
      <c r="CD16" s="625" t="s">
        <v>243</v>
      </c>
      <c r="CE16" s="622"/>
      <c r="CF16" s="622"/>
      <c r="CG16" s="622"/>
      <c r="CH16" s="622"/>
      <c r="CI16" s="622"/>
      <c r="CJ16" s="622"/>
      <c r="CK16" s="622"/>
      <c r="CL16" s="622"/>
      <c r="CM16" s="622"/>
      <c r="CN16" s="622"/>
      <c r="CO16" s="622"/>
      <c r="CP16" s="622"/>
      <c r="CQ16" s="623"/>
      <c r="CR16" s="588">
        <v>1259</v>
      </c>
      <c r="CS16" s="589"/>
      <c r="CT16" s="589"/>
      <c r="CU16" s="589"/>
      <c r="CV16" s="589"/>
      <c r="CW16" s="589"/>
      <c r="CX16" s="589"/>
      <c r="CY16" s="590"/>
      <c r="CZ16" s="641">
        <v>0</v>
      </c>
      <c r="DA16" s="641"/>
      <c r="DB16" s="641"/>
      <c r="DC16" s="641"/>
      <c r="DD16" s="594" t="s">
        <v>109</v>
      </c>
      <c r="DE16" s="589"/>
      <c r="DF16" s="589"/>
      <c r="DG16" s="589"/>
      <c r="DH16" s="589"/>
      <c r="DI16" s="589"/>
      <c r="DJ16" s="589"/>
      <c r="DK16" s="589"/>
      <c r="DL16" s="589"/>
      <c r="DM16" s="589"/>
      <c r="DN16" s="589"/>
      <c r="DO16" s="589"/>
      <c r="DP16" s="590"/>
      <c r="DQ16" s="594">
        <v>1183</v>
      </c>
      <c r="DR16" s="589"/>
      <c r="DS16" s="589"/>
      <c r="DT16" s="589"/>
      <c r="DU16" s="589"/>
      <c r="DV16" s="589"/>
      <c r="DW16" s="589"/>
      <c r="DX16" s="589"/>
      <c r="DY16" s="589"/>
      <c r="DZ16" s="589"/>
      <c r="EA16" s="589"/>
      <c r="EB16" s="589"/>
      <c r="EC16" s="624"/>
    </row>
    <row r="17" spans="2:133" ht="11.25" customHeight="1" x14ac:dyDescent="0.15">
      <c r="B17" s="585" t="s">
        <v>244</v>
      </c>
      <c r="C17" s="586"/>
      <c r="D17" s="586"/>
      <c r="E17" s="586"/>
      <c r="F17" s="586"/>
      <c r="G17" s="586"/>
      <c r="H17" s="586"/>
      <c r="I17" s="586"/>
      <c r="J17" s="586"/>
      <c r="K17" s="586"/>
      <c r="L17" s="586"/>
      <c r="M17" s="586"/>
      <c r="N17" s="586"/>
      <c r="O17" s="586"/>
      <c r="P17" s="586"/>
      <c r="Q17" s="587"/>
      <c r="R17" s="588">
        <v>1243632</v>
      </c>
      <c r="S17" s="589"/>
      <c r="T17" s="589"/>
      <c r="U17" s="589"/>
      <c r="V17" s="589"/>
      <c r="W17" s="589"/>
      <c r="X17" s="589"/>
      <c r="Y17" s="590"/>
      <c r="Z17" s="641">
        <v>10.3</v>
      </c>
      <c r="AA17" s="641"/>
      <c r="AB17" s="641"/>
      <c r="AC17" s="641"/>
      <c r="AD17" s="642">
        <v>1243632</v>
      </c>
      <c r="AE17" s="642"/>
      <c r="AF17" s="642"/>
      <c r="AG17" s="642"/>
      <c r="AH17" s="642"/>
      <c r="AI17" s="642"/>
      <c r="AJ17" s="642"/>
      <c r="AK17" s="642"/>
      <c r="AL17" s="611">
        <v>17.100000000000001</v>
      </c>
      <c r="AM17" s="643"/>
      <c r="AN17" s="643"/>
      <c r="AO17" s="644"/>
      <c r="AP17" s="585" t="s">
        <v>245</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4"/>
      <c r="CD17" s="625" t="s">
        <v>246</v>
      </c>
      <c r="CE17" s="622"/>
      <c r="CF17" s="622"/>
      <c r="CG17" s="622"/>
      <c r="CH17" s="622"/>
      <c r="CI17" s="622"/>
      <c r="CJ17" s="622"/>
      <c r="CK17" s="622"/>
      <c r="CL17" s="622"/>
      <c r="CM17" s="622"/>
      <c r="CN17" s="622"/>
      <c r="CO17" s="622"/>
      <c r="CP17" s="622"/>
      <c r="CQ17" s="623"/>
      <c r="CR17" s="588">
        <v>939041</v>
      </c>
      <c r="CS17" s="589"/>
      <c r="CT17" s="589"/>
      <c r="CU17" s="589"/>
      <c r="CV17" s="589"/>
      <c r="CW17" s="589"/>
      <c r="CX17" s="589"/>
      <c r="CY17" s="590"/>
      <c r="CZ17" s="641">
        <v>8.1999999999999993</v>
      </c>
      <c r="DA17" s="641"/>
      <c r="DB17" s="641"/>
      <c r="DC17" s="641"/>
      <c r="DD17" s="594" t="s">
        <v>109</v>
      </c>
      <c r="DE17" s="589"/>
      <c r="DF17" s="589"/>
      <c r="DG17" s="589"/>
      <c r="DH17" s="589"/>
      <c r="DI17" s="589"/>
      <c r="DJ17" s="589"/>
      <c r="DK17" s="589"/>
      <c r="DL17" s="589"/>
      <c r="DM17" s="589"/>
      <c r="DN17" s="589"/>
      <c r="DO17" s="589"/>
      <c r="DP17" s="590"/>
      <c r="DQ17" s="594">
        <v>939041</v>
      </c>
      <c r="DR17" s="589"/>
      <c r="DS17" s="589"/>
      <c r="DT17" s="589"/>
      <c r="DU17" s="589"/>
      <c r="DV17" s="589"/>
      <c r="DW17" s="589"/>
      <c r="DX17" s="589"/>
      <c r="DY17" s="589"/>
      <c r="DZ17" s="589"/>
      <c r="EA17" s="589"/>
      <c r="EB17" s="589"/>
      <c r="EC17" s="624"/>
    </row>
    <row r="18" spans="2:133" ht="11.25" customHeight="1" x14ac:dyDescent="0.15">
      <c r="B18" s="585" t="s">
        <v>247</v>
      </c>
      <c r="C18" s="586"/>
      <c r="D18" s="586"/>
      <c r="E18" s="586"/>
      <c r="F18" s="586"/>
      <c r="G18" s="586"/>
      <c r="H18" s="586"/>
      <c r="I18" s="586"/>
      <c r="J18" s="586"/>
      <c r="K18" s="586"/>
      <c r="L18" s="586"/>
      <c r="M18" s="586"/>
      <c r="N18" s="586"/>
      <c r="O18" s="586"/>
      <c r="P18" s="586"/>
      <c r="Q18" s="587"/>
      <c r="R18" s="588">
        <v>155745</v>
      </c>
      <c r="S18" s="589"/>
      <c r="T18" s="589"/>
      <c r="U18" s="589"/>
      <c r="V18" s="589"/>
      <c r="W18" s="589"/>
      <c r="X18" s="589"/>
      <c r="Y18" s="590"/>
      <c r="Z18" s="641">
        <v>1.3</v>
      </c>
      <c r="AA18" s="641"/>
      <c r="AB18" s="641"/>
      <c r="AC18" s="641"/>
      <c r="AD18" s="642" t="s">
        <v>109</v>
      </c>
      <c r="AE18" s="642"/>
      <c r="AF18" s="642"/>
      <c r="AG18" s="642"/>
      <c r="AH18" s="642"/>
      <c r="AI18" s="642"/>
      <c r="AJ18" s="642"/>
      <c r="AK18" s="642"/>
      <c r="AL18" s="611" t="s">
        <v>109</v>
      </c>
      <c r="AM18" s="643"/>
      <c r="AN18" s="643"/>
      <c r="AO18" s="644"/>
      <c r="AP18" s="585" t="s">
        <v>248</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249</v>
      </c>
      <c r="CE18" s="622"/>
      <c r="CF18" s="622"/>
      <c r="CG18" s="622"/>
      <c r="CH18" s="622"/>
      <c r="CI18" s="622"/>
      <c r="CJ18" s="622"/>
      <c r="CK18" s="622"/>
      <c r="CL18" s="622"/>
      <c r="CM18" s="622"/>
      <c r="CN18" s="622"/>
      <c r="CO18" s="622"/>
      <c r="CP18" s="622"/>
      <c r="CQ18" s="623"/>
      <c r="CR18" s="588">
        <v>75731</v>
      </c>
      <c r="CS18" s="589"/>
      <c r="CT18" s="589"/>
      <c r="CU18" s="589"/>
      <c r="CV18" s="589"/>
      <c r="CW18" s="589"/>
      <c r="CX18" s="589"/>
      <c r="CY18" s="590"/>
      <c r="CZ18" s="641">
        <v>0.7</v>
      </c>
      <c r="DA18" s="641"/>
      <c r="DB18" s="641"/>
      <c r="DC18" s="641"/>
      <c r="DD18" s="594">
        <v>75731</v>
      </c>
      <c r="DE18" s="589"/>
      <c r="DF18" s="589"/>
      <c r="DG18" s="589"/>
      <c r="DH18" s="589"/>
      <c r="DI18" s="589"/>
      <c r="DJ18" s="589"/>
      <c r="DK18" s="589"/>
      <c r="DL18" s="589"/>
      <c r="DM18" s="589"/>
      <c r="DN18" s="589"/>
      <c r="DO18" s="589"/>
      <c r="DP18" s="590"/>
      <c r="DQ18" s="594">
        <v>8013</v>
      </c>
      <c r="DR18" s="589"/>
      <c r="DS18" s="589"/>
      <c r="DT18" s="589"/>
      <c r="DU18" s="589"/>
      <c r="DV18" s="589"/>
      <c r="DW18" s="589"/>
      <c r="DX18" s="589"/>
      <c r="DY18" s="589"/>
      <c r="DZ18" s="589"/>
      <c r="EA18" s="589"/>
      <c r="EB18" s="589"/>
      <c r="EC18" s="624"/>
    </row>
    <row r="19" spans="2:133" ht="11.25" customHeight="1" x14ac:dyDescent="0.15">
      <c r="B19" s="585" t="s">
        <v>250</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109</v>
      </c>
      <c r="AE19" s="642"/>
      <c r="AF19" s="642"/>
      <c r="AG19" s="642"/>
      <c r="AH19" s="642"/>
      <c r="AI19" s="642"/>
      <c r="AJ19" s="642"/>
      <c r="AK19" s="642"/>
      <c r="AL19" s="611" t="s">
        <v>109</v>
      </c>
      <c r="AM19" s="643"/>
      <c r="AN19" s="643"/>
      <c r="AO19" s="644"/>
      <c r="AP19" s="585" t="s">
        <v>251</v>
      </c>
      <c r="AQ19" s="586"/>
      <c r="AR19" s="586"/>
      <c r="AS19" s="586"/>
      <c r="AT19" s="586"/>
      <c r="AU19" s="586"/>
      <c r="AV19" s="586"/>
      <c r="AW19" s="586"/>
      <c r="AX19" s="586"/>
      <c r="AY19" s="586"/>
      <c r="AZ19" s="586"/>
      <c r="BA19" s="586"/>
      <c r="BB19" s="586"/>
      <c r="BC19" s="586"/>
      <c r="BD19" s="586"/>
      <c r="BE19" s="586"/>
      <c r="BF19" s="587"/>
      <c r="BG19" s="588">
        <v>231335</v>
      </c>
      <c r="BH19" s="589"/>
      <c r="BI19" s="589"/>
      <c r="BJ19" s="589"/>
      <c r="BK19" s="589"/>
      <c r="BL19" s="589"/>
      <c r="BM19" s="589"/>
      <c r="BN19" s="590"/>
      <c r="BO19" s="641">
        <v>4.4000000000000004</v>
      </c>
      <c r="BP19" s="641"/>
      <c r="BQ19" s="641"/>
      <c r="BR19" s="641"/>
      <c r="BS19" s="594" t="s">
        <v>109</v>
      </c>
      <c r="BT19" s="589"/>
      <c r="BU19" s="589"/>
      <c r="BV19" s="589"/>
      <c r="BW19" s="589"/>
      <c r="BX19" s="589"/>
      <c r="BY19" s="589"/>
      <c r="BZ19" s="589"/>
      <c r="CA19" s="589"/>
      <c r="CB19" s="624"/>
      <c r="CD19" s="625" t="s">
        <v>252</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x14ac:dyDescent="0.15">
      <c r="B20" s="585" t="s">
        <v>253</v>
      </c>
      <c r="C20" s="586"/>
      <c r="D20" s="586"/>
      <c r="E20" s="586"/>
      <c r="F20" s="586"/>
      <c r="G20" s="586"/>
      <c r="H20" s="586"/>
      <c r="I20" s="586"/>
      <c r="J20" s="586"/>
      <c r="K20" s="586"/>
      <c r="L20" s="586"/>
      <c r="M20" s="586"/>
      <c r="N20" s="586"/>
      <c r="O20" s="586"/>
      <c r="P20" s="586"/>
      <c r="Q20" s="587"/>
      <c r="R20" s="588">
        <v>7638508</v>
      </c>
      <c r="S20" s="589"/>
      <c r="T20" s="589"/>
      <c r="U20" s="589"/>
      <c r="V20" s="589"/>
      <c r="W20" s="589"/>
      <c r="X20" s="589"/>
      <c r="Y20" s="590"/>
      <c r="Z20" s="641">
        <v>63.2</v>
      </c>
      <c r="AA20" s="641"/>
      <c r="AB20" s="641"/>
      <c r="AC20" s="641"/>
      <c r="AD20" s="642">
        <v>7274715</v>
      </c>
      <c r="AE20" s="642"/>
      <c r="AF20" s="642"/>
      <c r="AG20" s="642"/>
      <c r="AH20" s="642"/>
      <c r="AI20" s="642"/>
      <c r="AJ20" s="642"/>
      <c r="AK20" s="642"/>
      <c r="AL20" s="611">
        <v>99.9</v>
      </c>
      <c r="AM20" s="643"/>
      <c r="AN20" s="643"/>
      <c r="AO20" s="644"/>
      <c r="AP20" s="585" t="s">
        <v>254</v>
      </c>
      <c r="AQ20" s="586"/>
      <c r="AR20" s="586"/>
      <c r="AS20" s="586"/>
      <c r="AT20" s="586"/>
      <c r="AU20" s="586"/>
      <c r="AV20" s="586"/>
      <c r="AW20" s="586"/>
      <c r="AX20" s="586"/>
      <c r="AY20" s="586"/>
      <c r="AZ20" s="586"/>
      <c r="BA20" s="586"/>
      <c r="BB20" s="586"/>
      <c r="BC20" s="586"/>
      <c r="BD20" s="586"/>
      <c r="BE20" s="586"/>
      <c r="BF20" s="587"/>
      <c r="BG20" s="588">
        <v>231335</v>
      </c>
      <c r="BH20" s="589"/>
      <c r="BI20" s="589"/>
      <c r="BJ20" s="589"/>
      <c r="BK20" s="589"/>
      <c r="BL20" s="589"/>
      <c r="BM20" s="589"/>
      <c r="BN20" s="590"/>
      <c r="BO20" s="641">
        <v>4.4000000000000004</v>
      </c>
      <c r="BP20" s="641"/>
      <c r="BQ20" s="641"/>
      <c r="BR20" s="641"/>
      <c r="BS20" s="594" t="s">
        <v>109</v>
      </c>
      <c r="BT20" s="589"/>
      <c r="BU20" s="589"/>
      <c r="BV20" s="589"/>
      <c r="BW20" s="589"/>
      <c r="BX20" s="589"/>
      <c r="BY20" s="589"/>
      <c r="BZ20" s="589"/>
      <c r="CA20" s="589"/>
      <c r="CB20" s="624"/>
      <c r="CD20" s="625" t="s">
        <v>255</v>
      </c>
      <c r="CE20" s="622"/>
      <c r="CF20" s="622"/>
      <c r="CG20" s="622"/>
      <c r="CH20" s="622"/>
      <c r="CI20" s="622"/>
      <c r="CJ20" s="622"/>
      <c r="CK20" s="622"/>
      <c r="CL20" s="622"/>
      <c r="CM20" s="622"/>
      <c r="CN20" s="622"/>
      <c r="CO20" s="622"/>
      <c r="CP20" s="622"/>
      <c r="CQ20" s="623"/>
      <c r="CR20" s="588">
        <v>11478710</v>
      </c>
      <c r="CS20" s="589"/>
      <c r="CT20" s="589"/>
      <c r="CU20" s="589"/>
      <c r="CV20" s="589"/>
      <c r="CW20" s="589"/>
      <c r="CX20" s="589"/>
      <c r="CY20" s="590"/>
      <c r="CZ20" s="641">
        <v>100</v>
      </c>
      <c r="DA20" s="641"/>
      <c r="DB20" s="641"/>
      <c r="DC20" s="641"/>
      <c r="DD20" s="594">
        <v>1467092</v>
      </c>
      <c r="DE20" s="589"/>
      <c r="DF20" s="589"/>
      <c r="DG20" s="589"/>
      <c r="DH20" s="589"/>
      <c r="DI20" s="589"/>
      <c r="DJ20" s="589"/>
      <c r="DK20" s="589"/>
      <c r="DL20" s="589"/>
      <c r="DM20" s="589"/>
      <c r="DN20" s="589"/>
      <c r="DO20" s="589"/>
      <c r="DP20" s="590"/>
      <c r="DQ20" s="594">
        <v>8356514</v>
      </c>
      <c r="DR20" s="589"/>
      <c r="DS20" s="589"/>
      <c r="DT20" s="589"/>
      <c r="DU20" s="589"/>
      <c r="DV20" s="589"/>
      <c r="DW20" s="589"/>
      <c r="DX20" s="589"/>
      <c r="DY20" s="589"/>
      <c r="DZ20" s="589"/>
      <c r="EA20" s="589"/>
      <c r="EB20" s="589"/>
      <c r="EC20" s="624"/>
    </row>
    <row r="21" spans="2:133" ht="11.25" customHeight="1" x14ac:dyDescent="0.15">
      <c r="B21" s="585" t="s">
        <v>256</v>
      </c>
      <c r="C21" s="586"/>
      <c r="D21" s="586"/>
      <c r="E21" s="586"/>
      <c r="F21" s="586"/>
      <c r="G21" s="586"/>
      <c r="H21" s="586"/>
      <c r="I21" s="586"/>
      <c r="J21" s="586"/>
      <c r="K21" s="586"/>
      <c r="L21" s="586"/>
      <c r="M21" s="586"/>
      <c r="N21" s="586"/>
      <c r="O21" s="586"/>
      <c r="P21" s="586"/>
      <c r="Q21" s="587"/>
      <c r="R21" s="588">
        <v>8694</v>
      </c>
      <c r="S21" s="589"/>
      <c r="T21" s="589"/>
      <c r="U21" s="589"/>
      <c r="V21" s="589"/>
      <c r="W21" s="589"/>
      <c r="X21" s="589"/>
      <c r="Y21" s="590"/>
      <c r="Z21" s="641">
        <v>0.1</v>
      </c>
      <c r="AA21" s="641"/>
      <c r="AB21" s="641"/>
      <c r="AC21" s="641"/>
      <c r="AD21" s="642">
        <v>8694</v>
      </c>
      <c r="AE21" s="642"/>
      <c r="AF21" s="642"/>
      <c r="AG21" s="642"/>
      <c r="AH21" s="642"/>
      <c r="AI21" s="642"/>
      <c r="AJ21" s="642"/>
      <c r="AK21" s="642"/>
      <c r="AL21" s="611">
        <v>0.1</v>
      </c>
      <c r="AM21" s="643"/>
      <c r="AN21" s="643"/>
      <c r="AO21" s="644"/>
      <c r="AP21" s="679" t="s">
        <v>257</v>
      </c>
      <c r="AQ21" s="689"/>
      <c r="AR21" s="689"/>
      <c r="AS21" s="689"/>
      <c r="AT21" s="689"/>
      <c r="AU21" s="689"/>
      <c r="AV21" s="689"/>
      <c r="AW21" s="689"/>
      <c r="AX21" s="689"/>
      <c r="AY21" s="689"/>
      <c r="AZ21" s="689"/>
      <c r="BA21" s="689"/>
      <c r="BB21" s="689"/>
      <c r="BC21" s="689"/>
      <c r="BD21" s="689"/>
      <c r="BE21" s="689"/>
      <c r="BF21" s="681"/>
      <c r="BG21" s="588">
        <v>23289</v>
      </c>
      <c r="BH21" s="589"/>
      <c r="BI21" s="589"/>
      <c r="BJ21" s="589"/>
      <c r="BK21" s="589"/>
      <c r="BL21" s="589"/>
      <c r="BM21" s="589"/>
      <c r="BN21" s="590"/>
      <c r="BO21" s="641">
        <v>0.4</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258</v>
      </c>
      <c r="C22" s="586"/>
      <c r="D22" s="586"/>
      <c r="E22" s="586"/>
      <c r="F22" s="586"/>
      <c r="G22" s="586"/>
      <c r="H22" s="586"/>
      <c r="I22" s="586"/>
      <c r="J22" s="586"/>
      <c r="K22" s="586"/>
      <c r="L22" s="586"/>
      <c r="M22" s="586"/>
      <c r="N22" s="586"/>
      <c r="O22" s="586"/>
      <c r="P22" s="586"/>
      <c r="Q22" s="587"/>
      <c r="R22" s="588">
        <v>217784</v>
      </c>
      <c r="S22" s="589"/>
      <c r="T22" s="589"/>
      <c r="U22" s="589"/>
      <c r="V22" s="589"/>
      <c r="W22" s="589"/>
      <c r="X22" s="589"/>
      <c r="Y22" s="590"/>
      <c r="Z22" s="641">
        <v>1.8</v>
      </c>
      <c r="AA22" s="641"/>
      <c r="AB22" s="641"/>
      <c r="AC22" s="641"/>
      <c r="AD22" s="642">
        <v>6</v>
      </c>
      <c r="AE22" s="642"/>
      <c r="AF22" s="642"/>
      <c r="AG22" s="642"/>
      <c r="AH22" s="642"/>
      <c r="AI22" s="642"/>
      <c r="AJ22" s="642"/>
      <c r="AK22" s="642"/>
      <c r="AL22" s="611">
        <v>0</v>
      </c>
      <c r="AM22" s="643"/>
      <c r="AN22" s="643"/>
      <c r="AO22" s="644"/>
      <c r="AP22" s="679" t="s">
        <v>259</v>
      </c>
      <c r="AQ22" s="689"/>
      <c r="AR22" s="689"/>
      <c r="AS22" s="689"/>
      <c r="AT22" s="689"/>
      <c r="AU22" s="689"/>
      <c r="AV22" s="689"/>
      <c r="AW22" s="689"/>
      <c r="AX22" s="689"/>
      <c r="AY22" s="689"/>
      <c r="AZ22" s="689"/>
      <c r="BA22" s="689"/>
      <c r="BB22" s="689"/>
      <c r="BC22" s="689"/>
      <c r="BD22" s="689"/>
      <c r="BE22" s="689"/>
      <c r="BF22" s="681"/>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4"/>
      <c r="CD22" s="693" t="s">
        <v>260</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261</v>
      </c>
      <c r="C23" s="586"/>
      <c r="D23" s="586"/>
      <c r="E23" s="586"/>
      <c r="F23" s="586"/>
      <c r="G23" s="586"/>
      <c r="H23" s="586"/>
      <c r="I23" s="586"/>
      <c r="J23" s="586"/>
      <c r="K23" s="586"/>
      <c r="L23" s="586"/>
      <c r="M23" s="586"/>
      <c r="N23" s="586"/>
      <c r="O23" s="586"/>
      <c r="P23" s="586"/>
      <c r="Q23" s="587"/>
      <c r="R23" s="588">
        <v>101389</v>
      </c>
      <c r="S23" s="589"/>
      <c r="T23" s="589"/>
      <c r="U23" s="589"/>
      <c r="V23" s="589"/>
      <c r="W23" s="589"/>
      <c r="X23" s="589"/>
      <c r="Y23" s="590"/>
      <c r="Z23" s="641">
        <v>0.8</v>
      </c>
      <c r="AA23" s="641"/>
      <c r="AB23" s="641"/>
      <c r="AC23" s="641"/>
      <c r="AD23" s="642" t="s">
        <v>109</v>
      </c>
      <c r="AE23" s="642"/>
      <c r="AF23" s="642"/>
      <c r="AG23" s="642"/>
      <c r="AH23" s="642"/>
      <c r="AI23" s="642"/>
      <c r="AJ23" s="642"/>
      <c r="AK23" s="642"/>
      <c r="AL23" s="611" t="s">
        <v>109</v>
      </c>
      <c r="AM23" s="643"/>
      <c r="AN23" s="643"/>
      <c r="AO23" s="644"/>
      <c r="AP23" s="679" t="s">
        <v>262</v>
      </c>
      <c r="AQ23" s="689"/>
      <c r="AR23" s="689"/>
      <c r="AS23" s="689"/>
      <c r="AT23" s="689"/>
      <c r="AU23" s="689"/>
      <c r="AV23" s="689"/>
      <c r="AW23" s="689"/>
      <c r="AX23" s="689"/>
      <c r="AY23" s="689"/>
      <c r="AZ23" s="689"/>
      <c r="BA23" s="689"/>
      <c r="BB23" s="689"/>
      <c r="BC23" s="689"/>
      <c r="BD23" s="689"/>
      <c r="BE23" s="689"/>
      <c r="BF23" s="681"/>
      <c r="BG23" s="588">
        <v>208046</v>
      </c>
      <c r="BH23" s="589"/>
      <c r="BI23" s="589"/>
      <c r="BJ23" s="589"/>
      <c r="BK23" s="589"/>
      <c r="BL23" s="589"/>
      <c r="BM23" s="589"/>
      <c r="BN23" s="590"/>
      <c r="BO23" s="641">
        <v>4</v>
      </c>
      <c r="BP23" s="641"/>
      <c r="BQ23" s="641"/>
      <c r="BR23" s="641"/>
      <c r="BS23" s="594" t="s">
        <v>109</v>
      </c>
      <c r="BT23" s="589"/>
      <c r="BU23" s="589"/>
      <c r="BV23" s="589"/>
      <c r="BW23" s="589"/>
      <c r="BX23" s="589"/>
      <c r="BY23" s="589"/>
      <c r="BZ23" s="589"/>
      <c r="CA23" s="589"/>
      <c r="CB23" s="624"/>
      <c r="CD23" s="693" t="s">
        <v>201</v>
      </c>
      <c r="CE23" s="694"/>
      <c r="CF23" s="694"/>
      <c r="CG23" s="694"/>
      <c r="CH23" s="694"/>
      <c r="CI23" s="694"/>
      <c r="CJ23" s="694"/>
      <c r="CK23" s="694"/>
      <c r="CL23" s="694"/>
      <c r="CM23" s="694"/>
      <c r="CN23" s="694"/>
      <c r="CO23" s="694"/>
      <c r="CP23" s="694"/>
      <c r="CQ23" s="695"/>
      <c r="CR23" s="693" t="s">
        <v>263</v>
      </c>
      <c r="CS23" s="694"/>
      <c r="CT23" s="694"/>
      <c r="CU23" s="694"/>
      <c r="CV23" s="694"/>
      <c r="CW23" s="694"/>
      <c r="CX23" s="694"/>
      <c r="CY23" s="695"/>
      <c r="CZ23" s="693" t="s">
        <v>264</v>
      </c>
      <c r="DA23" s="694"/>
      <c r="DB23" s="694"/>
      <c r="DC23" s="695"/>
      <c r="DD23" s="693" t="s">
        <v>265</v>
      </c>
      <c r="DE23" s="694"/>
      <c r="DF23" s="694"/>
      <c r="DG23" s="694"/>
      <c r="DH23" s="694"/>
      <c r="DI23" s="694"/>
      <c r="DJ23" s="694"/>
      <c r="DK23" s="695"/>
      <c r="DL23" s="696" t="s">
        <v>266</v>
      </c>
      <c r="DM23" s="697"/>
      <c r="DN23" s="697"/>
      <c r="DO23" s="697"/>
      <c r="DP23" s="697"/>
      <c r="DQ23" s="697"/>
      <c r="DR23" s="697"/>
      <c r="DS23" s="697"/>
      <c r="DT23" s="697"/>
      <c r="DU23" s="697"/>
      <c r="DV23" s="698"/>
      <c r="DW23" s="693" t="s">
        <v>267</v>
      </c>
      <c r="DX23" s="694"/>
      <c r="DY23" s="694"/>
      <c r="DZ23" s="694"/>
      <c r="EA23" s="694"/>
      <c r="EB23" s="694"/>
      <c r="EC23" s="695"/>
    </row>
    <row r="24" spans="2:133" ht="11.25" customHeight="1" x14ac:dyDescent="0.15">
      <c r="B24" s="585" t="s">
        <v>268</v>
      </c>
      <c r="C24" s="586"/>
      <c r="D24" s="586"/>
      <c r="E24" s="586"/>
      <c r="F24" s="586"/>
      <c r="G24" s="586"/>
      <c r="H24" s="586"/>
      <c r="I24" s="586"/>
      <c r="J24" s="586"/>
      <c r="K24" s="586"/>
      <c r="L24" s="586"/>
      <c r="M24" s="586"/>
      <c r="N24" s="586"/>
      <c r="O24" s="586"/>
      <c r="P24" s="586"/>
      <c r="Q24" s="587"/>
      <c r="R24" s="588">
        <v>53322</v>
      </c>
      <c r="S24" s="589"/>
      <c r="T24" s="589"/>
      <c r="U24" s="589"/>
      <c r="V24" s="589"/>
      <c r="W24" s="589"/>
      <c r="X24" s="589"/>
      <c r="Y24" s="590"/>
      <c r="Z24" s="641">
        <v>0.4</v>
      </c>
      <c r="AA24" s="641"/>
      <c r="AB24" s="641"/>
      <c r="AC24" s="641"/>
      <c r="AD24" s="642" t="s">
        <v>109</v>
      </c>
      <c r="AE24" s="642"/>
      <c r="AF24" s="642"/>
      <c r="AG24" s="642"/>
      <c r="AH24" s="642"/>
      <c r="AI24" s="642"/>
      <c r="AJ24" s="642"/>
      <c r="AK24" s="642"/>
      <c r="AL24" s="611" t="s">
        <v>109</v>
      </c>
      <c r="AM24" s="643"/>
      <c r="AN24" s="643"/>
      <c r="AO24" s="644"/>
      <c r="AP24" s="679" t="s">
        <v>269</v>
      </c>
      <c r="AQ24" s="689"/>
      <c r="AR24" s="689"/>
      <c r="AS24" s="689"/>
      <c r="AT24" s="689"/>
      <c r="AU24" s="689"/>
      <c r="AV24" s="689"/>
      <c r="AW24" s="689"/>
      <c r="AX24" s="689"/>
      <c r="AY24" s="689"/>
      <c r="AZ24" s="689"/>
      <c r="BA24" s="689"/>
      <c r="BB24" s="689"/>
      <c r="BC24" s="689"/>
      <c r="BD24" s="689"/>
      <c r="BE24" s="689"/>
      <c r="BF24" s="681"/>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270</v>
      </c>
      <c r="CE24" s="646"/>
      <c r="CF24" s="646"/>
      <c r="CG24" s="646"/>
      <c r="CH24" s="646"/>
      <c r="CI24" s="646"/>
      <c r="CJ24" s="646"/>
      <c r="CK24" s="646"/>
      <c r="CL24" s="646"/>
      <c r="CM24" s="646"/>
      <c r="CN24" s="646"/>
      <c r="CO24" s="646"/>
      <c r="CP24" s="646"/>
      <c r="CQ24" s="647"/>
      <c r="CR24" s="638">
        <v>4943997</v>
      </c>
      <c r="CS24" s="639"/>
      <c r="CT24" s="639"/>
      <c r="CU24" s="639"/>
      <c r="CV24" s="639"/>
      <c r="CW24" s="639"/>
      <c r="CX24" s="639"/>
      <c r="CY24" s="686"/>
      <c r="CZ24" s="690">
        <v>43.1</v>
      </c>
      <c r="DA24" s="691"/>
      <c r="DB24" s="691"/>
      <c r="DC24" s="692"/>
      <c r="DD24" s="685">
        <v>3328107</v>
      </c>
      <c r="DE24" s="639"/>
      <c r="DF24" s="639"/>
      <c r="DG24" s="639"/>
      <c r="DH24" s="639"/>
      <c r="DI24" s="639"/>
      <c r="DJ24" s="639"/>
      <c r="DK24" s="686"/>
      <c r="DL24" s="685">
        <v>3323965</v>
      </c>
      <c r="DM24" s="639"/>
      <c r="DN24" s="639"/>
      <c r="DO24" s="639"/>
      <c r="DP24" s="639"/>
      <c r="DQ24" s="639"/>
      <c r="DR24" s="639"/>
      <c r="DS24" s="639"/>
      <c r="DT24" s="639"/>
      <c r="DU24" s="639"/>
      <c r="DV24" s="686"/>
      <c r="DW24" s="687">
        <v>42.7</v>
      </c>
      <c r="DX24" s="656"/>
      <c r="DY24" s="656"/>
      <c r="DZ24" s="656"/>
      <c r="EA24" s="656"/>
      <c r="EB24" s="656"/>
      <c r="EC24" s="688"/>
    </row>
    <row r="25" spans="2:133" ht="11.25" customHeight="1" x14ac:dyDescent="0.15">
      <c r="B25" s="585" t="s">
        <v>271</v>
      </c>
      <c r="C25" s="586"/>
      <c r="D25" s="586"/>
      <c r="E25" s="586"/>
      <c r="F25" s="586"/>
      <c r="G25" s="586"/>
      <c r="H25" s="586"/>
      <c r="I25" s="586"/>
      <c r="J25" s="586"/>
      <c r="K25" s="586"/>
      <c r="L25" s="586"/>
      <c r="M25" s="586"/>
      <c r="N25" s="586"/>
      <c r="O25" s="586"/>
      <c r="P25" s="586"/>
      <c r="Q25" s="587"/>
      <c r="R25" s="588">
        <v>1228154</v>
      </c>
      <c r="S25" s="589"/>
      <c r="T25" s="589"/>
      <c r="U25" s="589"/>
      <c r="V25" s="589"/>
      <c r="W25" s="589"/>
      <c r="X25" s="589"/>
      <c r="Y25" s="590"/>
      <c r="Z25" s="641">
        <v>10.199999999999999</v>
      </c>
      <c r="AA25" s="641"/>
      <c r="AB25" s="641"/>
      <c r="AC25" s="641"/>
      <c r="AD25" s="642" t="s">
        <v>109</v>
      </c>
      <c r="AE25" s="642"/>
      <c r="AF25" s="642"/>
      <c r="AG25" s="642"/>
      <c r="AH25" s="642"/>
      <c r="AI25" s="642"/>
      <c r="AJ25" s="642"/>
      <c r="AK25" s="642"/>
      <c r="AL25" s="611" t="s">
        <v>109</v>
      </c>
      <c r="AM25" s="643"/>
      <c r="AN25" s="643"/>
      <c r="AO25" s="644"/>
      <c r="AP25" s="679" t="s">
        <v>272</v>
      </c>
      <c r="AQ25" s="689"/>
      <c r="AR25" s="689"/>
      <c r="AS25" s="689"/>
      <c r="AT25" s="689"/>
      <c r="AU25" s="689"/>
      <c r="AV25" s="689"/>
      <c r="AW25" s="689"/>
      <c r="AX25" s="689"/>
      <c r="AY25" s="689"/>
      <c r="AZ25" s="689"/>
      <c r="BA25" s="689"/>
      <c r="BB25" s="689"/>
      <c r="BC25" s="689"/>
      <c r="BD25" s="689"/>
      <c r="BE25" s="689"/>
      <c r="BF25" s="681"/>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4"/>
      <c r="CD25" s="625" t="s">
        <v>273</v>
      </c>
      <c r="CE25" s="622"/>
      <c r="CF25" s="622"/>
      <c r="CG25" s="622"/>
      <c r="CH25" s="622"/>
      <c r="CI25" s="622"/>
      <c r="CJ25" s="622"/>
      <c r="CK25" s="622"/>
      <c r="CL25" s="622"/>
      <c r="CM25" s="622"/>
      <c r="CN25" s="622"/>
      <c r="CO25" s="622"/>
      <c r="CP25" s="622"/>
      <c r="CQ25" s="623"/>
      <c r="CR25" s="588">
        <v>2033895</v>
      </c>
      <c r="CS25" s="607"/>
      <c r="CT25" s="607"/>
      <c r="CU25" s="607"/>
      <c r="CV25" s="607"/>
      <c r="CW25" s="607"/>
      <c r="CX25" s="607"/>
      <c r="CY25" s="608"/>
      <c r="CZ25" s="591">
        <v>17.7</v>
      </c>
      <c r="DA25" s="609"/>
      <c r="DB25" s="609"/>
      <c r="DC25" s="610"/>
      <c r="DD25" s="594">
        <v>1777356</v>
      </c>
      <c r="DE25" s="607"/>
      <c r="DF25" s="607"/>
      <c r="DG25" s="607"/>
      <c r="DH25" s="607"/>
      <c r="DI25" s="607"/>
      <c r="DJ25" s="607"/>
      <c r="DK25" s="608"/>
      <c r="DL25" s="594">
        <v>1775641</v>
      </c>
      <c r="DM25" s="607"/>
      <c r="DN25" s="607"/>
      <c r="DO25" s="607"/>
      <c r="DP25" s="607"/>
      <c r="DQ25" s="607"/>
      <c r="DR25" s="607"/>
      <c r="DS25" s="607"/>
      <c r="DT25" s="607"/>
      <c r="DU25" s="607"/>
      <c r="DV25" s="608"/>
      <c r="DW25" s="611">
        <v>22.8</v>
      </c>
      <c r="DX25" s="612"/>
      <c r="DY25" s="612"/>
      <c r="DZ25" s="612"/>
      <c r="EA25" s="612"/>
      <c r="EB25" s="612"/>
      <c r="EC25" s="613"/>
    </row>
    <row r="26" spans="2:133" ht="11.25" customHeight="1" x14ac:dyDescent="0.15">
      <c r="B26" s="682" t="s">
        <v>274</v>
      </c>
      <c r="C26" s="683"/>
      <c r="D26" s="683"/>
      <c r="E26" s="683"/>
      <c r="F26" s="683"/>
      <c r="G26" s="683"/>
      <c r="H26" s="683"/>
      <c r="I26" s="683"/>
      <c r="J26" s="683"/>
      <c r="K26" s="683"/>
      <c r="L26" s="683"/>
      <c r="M26" s="683"/>
      <c r="N26" s="683"/>
      <c r="O26" s="683"/>
      <c r="P26" s="683"/>
      <c r="Q26" s="684"/>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79" t="s">
        <v>275</v>
      </c>
      <c r="AQ26" s="680"/>
      <c r="AR26" s="680"/>
      <c r="AS26" s="680"/>
      <c r="AT26" s="680"/>
      <c r="AU26" s="680"/>
      <c r="AV26" s="680"/>
      <c r="AW26" s="680"/>
      <c r="AX26" s="680"/>
      <c r="AY26" s="680"/>
      <c r="AZ26" s="680"/>
      <c r="BA26" s="680"/>
      <c r="BB26" s="680"/>
      <c r="BC26" s="680"/>
      <c r="BD26" s="680"/>
      <c r="BE26" s="680"/>
      <c r="BF26" s="681"/>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276</v>
      </c>
      <c r="CE26" s="622"/>
      <c r="CF26" s="622"/>
      <c r="CG26" s="622"/>
      <c r="CH26" s="622"/>
      <c r="CI26" s="622"/>
      <c r="CJ26" s="622"/>
      <c r="CK26" s="622"/>
      <c r="CL26" s="622"/>
      <c r="CM26" s="622"/>
      <c r="CN26" s="622"/>
      <c r="CO26" s="622"/>
      <c r="CP26" s="622"/>
      <c r="CQ26" s="623"/>
      <c r="CR26" s="588">
        <v>1209839</v>
      </c>
      <c r="CS26" s="589"/>
      <c r="CT26" s="589"/>
      <c r="CU26" s="589"/>
      <c r="CV26" s="589"/>
      <c r="CW26" s="589"/>
      <c r="CX26" s="589"/>
      <c r="CY26" s="590"/>
      <c r="CZ26" s="591">
        <v>10.5</v>
      </c>
      <c r="DA26" s="609"/>
      <c r="DB26" s="609"/>
      <c r="DC26" s="610"/>
      <c r="DD26" s="594">
        <v>1027241</v>
      </c>
      <c r="DE26" s="589"/>
      <c r="DF26" s="589"/>
      <c r="DG26" s="589"/>
      <c r="DH26" s="589"/>
      <c r="DI26" s="589"/>
      <c r="DJ26" s="589"/>
      <c r="DK26" s="590"/>
      <c r="DL26" s="594" t="s">
        <v>207</v>
      </c>
      <c r="DM26" s="589"/>
      <c r="DN26" s="589"/>
      <c r="DO26" s="589"/>
      <c r="DP26" s="589"/>
      <c r="DQ26" s="589"/>
      <c r="DR26" s="589"/>
      <c r="DS26" s="589"/>
      <c r="DT26" s="589"/>
      <c r="DU26" s="589"/>
      <c r="DV26" s="590"/>
      <c r="DW26" s="611" t="s">
        <v>207</v>
      </c>
      <c r="DX26" s="612"/>
      <c r="DY26" s="612"/>
      <c r="DZ26" s="612"/>
      <c r="EA26" s="612"/>
      <c r="EB26" s="612"/>
      <c r="EC26" s="613"/>
    </row>
    <row r="27" spans="2:133" ht="11.25" customHeight="1" x14ac:dyDescent="0.15">
      <c r="B27" s="585" t="s">
        <v>277</v>
      </c>
      <c r="C27" s="586"/>
      <c r="D27" s="586"/>
      <c r="E27" s="586"/>
      <c r="F27" s="586"/>
      <c r="G27" s="586"/>
      <c r="H27" s="586"/>
      <c r="I27" s="586"/>
      <c r="J27" s="586"/>
      <c r="K27" s="586"/>
      <c r="L27" s="586"/>
      <c r="M27" s="586"/>
      <c r="N27" s="586"/>
      <c r="O27" s="586"/>
      <c r="P27" s="586"/>
      <c r="Q27" s="587"/>
      <c r="R27" s="588">
        <v>674325</v>
      </c>
      <c r="S27" s="589"/>
      <c r="T27" s="589"/>
      <c r="U27" s="589"/>
      <c r="V27" s="589"/>
      <c r="W27" s="589"/>
      <c r="X27" s="589"/>
      <c r="Y27" s="590"/>
      <c r="Z27" s="641">
        <v>5.6</v>
      </c>
      <c r="AA27" s="641"/>
      <c r="AB27" s="641"/>
      <c r="AC27" s="641"/>
      <c r="AD27" s="642" t="s">
        <v>109</v>
      </c>
      <c r="AE27" s="642"/>
      <c r="AF27" s="642"/>
      <c r="AG27" s="642"/>
      <c r="AH27" s="642"/>
      <c r="AI27" s="642"/>
      <c r="AJ27" s="642"/>
      <c r="AK27" s="642"/>
      <c r="AL27" s="611" t="s">
        <v>109</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5239334</v>
      </c>
      <c r="BH27" s="589"/>
      <c r="BI27" s="589"/>
      <c r="BJ27" s="589"/>
      <c r="BK27" s="589"/>
      <c r="BL27" s="589"/>
      <c r="BM27" s="589"/>
      <c r="BN27" s="590"/>
      <c r="BO27" s="641">
        <v>100</v>
      </c>
      <c r="BP27" s="641"/>
      <c r="BQ27" s="641"/>
      <c r="BR27" s="641"/>
      <c r="BS27" s="594" t="s">
        <v>109</v>
      </c>
      <c r="BT27" s="589"/>
      <c r="BU27" s="589"/>
      <c r="BV27" s="589"/>
      <c r="BW27" s="589"/>
      <c r="BX27" s="589"/>
      <c r="BY27" s="589"/>
      <c r="BZ27" s="589"/>
      <c r="CA27" s="589"/>
      <c r="CB27" s="624"/>
      <c r="CD27" s="625" t="s">
        <v>279</v>
      </c>
      <c r="CE27" s="622"/>
      <c r="CF27" s="622"/>
      <c r="CG27" s="622"/>
      <c r="CH27" s="622"/>
      <c r="CI27" s="622"/>
      <c r="CJ27" s="622"/>
      <c r="CK27" s="622"/>
      <c r="CL27" s="622"/>
      <c r="CM27" s="622"/>
      <c r="CN27" s="622"/>
      <c r="CO27" s="622"/>
      <c r="CP27" s="622"/>
      <c r="CQ27" s="623"/>
      <c r="CR27" s="588">
        <v>1971061</v>
      </c>
      <c r="CS27" s="607"/>
      <c r="CT27" s="607"/>
      <c r="CU27" s="607"/>
      <c r="CV27" s="607"/>
      <c r="CW27" s="607"/>
      <c r="CX27" s="607"/>
      <c r="CY27" s="608"/>
      <c r="CZ27" s="591">
        <v>17.2</v>
      </c>
      <c r="DA27" s="609"/>
      <c r="DB27" s="609"/>
      <c r="DC27" s="610"/>
      <c r="DD27" s="594">
        <v>611710</v>
      </c>
      <c r="DE27" s="607"/>
      <c r="DF27" s="607"/>
      <c r="DG27" s="607"/>
      <c r="DH27" s="607"/>
      <c r="DI27" s="607"/>
      <c r="DJ27" s="607"/>
      <c r="DK27" s="608"/>
      <c r="DL27" s="594">
        <v>609283</v>
      </c>
      <c r="DM27" s="607"/>
      <c r="DN27" s="607"/>
      <c r="DO27" s="607"/>
      <c r="DP27" s="607"/>
      <c r="DQ27" s="607"/>
      <c r="DR27" s="607"/>
      <c r="DS27" s="607"/>
      <c r="DT27" s="607"/>
      <c r="DU27" s="607"/>
      <c r="DV27" s="608"/>
      <c r="DW27" s="611">
        <v>7.8</v>
      </c>
      <c r="DX27" s="612"/>
      <c r="DY27" s="612"/>
      <c r="DZ27" s="612"/>
      <c r="EA27" s="612"/>
      <c r="EB27" s="612"/>
      <c r="EC27" s="613"/>
    </row>
    <row r="28" spans="2:133" ht="11.25" customHeight="1" x14ac:dyDescent="0.15">
      <c r="B28" s="585" t="s">
        <v>280</v>
      </c>
      <c r="C28" s="586"/>
      <c r="D28" s="586"/>
      <c r="E28" s="586"/>
      <c r="F28" s="586"/>
      <c r="G28" s="586"/>
      <c r="H28" s="586"/>
      <c r="I28" s="586"/>
      <c r="J28" s="586"/>
      <c r="K28" s="586"/>
      <c r="L28" s="586"/>
      <c r="M28" s="586"/>
      <c r="N28" s="586"/>
      <c r="O28" s="586"/>
      <c r="P28" s="586"/>
      <c r="Q28" s="587"/>
      <c r="R28" s="588">
        <v>64611</v>
      </c>
      <c r="S28" s="589"/>
      <c r="T28" s="589"/>
      <c r="U28" s="589"/>
      <c r="V28" s="589"/>
      <c r="W28" s="589"/>
      <c r="X28" s="589"/>
      <c r="Y28" s="590"/>
      <c r="Z28" s="641">
        <v>0.5</v>
      </c>
      <c r="AA28" s="641"/>
      <c r="AB28" s="641"/>
      <c r="AC28" s="641"/>
      <c r="AD28" s="642" t="s">
        <v>109</v>
      </c>
      <c r="AE28" s="642"/>
      <c r="AF28" s="642"/>
      <c r="AG28" s="642"/>
      <c r="AH28" s="642"/>
      <c r="AI28" s="642"/>
      <c r="AJ28" s="642"/>
      <c r="AK28" s="642"/>
      <c r="AL28" s="611" t="s">
        <v>109</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281</v>
      </c>
      <c r="CE28" s="622"/>
      <c r="CF28" s="622"/>
      <c r="CG28" s="622"/>
      <c r="CH28" s="622"/>
      <c r="CI28" s="622"/>
      <c r="CJ28" s="622"/>
      <c r="CK28" s="622"/>
      <c r="CL28" s="622"/>
      <c r="CM28" s="622"/>
      <c r="CN28" s="622"/>
      <c r="CO28" s="622"/>
      <c r="CP28" s="622"/>
      <c r="CQ28" s="623"/>
      <c r="CR28" s="588">
        <v>939041</v>
      </c>
      <c r="CS28" s="589"/>
      <c r="CT28" s="589"/>
      <c r="CU28" s="589"/>
      <c r="CV28" s="589"/>
      <c r="CW28" s="589"/>
      <c r="CX28" s="589"/>
      <c r="CY28" s="590"/>
      <c r="CZ28" s="591">
        <v>8.1999999999999993</v>
      </c>
      <c r="DA28" s="609"/>
      <c r="DB28" s="609"/>
      <c r="DC28" s="610"/>
      <c r="DD28" s="594">
        <v>939041</v>
      </c>
      <c r="DE28" s="589"/>
      <c r="DF28" s="589"/>
      <c r="DG28" s="589"/>
      <c r="DH28" s="589"/>
      <c r="DI28" s="589"/>
      <c r="DJ28" s="589"/>
      <c r="DK28" s="590"/>
      <c r="DL28" s="594">
        <v>939041</v>
      </c>
      <c r="DM28" s="589"/>
      <c r="DN28" s="589"/>
      <c r="DO28" s="589"/>
      <c r="DP28" s="589"/>
      <c r="DQ28" s="589"/>
      <c r="DR28" s="589"/>
      <c r="DS28" s="589"/>
      <c r="DT28" s="589"/>
      <c r="DU28" s="589"/>
      <c r="DV28" s="590"/>
      <c r="DW28" s="611">
        <v>12.1</v>
      </c>
      <c r="DX28" s="612"/>
      <c r="DY28" s="612"/>
      <c r="DZ28" s="612"/>
      <c r="EA28" s="612"/>
      <c r="EB28" s="612"/>
      <c r="EC28" s="613"/>
    </row>
    <row r="29" spans="2:133" ht="11.25" customHeight="1" x14ac:dyDescent="0.15">
      <c r="B29" s="585" t="s">
        <v>282</v>
      </c>
      <c r="C29" s="586"/>
      <c r="D29" s="586"/>
      <c r="E29" s="586"/>
      <c r="F29" s="586"/>
      <c r="G29" s="586"/>
      <c r="H29" s="586"/>
      <c r="I29" s="586"/>
      <c r="J29" s="586"/>
      <c r="K29" s="586"/>
      <c r="L29" s="586"/>
      <c r="M29" s="586"/>
      <c r="N29" s="586"/>
      <c r="O29" s="586"/>
      <c r="P29" s="586"/>
      <c r="Q29" s="587"/>
      <c r="R29" s="588">
        <v>1693</v>
      </c>
      <c r="S29" s="589"/>
      <c r="T29" s="589"/>
      <c r="U29" s="589"/>
      <c r="V29" s="589"/>
      <c r="W29" s="589"/>
      <c r="X29" s="589"/>
      <c r="Y29" s="590"/>
      <c r="Z29" s="641">
        <v>0</v>
      </c>
      <c r="AA29" s="641"/>
      <c r="AB29" s="641"/>
      <c r="AC29" s="641"/>
      <c r="AD29" s="642" t="s">
        <v>109</v>
      </c>
      <c r="AE29" s="642"/>
      <c r="AF29" s="642"/>
      <c r="AG29" s="642"/>
      <c r="AH29" s="642"/>
      <c r="AI29" s="642"/>
      <c r="AJ29" s="642"/>
      <c r="AK29" s="642"/>
      <c r="AL29" s="611" t="s">
        <v>109</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64"/>
      <c r="BI29" s="664"/>
      <c r="BJ29" s="664"/>
      <c r="BK29" s="664"/>
      <c r="BL29" s="664"/>
      <c r="BM29" s="664"/>
      <c r="BN29" s="664"/>
      <c r="BO29" s="664"/>
      <c r="BP29" s="664"/>
      <c r="BQ29" s="665"/>
      <c r="BR29" s="648" t="s">
        <v>284</v>
      </c>
      <c r="BS29" s="664"/>
      <c r="BT29" s="664"/>
      <c r="BU29" s="664"/>
      <c r="BV29" s="664"/>
      <c r="BW29" s="664"/>
      <c r="BX29" s="664"/>
      <c r="BY29" s="664"/>
      <c r="BZ29" s="664"/>
      <c r="CA29" s="664"/>
      <c r="CB29" s="665"/>
      <c r="CD29" s="658" t="s">
        <v>285</v>
      </c>
      <c r="CE29" s="659"/>
      <c r="CF29" s="625" t="s">
        <v>286</v>
      </c>
      <c r="CG29" s="622"/>
      <c r="CH29" s="622"/>
      <c r="CI29" s="622"/>
      <c r="CJ29" s="622"/>
      <c r="CK29" s="622"/>
      <c r="CL29" s="622"/>
      <c r="CM29" s="622"/>
      <c r="CN29" s="622"/>
      <c r="CO29" s="622"/>
      <c r="CP29" s="622"/>
      <c r="CQ29" s="623"/>
      <c r="CR29" s="588">
        <v>939041</v>
      </c>
      <c r="CS29" s="607"/>
      <c r="CT29" s="607"/>
      <c r="CU29" s="607"/>
      <c r="CV29" s="607"/>
      <c r="CW29" s="607"/>
      <c r="CX29" s="607"/>
      <c r="CY29" s="608"/>
      <c r="CZ29" s="591">
        <v>8.1999999999999993</v>
      </c>
      <c r="DA29" s="609"/>
      <c r="DB29" s="609"/>
      <c r="DC29" s="610"/>
      <c r="DD29" s="594">
        <v>939041</v>
      </c>
      <c r="DE29" s="607"/>
      <c r="DF29" s="607"/>
      <c r="DG29" s="607"/>
      <c r="DH29" s="607"/>
      <c r="DI29" s="607"/>
      <c r="DJ29" s="607"/>
      <c r="DK29" s="608"/>
      <c r="DL29" s="594">
        <v>939041</v>
      </c>
      <c r="DM29" s="607"/>
      <c r="DN29" s="607"/>
      <c r="DO29" s="607"/>
      <c r="DP29" s="607"/>
      <c r="DQ29" s="607"/>
      <c r="DR29" s="607"/>
      <c r="DS29" s="607"/>
      <c r="DT29" s="607"/>
      <c r="DU29" s="607"/>
      <c r="DV29" s="608"/>
      <c r="DW29" s="611">
        <v>12.1</v>
      </c>
      <c r="DX29" s="612"/>
      <c r="DY29" s="612"/>
      <c r="DZ29" s="612"/>
      <c r="EA29" s="612"/>
      <c r="EB29" s="612"/>
      <c r="EC29" s="613"/>
    </row>
    <row r="30" spans="2:133" ht="11.25" customHeight="1" x14ac:dyDescent="0.15">
      <c r="B30" s="585" t="s">
        <v>287</v>
      </c>
      <c r="C30" s="586"/>
      <c r="D30" s="586"/>
      <c r="E30" s="586"/>
      <c r="F30" s="586"/>
      <c r="G30" s="586"/>
      <c r="H30" s="586"/>
      <c r="I30" s="586"/>
      <c r="J30" s="586"/>
      <c r="K30" s="586"/>
      <c r="L30" s="586"/>
      <c r="M30" s="586"/>
      <c r="N30" s="586"/>
      <c r="O30" s="586"/>
      <c r="P30" s="586"/>
      <c r="Q30" s="587"/>
      <c r="R30" s="588">
        <v>594770</v>
      </c>
      <c r="S30" s="589"/>
      <c r="T30" s="589"/>
      <c r="U30" s="589"/>
      <c r="V30" s="589"/>
      <c r="W30" s="589"/>
      <c r="X30" s="589"/>
      <c r="Y30" s="590"/>
      <c r="Z30" s="641">
        <v>4.9000000000000004</v>
      </c>
      <c r="AA30" s="641"/>
      <c r="AB30" s="641"/>
      <c r="AC30" s="641"/>
      <c r="AD30" s="642" t="s">
        <v>109</v>
      </c>
      <c r="AE30" s="642"/>
      <c r="AF30" s="642"/>
      <c r="AG30" s="642"/>
      <c r="AH30" s="642"/>
      <c r="AI30" s="642"/>
      <c r="AJ30" s="642"/>
      <c r="AK30" s="642"/>
      <c r="AL30" s="611" t="s">
        <v>109</v>
      </c>
      <c r="AM30" s="643"/>
      <c r="AN30" s="643"/>
      <c r="AO30" s="644"/>
      <c r="AP30" s="666" t="s">
        <v>288</v>
      </c>
      <c r="AQ30" s="667"/>
      <c r="AR30" s="667"/>
      <c r="AS30" s="667"/>
      <c r="AT30" s="672" t="s">
        <v>289</v>
      </c>
      <c r="AU30" s="182"/>
      <c r="AV30" s="182"/>
      <c r="AW30" s="182"/>
      <c r="AX30" s="675" t="s">
        <v>167</v>
      </c>
      <c r="AY30" s="676"/>
      <c r="AZ30" s="676"/>
      <c r="BA30" s="676"/>
      <c r="BB30" s="676"/>
      <c r="BC30" s="676"/>
      <c r="BD30" s="676"/>
      <c r="BE30" s="676"/>
      <c r="BF30" s="677"/>
      <c r="BG30" s="654">
        <v>98</v>
      </c>
      <c r="BH30" s="655"/>
      <c r="BI30" s="655"/>
      <c r="BJ30" s="655"/>
      <c r="BK30" s="655"/>
      <c r="BL30" s="655"/>
      <c r="BM30" s="656">
        <v>90.3</v>
      </c>
      <c r="BN30" s="655"/>
      <c r="BO30" s="655"/>
      <c r="BP30" s="655"/>
      <c r="BQ30" s="657"/>
      <c r="BR30" s="654">
        <v>97.6</v>
      </c>
      <c r="BS30" s="655"/>
      <c r="BT30" s="655"/>
      <c r="BU30" s="655"/>
      <c r="BV30" s="655"/>
      <c r="BW30" s="655"/>
      <c r="BX30" s="656">
        <v>89.1</v>
      </c>
      <c r="BY30" s="655"/>
      <c r="BZ30" s="655"/>
      <c r="CA30" s="655"/>
      <c r="CB30" s="657"/>
      <c r="CD30" s="660"/>
      <c r="CE30" s="661"/>
      <c r="CF30" s="625" t="s">
        <v>290</v>
      </c>
      <c r="CG30" s="622"/>
      <c r="CH30" s="622"/>
      <c r="CI30" s="622"/>
      <c r="CJ30" s="622"/>
      <c r="CK30" s="622"/>
      <c r="CL30" s="622"/>
      <c r="CM30" s="622"/>
      <c r="CN30" s="622"/>
      <c r="CO30" s="622"/>
      <c r="CP30" s="622"/>
      <c r="CQ30" s="623"/>
      <c r="CR30" s="588">
        <v>822047</v>
      </c>
      <c r="CS30" s="589"/>
      <c r="CT30" s="589"/>
      <c r="CU30" s="589"/>
      <c r="CV30" s="589"/>
      <c r="CW30" s="589"/>
      <c r="CX30" s="589"/>
      <c r="CY30" s="590"/>
      <c r="CZ30" s="591">
        <v>7.2</v>
      </c>
      <c r="DA30" s="609"/>
      <c r="DB30" s="609"/>
      <c r="DC30" s="610"/>
      <c r="DD30" s="594">
        <v>822047</v>
      </c>
      <c r="DE30" s="589"/>
      <c r="DF30" s="589"/>
      <c r="DG30" s="589"/>
      <c r="DH30" s="589"/>
      <c r="DI30" s="589"/>
      <c r="DJ30" s="589"/>
      <c r="DK30" s="590"/>
      <c r="DL30" s="594">
        <v>822047</v>
      </c>
      <c r="DM30" s="589"/>
      <c r="DN30" s="589"/>
      <c r="DO30" s="589"/>
      <c r="DP30" s="589"/>
      <c r="DQ30" s="589"/>
      <c r="DR30" s="589"/>
      <c r="DS30" s="589"/>
      <c r="DT30" s="589"/>
      <c r="DU30" s="589"/>
      <c r="DV30" s="590"/>
      <c r="DW30" s="611">
        <v>10.6</v>
      </c>
      <c r="DX30" s="612"/>
      <c r="DY30" s="612"/>
      <c r="DZ30" s="612"/>
      <c r="EA30" s="612"/>
      <c r="EB30" s="612"/>
      <c r="EC30" s="613"/>
    </row>
    <row r="31" spans="2:133" ht="11.25" customHeight="1" x14ac:dyDescent="0.15">
      <c r="B31" s="585" t="s">
        <v>291</v>
      </c>
      <c r="C31" s="586"/>
      <c r="D31" s="586"/>
      <c r="E31" s="586"/>
      <c r="F31" s="586"/>
      <c r="G31" s="586"/>
      <c r="H31" s="586"/>
      <c r="I31" s="586"/>
      <c r="J31" s="586"/>
      <c r="K31" s="586"/>
      <c r="L31" s="586"/>
      <c r="M31" s="586"/>
      <c r="N31" s="586"/>
      <c r="O31" s="586"/>
      <c r="P31" s="586"/>
      <c r="Q31" s="587"/>
      <c r="R31" s="588">
        <v>506610</v>
      </c>
      <c r="S31" s="589"/>
      <c r="T31" s="589"/>
      <c r="U31" s="589"/>
      <c r="V31" s="589"/>
      <c r="W31" s="589"/>
      <c r="X31" s="589"/>
      <c r="Y31" s="590"/>
      <c r="Z31" s="641">
        <v>4.2</v>
      </c>
      <c r="AA31" s="641"/>
      <c r="AB31" s="641"/>
      <c r="AC31" s="641"/>
      <c r="AD31" s="642" t="s">
        <v>109</v>
      </c>
      <c r="AE31" s="642"/>
      <c r="AF31" s="642"/>
      <c r="AG31" s="642"/>
      <c r="AH31" s="642"/>
      <c r="AI31" s="642"/>
      <c r="AJ31" s="642"/>
      <c r="AK31" s="642"/>
      <c r="AL31" s="611" t="s">
        <v>109</v>
      </c>
      <c r="AM31" s="643"/>
      <c r="AN31" s="643"/>
      <c r="AO31" s="644"/>
      <c r="AP31" s="668"/>
      <c r="AQ31" s="669"/>
      <c r="AR31" s="669"/>
      <c r="AS31" s="669"/>
      <c r="AT31" s="673"/>
      <c r="AU31" s="181" t="s">
        <v>292</v>
      </c>
      <c r="AV31" s="181"/>
      <c r="AW31" s="181"/>
      <c r="AX31" s="585" t="s">
        <v>293</v>
      </c>
      <c r="AY31" s="586"/>
      <c r="AZ31" s="586"/>
      <c r="BA31" s="586"/>
      <c r="BB31" s="586"/>
      <c r="BC31" s="586"/>
      <c r="BD31" s="586"/>
      <c r="BE31" s="586"/>
      <c r="BF31" s="587"/>
      <c r="BG31" s="652">
        <v>97.9</v>
      </c>
      <c r="BH31" s="607"/>
      <c r="BI31" s="607"/>
      <c r="BJ31" s="607"/>
      <c r="BK31" s="607"/>
      <c r="BL31" s="607"/>
      <c r="BM31" s="643">
        <v>91.4</v>
      </c>
      <c r="BN31" s="653"/>
      <c r="BO31" s="653"/>
      <c r="BP31" s="653"/>
      <c r="BQ31" s="617"/>
      <c r="BR31" s="652">
        <v>98</v>
      </c>
      <c r="BS31" s="607"/>
      <c r="BT31" s="607"/>
      <c r="BU31" s="607"/>
      <c r="BV31" s="607"/>
      <c r="BW31" s="607"/>
      <c r="BX31" s="643">
        <v>90.8</v>
      </c>
      <c r="BY31" s="653"/>
      <c r="BZ31" s="653"/>
      <c r="CA31" s="653"/>
      <c r="CB31" s="617"/>
      <c r="CD31" s="660"/>
      <c r="CE31" s="661"/>
      <c r="CF31" s="625" t="s">
        <v>294</v>
      </c>
      <c r="CG31" s="622"/>
      <c r="CH31" s="622"/>
      <c r="CI31" s="622"/>
      <c r="CJ31" s="622"/>
      <c r="CK31" s="622"/>
      <c r="CL31" s="622"/>
      <c r="CM31" s="622"/>
      <c r="CN31" s="622"/>
      <c r="CO31" s="622"/>
      <c r="CP31" s="622"/>
      <c r="CQ31" s="623"/>
      <c r="CR31" s="588">
        <v>116994</v>
      </c>
      <c r="CS31" s="607"/>
      <c r="CT31" s="607"/>
      <c r="CU31" s="607"/>
      <c r="CV31" s="607"/>
      <c r="CW31" s="607"/>
      <c r="CX31" s="607"/>
      <c r="CY31" s="608"/>
      <c r="CZ31" s="591">
        <v>1</v>
      </c>
      <c r="DA31" s="609"/>
      <c r="DB31" s="609"/>
      <c r="DC31" s="610"/>
      <c r="DD31" s="594">
        <v>116994</v>
      </c>
      <c r="DE31" s="607"/>
      <c r="DF31" s="607"/>
      <c r="DG31" s="607"/>
      <c r="DH31" s="607"/>
      <c r="DI31" s="607"/>
      <c r="DJ31" s="607"/>
      <c r="DK31" s="608"/>
      <c r="DL31" s="594">
        <v>116994</v>
      </c>
      <c r="DM31" s="607"/>
      <c r="DN31" s="607"/>
      <c r="DO31" s="607"/>
      <c r="DP31" s="607"/>
      <c r="DQ31" s="607"/>
      <c r="DR31" s="607"/>
      <c r="DS31" s="607"/>
      <c r="DT31" s="607"/>
      <c r="DU31" s="607"/>
      <c r="DV31" s="608"/>
      <c r="DW31" s="611">
        <v>1.5</v>
      </c>
      <c r="DX31" s="612"/>
      <c r="DY31" s="612"/>
      <c r="DZ31" s="612"/>
      <c r="EA31" s="612"/>
      <c r="EB31" s="612"/>
      <c r="EC31" s="613"/>
    </row>
    <row r="32" spans="2:133" ht="11.25" customHeight="1" x14ac:dyDescent="0.15">
      <c r="B32" s="585" t="s">
        <v>295</v>
      </c>
      <c r="C32" s="586"/>
      <c r="D32" s="586"/>
      <c r="E32" s="586"/>
      <c r="F32" s="586"/>
      <c r="G32" s="586"/>
      <c r="H32" s="586"/>
      <c r="I32" s="586"/>
      <c r="J32" s="586"/>
      <c r="K32" s="586"/>
      <c r="L32" s="586"/>
      <c r="M32" s="586"/>
      <c r="N32" s="586"/>
      <c r="O32" s="586"/>
      <c r="P32" s="586"/>
      <c r="Q32" s="587"/>
      <c r="R32" s="588">
        <v>132254</v>
      </c>
      <c r="S32" s="589"/>
      <c r="T32" s="589"/>
      <c r="U32" s="589"/>
      <c r="V32" s="589"/>
      <c r="W32" s="589"/>
      <c r="X32" s="589"/>
      <c r="Y32" s="590"/>
      <c r="Z32" s="641">
        <v>1.1000000000000001</v>
      </c>
      <c r="AA32" s="641"/>
      <c r="AB32" s="641"/>
      <c r="AC32" s="641"/>
      <c r="AD32" s="642">
        <v>311</v>
      </c>
      <c r="AE32" s="642"/>
      <c r="AF32" s="642"/>
      <c r="AG32" s="642"/>
      <c r="AH32" s="642"/>
      <c r="AI32" s="642"/>
      <c r="AJ32" s="642"/>
      <c r="AK32" s="642"/>
      <c r="AL32" s="611">
        <v>0</v>
      </c>
      <c r="AM32" s="643"/>
      <c r="AN32" s="643"/>
      <c r="AO32" s="644"/>
      <c r="AP32" s="670"/>
      <c r="AQ32" s="671"/>
      <c r="AR32" s="671"/>
      <c r="AS32" s="671"/>
      <c r="AT32" s="674"/>
      <c r="AU32" s="183"/>
      <c r="AV32" s="183"/>
      <c r="AW32" s="183"/>
      <c r="AX32" s="569" t="s">
        <v>296</v>
      </c>
      <c r="AY32" s="570"/>
      <c r="AZ32" s="570"/>
      <c r="BA32" s="570"/>
      <c r="BB32" s="570"/>
      <c r="BC32" s="570"/>
      <c r="BD32" s="570"/>
      <c r="BE32" s="570"/>
      <c r="BF32" s="571"/>
      <c r="BG32" s="651">
        <v>97.9</v>
      </c>
      <c r="BH32" s="573"/>
      <c r="BI32" s="573"/>
      <c r="BJ32" s="573"/>
      <c r="BK32" s="573"/>
      <c r="BL32" s="573"/>
      <c r="BM32" s="636">
        <v>88.7</v>
      </c>
      <c r="BN32" s="573"/>
      <c r="BO32" s="573"/>
      <c r="BP32" s="573"/>
      <c r="BQ32" s="630"/>
      <c r="BR32" s="651">
        <v>96.9</v>
      </c>
      <c r="BS32" s="573"/>
      <c r="BT32" s="573"/>
      <c r="BU32" s="573"/>
      <c r="BV32" s="573"/>
      <c r="BW32" s="573"/>
      <c r="BX32" s="636">
        <v>86.7</v>
      </c>
      <c r="BY32" s="573"/>
      <c r="BZ32" s="573"/>
      <c r="CA32" s="573"/>
      <c r="CB32" s="630"/>
      <c r="CD32" s="662"/>
      <c r="CE32" s="663"/>
      <c r="CF32" s="625" t="s">
        <v>297</v>
      </c>
      <c r="CG32" s="622"/>
      <c r="CH32" s="622"/>
      <c r="CI32" s="622"/>
      <c r="CJ32" s="622"/>
      <c r="CK32" s="622"/>
      <c r="CL32" s="622"/>
      <c r="CM32" s="622"/>
      <c r="CN32" s="622"/>
      <c r="CO32" s="622"/>
      <c r="CP32" s="622"/>
      <c r="CQ32" s="623"/>
      <c r="CR32" s="588" t="s">
        <v>109</v>
      </c>
      <c r="CS32" s="589"/>
      <c r="CT32" s="589"/>
      <c r="CU32" s="589"/>
      <c r="CV32" s="589"/>
      <c r="CW32" s="589"/>
      <c r="CX32" s="589"/>
      <c r="CY32" s="590"/>
      <c r="CZ32" s="591" t="s">
        <v>109</v>
      </c>
      <c r="DA32" s="609"/>
      <c r="DB32" s="609"/>
      <c r="DC32" s="610"/>
      <c r="DD32" s="594" t="s">
        <v>109</v>
      </c>
      <c r="DE32" s="589"/>
      <c r="DF32" s="589"/>
      <c r="DG32" s="589"/>
      <c r="DH32" s="589"/>
      <c r="DI32" s="589"/>
      <c r="DJ32" s="589"/>
      <c r="DK32" s="590"/>
      <c r="DL32" s="594" t="s">
        <v>109</v>
      </c>
      <c r="DM32" s="589"/>
      <c r="DN32" s="589"/>
      <c r="DO32" s="589"/>
      <c r="DP32" s="589"/>
      <c r="DQ32" s="589"/>
      <c r="DR32" s="589"/>
      <c r="DS32" s="589"/>
      <c r="DT32" s="589"/>
      <c r="DU32" s="589"/>
      <c r="DV32" s="590"/>
      <c r="DW32" s="611" t="s">
        <v>109</v>
      </c>
      <c r="DX32" s="612"/>
      <c r="DY32" s="612"/>
      <c r="DZ32" s="612"/>
      <c r="EA32" s="612"/>
      <c r="EB32" s="612"/>
      <c r="EC32" s="613"/>
    </row>
    <row r="33" spans="2:133" ht="11.25" customHeight="1" x14ac:dyDescent="0.15">
      <c r="B33" s="585" t="s">
        <v>298</v>
      </c>
      <c r="C33" s="586"/>
      <c r="D33" s="586"/>
      <c r="E33" s="586"/>
      <c r="F33" s="586"/>
      <c r="G33" s="586"/>
      <c r="H33" s="586"/>
      <c r="I33" s="586"/>
      <c r="J33" s="586"/>
      <c r="K33" s="586"/>
      <c r="L33" s="586"/>
      <c r="M33" s="586"/>
      <c r="N33" s="586"/>
      <c r="O33" s="586"/>
      <c r="P33" s="586"/>
      <c r="Q33" s="587"/>
      <c r="R33" s="588">
        <v>855900</v>
      </c>
      <c r="S33" s="589"/>
      <c r="T33" s="589"/>
      <c r="U33" s="589"/>
      <c r="V33" s="589"/>
      <c r="W33" s="589"/>
      <c r="X33" s="589"/>
      <c r="Y33" s="590"/>
      <c r="Z33" s="641">
        <v>7.1</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299</v>
      </c>
      <c r="CE33" s="622"/>
      <c r="CF33" s="622"/>
      <c r="CG33" s="622"/>
      <c r="CH33" s="622"/>
      <c r="CI33" s="622"/>
      <c r="CJ33" s="622"/>
      <c r="CK33" s="622"/>
      <c r="CL33" s="622"/>
      <c r="CM33" s="622"/>
      <c r="CN33" s="622"/>
      <c r="CO33" s="622"/>
      <c r="CP33" s="622"/>
      <c r="CQ33" s="623"/>
      <c r="CR33" s="588">
        <v>5066362</v>
      </c>
      <c r="CS33" s="607"/>
      <c r="CT33" s="607"/>
      <c r="CU33" s="607"/>
      <c r="CV33" s="607"/>
      <c r="CW33" s="607"/>
      <c r="CX33" s="607"/>
      <c r="CY33" s="608"/>
      <c r="CZ33" s="591">
        <v>44.1</v>
      </c>
      <c r="DA33" s="609"/>
      <c r="DB33" s="609"/>
      <c r="DC33" s="610"/>
      <c r="DD33" s="594">
        <v>4329577</v>
      </c>
      <c r="DE33" s="607"/>
      <c r="DF33" s="607"/>
      <c r="DG33" s="607"/>
      <c r="DH33" s="607"/>
      <c r="DI33" s="607"/>
      <c r="DJ33" s="607"/>
      <c r="DK33" s="608"/>
      <c r="DL33" s="594">
        <v>3187236</v>
      </c>
      <c r="DM33" s="607"/>
      <c r="DN33" s="607"/>
      <c r="DO33" s="607"/>
      <c r="DP33" s="607"/>
      <c r="DQ33" s="607"/>
      <c r="DR33" s="607"/>
      <c r="DS33" s="607"/>
      <c r="DT33" s="607"/>
      <c r="DU33" s="607"/>
      <c r="DV33" s="608"/>
      <c r="DW33" s="611">
        <v>40.9</v>
      </c>
      <c r="DX33" s="612"/>
      <c r="DY33" s="612"/>
      <c r="DZ33" s="612"/>
      <c r="EA33" s="612"/>
      <c r="EB33" s="612"/>
      <c r="EC33" s="613"/>
    </row>
    <row r="34" spans="2:133" ht="11.25" customHeight="1" x14ac:dyDescent="0.15">
      <c r="B34" s="585" t="s">
        <v>300</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303</v>
      </c>
      <c r="CE34" s="622"/>
      <c r="CF34" s="622"/>
      <c r="CG34" s="622"/>
      <c r="CH34" s="622"/>
      <c r="CI34" s="622"/>
      <c r="CJ34" s="622"/>
      <c r="CK34" s="622"/>
      <c r="CL34" s="622"/>
      <c r="CM34" s="622"/>
      <c r="CN34" s="622"/>
      <c r="CO34" s="622"/>
      <c r="CP34" s="622"/>
      <c r="CQ34" s="623"/>
      <c r="CR34" s="588">
        <v>1965635</v>
      </c>
      <c r="CS34" s="589"/>
      <c r="CT34" s="589"/>
      <c r="CU34" s="589"/>
      <c r="CV34" s="589"/>
      <c r="CW34" s="589"/>
      <c r="CX34" s="589"/>
      <c r="CY34" s="590"/>
      <c r="CZ34" s="591">
        <v>17.100000000000001</v>
      </c>
      <c r="DA34" s="609"/>
      <c r="DB34" s="609"/>
      <c r="DC34" s="610"/>
      <c r="DD34" s="594">
        <v>1654961</v>
      </c>
      <c r="DE34" s="589"/>
      <c r="DF34" s="589"/>
      <c r="DG34" s="589"/>
      <c r="DH34" s="589"/>
      <c r="DI34" s="589"/>
      <c r="DJ34" s="589"/>
      <c r="DK34" s="590"/>
      <c r="DL34" s="594">
        <v>1549187</v>
      </c>
      <c r="DM34" s="589"/>
      <c r="DN34" s="589"/>
      <c r="DO34" s="589"/>
      <c r="DP34" s="589"/>
      <c r="DQ34" s="589"/>
      <c r="DR34" s="589"/>
      <c r="DS34" s="589"/>
      <c r="DT34" s="589"/>
      <c r="DU34" s="589"/>
      <c r="DV34" s="590"/>
      <c r="DW34" s="611">
        <v>19.899999999999999</v>
      </c>
      <c r="DX34" s="612"/>
      <c r="DY34" s="612"/>
      <c r="DZ34" s="612"/>
      <c r="EA34" s="612"/>
      <c r="EB34" s="612"/>
      <c r="EC34" s="613"/>
    </row>
    <row r="35" spans="2:133" ht="11.25" customHeight="1" x14ac:dyDescent="0.15">
      <c r="B35" s="585" t="s">
        <v>304</v>
      </c>
      <c r="C35" s="586"/>
      <c r="D35" s="586"/>
      <c r="E35" s="586"/>
      <c r="F35" s="586"/>
      <c r="G35" s="586"/>
      <c r="H35" s="586"/>
      <c r="I35" s="586"/>
      <c r="J35" s="586"/>
      <c r="K35" s="586"/>
      <c r="L35" s="586"/>
      <c r="M35" s="586"/>
      <c r="N35" s="586"/>
      <c r="O35" s="586"/>
      <c r="P35" s="586"/>
      <c r="Q35" s="587"/>
      <c r="R35" s="588">
        <v>500000</v>
      </c>
      <c r="S35" s="589"/>
      <c r="T35" s="589"/>
      <c r="U35" s="589"/>
      <c r="V35" s="589"/>
      <c r="W35" s="589"/>
      <c r="X35" s="589"/>
      <c r="Y35" s="590"/>
      <c r="Z35" s="641">
        <v>4.0999999999999996</v>
      </c>
      <c r="AA35" s="641"/>
      <c r="AB35" s="641"/>
      <c r="AC35" s="641"/>
      <c r="AD35" s="642" t="s">
        <v>109</v>
      </c>
      <c r="AE35" s="642"/>
      <c r="AF35" s="642"/>
      <c r="AG35" s="642"/>
      <c r="AH35" s="642"/>
      <c r="AI35" s="642"/>
      <c r="AJ35" s="642"/>
      <c r="AK35" s="642"/>
      <c r="AL35" s="611" t="s">
        <v>109</v>
      </c>
      <c r="AM35" s="643"/>
      <c r="AN35" s="643"/>
      <c r="AO35" s="644"/>
      <c r="AP35" s="186"/>
      <c r="AQ35" s="645" t="s">
        <v>305</v>
      </c>
      <c r="AR35" s="646"/>
      <c r="AS35" s="646"/>
      <c r="AT35" s="646"/>
      <c r="AU35" s="646"/>
      <c r="AV35" s="646"/>
      <c r="AW35" s="646"/>
      <c r="AX35" s="646"/>
      <c r="AY35" s="647"/>
      <c r="AZ35" s="638">
        <v>1531364</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142949</v>
      </c>
      <c r="BW35" s="639"/>
      <c r="BX35" s="639"/>
      <c r="BY35" s="639"/>
      <c r="BZ35" s="639"/>
      <c r="CA35" s="639"/>
      <c r="CB35" s="640"/>
      <c r="CD35" s="625" t="s">
        <v>307</v>
      </c>
      <c r="CE35" s="622"/>
      <c r="CF35" s="622"/>
      <c r="CG35" s="622"/>
      <c r="CH35" s="622"/>
      <c r="CI35" s="622"/>
      <c r="CJ35" s="622"/>
      <c r="CK35" s="622"/>
      <c r="CL35" s="622"/>
      <c r="CM35" s="622"/>
      <c r="CN35" s="622"/>
      <c r="CO35" s="622"/>
      <c r="CP35" s="622"/>
      <c r="CQ35" s="623"/>
      <c r="CR35" s="588">
        <v>40257</v>
      </c>
      <c r="CS35" s="607"/>
      <c r="CT35" s="607"/>
      <c r="CU35" s="607"/>
      <c r="CV35" s="607"/>
      <c r="CW35" s="607"/>
      <c r="CX35" s="607"/>
      <c r="CY35" s="608"/>
      <c r="CZ35" s="591">
        <v>0.4</v>
      </c>
      <c r="DA35" s="609"/>
      <c r="DB35" s="609"/>
      <c r="DC35" s="610"/>
      <c r="DD35" s="594">
        <v>36247</v>
      </c>
      <c r="DE35" s="607"/>
      <c r="DF35" s="607"/>
      <c r="DG35" s="607"/>
      <c r="DH35" s="607"/>
      <c r="DI35" s="607"/>
      <c r="DJ35" s="607"/>
      <c r="DK35" s="608"/>
      <c r="DL35" s="594">
        <v>33016</v>
      </c>
      <c r="DM35" s="607"/>
      <c r="DN35" s="607"/>
      <c r="DO35" s="607"/>
      <c r="DP35" s="607"/>
      <c r="DQ35" s="607"/>
      <c r="DR35" s="607"/>
      <c r="DS35" s="607"/>
      <c r="DT35" s="607"/>
      <c r="DU35" s="607"/>
      <c r="DV35" s="608"/>
      <c r="DW35" s="611">
        <v>0.4</v>
      </c>
      <c r="DX35" s="612"/>
      <c r="DY35" s="612"/>
      <c r="DZ35" s="612"/>
      <c r="EA35" s="612"/>
      <c r="EB35" s="612"/>
      <c r="EC35" s="613"/>
    </row>
    <row r="36" spans="2:133" ht="11.25" customHeight="1" x14ac:dyDescent="0.15">
      <c r="B36" s="569" t="s">
        <v>308</v>
      </c>
      <c r="C36" s="570"/>
      <c r="D36" s="570"/>
      <c r="E36" s="570"/>
      <c r="F36" s="570"/>
      <c r="G36" s="570"/>
      <c r="H36" s="570"/>
      <c r="I36" s="570"/>
      <c r="J36" s="570"/>
      <c r="K36" s="570"/>
      <c r="L36" s="570"/>
      <c r="M36" s="570"/>
      <c r="N36" s="570"/>
      <c r="O36" s="570"/>
      <c r="P36" s="570"/>
      <c r="Q36" s="571"/>
      <c r="R36" s="572">
        <v>12078014</v>
      </c>
      <c r="S36" s="629"/>
      <c r="T36" s="629"/>
      <c r="U36" s="629"/>
      <c r="V36" s="629"/>
      <c r="W36" s="629"/>
      <c r="X36" s="629"/>
      <c r="Y36" s="632"/>
      <c r="Z36" s="633">
        <v>100</v>
      </c>
      <c r="AA36" s="633"/>
      <c r="AB36" s="633"/>
      <c r="AC36" s="633"/>
      <c r="AD36" s="634">
        <v>7283726</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476782</v>
      </c>
      <c r="BA36" s="589"/>
      <c r="BB36" s="589"/>
      <c r="BC36" s="589"/>
      <c r="BD36" s="607"/>
      <c r="BE36" s="607"/>
      <c r="BF36" s="617"/>
      <c r="BG36" s="625" t="s">
        <v>310</v>
      </c>
      <c r="BH36" s="622"/>
      <c r="BI36" s="622"/>
      <c r="BJ36" s="622"/>
      <c r="BK36" s="622"/>
      <c r="BL36" s="622"/>
      <c r="BM36" s="622"/>
      <c r="BN36" s="622"/>
      <c r="BO36" s="622"/>
      <c r="BP36" s="622"/>
      <c r="BQ36" s="622"/>
      <c r="BR36" s="622"/>
      <c r="BS36" s="622"/>
      <c r="BT36" s="622"/>
      <c r="BU36" s="623"/>
      <c r="BV36" s="588">
        <v>88381</v>
      </c>
      <c r="BW36" s="589"/>
      <c r="BX36" s="589"/>
      <c r="BY36" s="589"/>
      <c r="BZ36" s="589"/>
      <c r="CA36" s="589"/>
      <c r="CB36" s="624"/>
      <c r="CD36" s="625" t="s">
        <v>311</v>
      </c>
      <c r="CE36" s="622"/>
      <c r="CF36" s="622"/>
      <c r="CG36" s="622"/>
      <c r="CH36" s="622"/>
      <c r="CI36" s="622"/>
      <c r="CJ36" s="622"/>
      <c r="CK36" s="622"/>
      <c r="CL36" s="622"/>
      <c r="CM36" s="622"/>
      <c r="CN36" s="622"/>
      <c r="CO36" s="622"/>
      <c r="CP36" s="622"/>
      <c r="CQ36" s="623"/>
      <c r="CR36" s="588">
        <v>941101</v>
      </c>
      <c r="CS36" s="589"/>
      <c r="CT36" s="589"/>
      <c r="CU36" s="589"/>
      <c r="CV36" s="589"/>
      <c r="CW36" s="589"/>
      <c r="CX36" s="589"/>
      <c r="CY36" s="590"/>
      <c r="CZ36" s="591">
        <v>8.1999999999999993</v>
      </c>
      <c r="DA36" s="609"/>
      <c r="DB36" s="609"/>
      <c r="DC36" s="610"/>
      <c r="DD36" s="594">
        <v>733678</v>
      </c>
      <c r="DE36" s="589"/>
      <c r="DF36" s="589"/>
      <c r="DG36" s="589"/>
      <c r="DH36" s="589"/>
      <c r="DI36" s="589"/>
      <c r="DJ36" s="589"/>
      <c r="DK36" s="590"/>
      <c r="DL36" s="594">
        <v>638365</v>
      </c>
      <c r="DM36" s="589"/>
      <c r="DN36" s="589"/>
      <c r="DO36" s="589"/>
      <c r="DP36" s="589"/>
      <c r="DQ36" s="589"/>
      <c r="DR36" s="589"/>
      <c r="DS36" s="589"/>
      <c r="DT36" s="589"/>
      <c r="DU36" s="589"/>
      <c r="DV36" s="590"/>
      <c r="DW36" s="611">
        <v>8.1999999999999993</v>
      </c>
      <c r="DX36" s="612"/>
      <c r="DY36" s="612"/>
      <c r="DZ36" s="612"/>
      <c r="EA36" s="612"/>
      <c r="EB36" s="612"/>
      <c r="EC36" s="613"/>
    </row>
    <row r="37" spans="2:133" ht="11.25" customHeight="1" x14ac:dyDescent="0.15">
      <c r="AQ37" s="614" t="s">
        <v>312</v>
      </c>
      <c r="AR37" s="615"/>
      <c r="AS37" s="615"/>
      <c r="AT37" s="615"/>
      <c r="AU37" s="615"/>
      <c r="AV37" s="615"/>
      <c r="AW37" s="615"/>
      <c r="AX37" s="615"/>
      <c r="AY37" s="616"/>
      <c r="AZ37" s="588" t="s">
        <v>207</v>
      </c>
      <c r="BA37" s="589"/>
      <c r="BB37" s="589"/>
      <c r="BC37" s="589"/>
      <c r="BD37" s="607"/>
      <c r="BE37" s="607"/>
      <c r="BF37" s="617"/>
      <c r="BG37" s="625" t="s">
        <v>313</v>
      </c>
      <c r="BH37" s="622"/>
      <c r="BI37" s="622"/>
      <c r="BJ37" s="622"/>
      <c r="BK37" s="622"/>
      <c r="BL37" s="622"/>
      <c r="BM37" s="622"/>
      <c r="BN37" s="622"/>
      <c r="BO37" s="622"/>
      <c r="BP37" s="622"/>
      <c r="BQ37" s="622"/>
      <c r="BR37" s="622"/>
      <c r="BS37" s="622"/>
      <c r="BT37" s="622"/>
      <c r="BU37" s="623"/>
      <c r="BV37" s="588">
        <v>6453</v>
      </c>
      <c r="BW37" s="589"/>
      <c r="BX37" s="589"/>
      <c r="BY37" s="589"/>
      <c r="BZ37" s="589"/>
      <c r="CA37" s="589"/>
      <c r="CB37" s="624"/>
      <c r="CD37" s="625" t="s">
        <v>314</v>
      </c>
      <c r="CE37" s="622"/>
      <c r="CF37" s="622"/>
      <c r="CG37" s="622"/>
      <c r="CH37" s="622"/>
      <c r="CI37" s="622"/>
      <c r="CJ37" s="622"/>
      <c r="CK37" s="622"/>
      <c r="CL37" s="622"/>
      <c r="CM37" s="622"/>
      <c r="CN37" s="622"/>
      <c r="CO37" s="622"/>
      <c r="CP37" s="622"/>
      <c r="CQ37" s="623"/>
      <c r="CR37" s="588">
        <v>531363</v>
      </c>
      <c r="CS37" s="607"/>
      <c r="CT37" s="607"/>
      <c r="CU37" s="607"/>
      <c r="CV37" s="607"/>
      <c r="CW37" s="607"/>
      <c r="CX37" s="607"/>
      <c r="CY37" s="608"/>
      <c r="CZ37" s="591">
        <v>4.5999999999999996</v>
      </c>
      <c r="DA37" s="609"/>
      <c r="DB37" s="609"/>
      <c r="DC37" s="610"/>
      <c r="DD37" s="594">
        <v>464543</v>
      </c>
      <c r="DE37" s="607"/>
      <c r="DF37" s="607"/>
      <c r="DG37" s="607"/>
      <c r="DH37" s="607"/>
      <c r="DI37" s="607"/>
      <c r="DJ37" s="607"/>
      <c r="DK37" s="608"/>
      <c r="DL37" s="594">
        <v>429987</v>
      </c>
      <c r="DM37" s="607"/>
      <c r="DN37" s="607"/>
      <c r="DO37" s="607"/>
      <c r="DP37" s="607"/>
      <c r="DQ37" s="607"/>
      <c r="DR37" s="607"/>
      <c r="DS37" s="607"/>
      <c r="DT37" s="607"/>
      <c r="DU37" s="607"/>
      <c r="DV37" s="608"/>
      <c r="DW37" s="611">
        <v>5.5</v>
      </c>
      <c r="DX37" s="612"/>
      <c r="DY37" s="612"/>
      <c r="DZ37" s="612"/>
      <c r="EA37" s="612"/>
      <c r="EB37" s="612"/>
      <c r="EC37" s="613"/>
    </row>
    <row r="38" spans="2:133" ht="11.25" customHeight="1" x14ac:dyDescent="0.15">
      <c r="AQ38" s="614" t="s">
        <v>315</v>
      </c>
      <c r="AR38" s="615"/>
      <c r="AS38" s="615"/>
      <c r="AT38" s="615"/>
      <c r="AU38" s="615"/>
      <c r="AV38" s="615"/>
      <c r="AW38" s="615"/>
      <c r="AX38" s="615"/>
      <c r="AY38" s="616"/>
      <c r="AZ38" s="588" t="s">
        <v>109</v>
      </c>
      <c r="BA38" s="589"/>
      <c r="BB38" s="589"/>
      <c r="BC38" s="589"/>
      <c r="BD38" s="607"/>
      <c r="BE38" s="607"/>
      <c r="BF38" s="617"/>
      <c r="BG38" s="625" t="s">
        <v>316</v>
      </c>
      <c r="BH38" s="622"/>
      <c r="BI38" s="622"/>
      <c r="BJ38" s="622"/>
      <c r="BK38" s="622"/>
      <c r="BL38" s="622"/>
      <c r="BM38" s="622"/>
      <c r="BN38" s="622"/>
      <c r="BO38" s="622"/>
      <c r="BP38" s="622"/>
      <c r="BQ38" s="622"/>
      <c r="BR38" s="622"/>
      <c r="BS38" s="622"/>
      <c r="BT38" s="622"/>
      <c r="BU38" s="623"/>
      <c r="BV38" s="588">
        <v>11109</v>
      </c>
      <c r="BW38" s="589"/>
      <c r="BX38" s="589"/>
      <c r="BY38" s="589"/>
      <c r="BZ38" s="589"/>
      <c r="CA38" s="589"/>
      <c r="CB38" s="624"/>
      <c r="CD38" s="625" t="s">
        <v>317</v>
      </c>
      <c r="CE38" s="622"/>
      <c r="CF38" s="622"/>
      <c r="CG38" s="622"/>
      <c r="CH38" s="622"/>
      <c r="CI38" s="622"/>
      <c r="CJ38" s="622"/>
      <c r="CK38" s="622"/>
      <c r="CL38" s="622"/>
      <c r="CM38" s="622"/>
      <c r="CN38" s="622"/>
      <c r="CO38" s="622"/>
      <c r="CP38" s="622"/>
      <c r="CQ38" s="623"/>
      <c r="CR38" s="588">
        <v>1531364</v>
      </c>
      <c r="CS38" s="589"/>
      <c r="CT38" s="589"/>
      <c r="CU38" s="589"/>
      <c r="CV38" s="589"/>
      <c r="CW38" s="589"/>
      <c r="CX38" s="589"/>
      <c r="CY38" s="590"/>
      <c r="CZ38" s="591">
        <v>13.3</v>
      </c>
      <c r="DA38" s="609"/>
      <c r="DB38" s="609"/>
      <c r="DC38" s="610"/>
      <c r="DD38" s="594">
        <v>1337320</v>
      </c>
      <c r="DE38" s="589"/>
      <c r="DF38" s="589"/>
      <c r="DG38" s="589"/>
      <c r="DH38" s="589"/>
      <c r="DI38" s="589"/>
      <c r="DJ38" s="589"/>
      <c r="DK38" s="590"/>
      <c r="DL38" s="594">
        <v>966668</v>
      </c>
      <c r="DM38" s="589"/>
      <c r="DN38" s="589"/>
      <c r="DO38" s="589"/>
      <c r="DP38" s="589"/>
      <c r="DQ38" s="589"/>
      <c r="DR38" s="589"/>
      <c r="DS38" s="589"/>
      <c r="DT38" s="589"/>
      <c r="DU38" s="589"/>
      <c r="DV38" s="590"/>
      <c r="DW38" s="611">
        <v>12.4</v>
      </c>
      <c r="DX38" s="612"/>
      <c r="DY38" s="612"/>
      <c r="DZ38" s="612"/>
      <c r="EA38" s="612"/>
      <c r="EB38" s="612"/>
      <c r="EC38" s="613"/>
    </row>
    <row r="39" spans="2:133" ht="11.25" customHeight="1" x14ac:dyDescent="0.15">
      <c r="AQ39" s="614" t="s">
        <v>318</v>
      </c>
      <c r="AR39" s="615"/>
      <c r="AS39" s="615"/>
      <c r="AT39" s="615"/>
      <c r="AU39" s="615"/>
      <c r="AV39" s="615"/>
      <c r="AW39" s="615"/>
      <c r="AX39" s="615"/>
      <c r="AY39" s="616"/>
      <c r="AZ39" s="588" t="s">
        <v>109</v>
      </c>
      <c r="BA39" s="589"/>
      <c r="BB39" s="589"/>
      <c r="BC39" s="589"/>
      <c r="BD39" s="607"/>
      <c r="BE39" s="607"/>
      <c r="BF39" s="617"/>
      <c r="BG39" s="618" t="s">
        <v>319</v>
      </c>
      <c r="BH39" s="619"/>
      <c r="BI39" s="619"/>
      <c r="BJ39" s="619"/>
      <c r="BK39" s="619"/>
      <c r="BL39" s="187"/>
      <c r="BM39" s="622" t="s">
        <v>320</v>
      </c>
      <c r="BN39" s="622"/>
      <c r="BO39" s="622"/>
      <c r="BP39" s="622"/>
      <c r="BQ39" s="622"/>
      <c r="BR39" s="622"/>
      <c r="BS39" s="622"/>
      <c r="BT39" s="622"/>
      <c r="BU39" s="623"/>
      <c r="BV39" s="588">
        <v>94</v>
      </c>
      <c r="BW39" s="589"/>
      <c r="BX39" s="589"/>
      <c r="BY39" s="589"/>
      <c r="BZ39" s="589"/>
      <c r="CA39" s="589"/>
      <c r="CB39" s="624"/>
      <c r="CD39" s="625" t="s">
        <v>321</v>
      </c>
      <c r="CE39" s="622"/>
      <c r="CF39" s="622"/>
      <c r="CG39" s="622"/>
      <c r="CH39" s="622"/>
      <c r="CI39" s="622"/>
      <c r="CJ39" s="622"/>
      <c r="CK39" s="622"/>
      <c r="CL39" s="622"/>
      <c r="CM39" s="622"/>
      <c r="CN39" s="622"/>
      <c r="CO39" s="622"/>
      <c r="CP39" s="622"/>
      <c r="CQ39" s="623"/>
      <c r="CR39" s="588">
        <v>588005</v>
      </c>
      <c r="CS39" s="607"/>
      <c r="CT39" s="607"/>
      <c r="CU39" s="607"/>
      <c r="CV39" s="607"/>
      <c r="CW39" s="607"/>
      <c r="CX39" s="607"/>
      <c r="CY39" s="608"/>
      <c r="CZ39" s="591">
        <v>5.0999999999999996</v>
      </c>
      <c r="DA39" s="609"/>
      <c r="DB39" s="609"/>
      <c r="DC39" s="610"/>
      <c r="DD39" s="594">
        <v>567371</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322</v>
      </c>
      <c r="AR40" s="615"/>
      <c r="AS40" s="615"/>
      <c r="AT40" s="615"/>
      <c r="AU40" s="615"/>
      <c r="AV40" s="615"/>
      <c r="AW40" s="615"/>
      <c r="AX40" s="615"/>
      <c r="AY40" s="616"/>
      <c r="AZ40" s="588">
        <v>288571</v>
      </c>
      <c r="BA40" s="589"/>
      <c r="BB40" s="589"/>
      <c r="BC40" s="589"/>
      <c r="BD40" s="607"/>
      <c r="BE40" s="607"/>
      <c r="BF40" s="617"/>
      <c r="BG40" s="618"/>
      <c r="BH40" s="619"/>
      <c r="BI40" s="619"/>
      <c r="BJ40" s="619"/>
      <c r="BK40" s="619"/>
      <c r="BL40" s="187"/>
      <c r="BM40" s="622" t="s">
        <v>323</v>
      </c>
      <c r="BN40" s="622"/>
      <c r="BO40" s="622"/>
      <c r="BP40" s="622"/>
      <c r="BQ40" s="622"/>
      <c r="BR40" s="622"/>
      <c r="BS40" s="622"/>
      <c r="BT40" s="622"/>
      <c r="BU40" s="623"/>
      <c r="BV40" s="588">
        <v>78</v>
      </c>
      <c r="BW40" s="589"/>
      <c r="BX40" s="589"/>
      <c r="BY40" s="589"/>
      <c r="BZ40" s="589"/>
      <c r="CA40" s="589"/>
      <c r="CB40" s="624"/>
      <c r="CD40" s="625" t="s">
        <v>324</v>
      </c>
      <c r="CE40" s="622"/>
      <c r="CF40" s="622"/>
      <c r="CG40" s="622"/>
      <c r="CH40" s="622"/>
      <c r="CI40" s="622"/>
      <c r="CJ40" s="622"/>
      <c r="CK40" s="622"/>
      <c r="CL40" s="622"/>
      <c r="CM40" s="622"/>
      <c r="CN40" s="622"/>
      <c r="CO40" s="622"/>
      <c r="CP40" s="622"/>
      <c r="CQ40" s="623"/>
      <c r="CR40" s="588" t="s">
        <v>109</v>
      </c>
      <c r="CS40" s="589"/>
      <c r="CT40" s="589"/>
      <c r="CU40" s="589"/>
      <c r="CV40" s="589"/>
      <c r="CW40" s="589"/>
      <c r="CX40" s="589"/>
      <c r="CY40" s="590"/>
      <c r="CZ40" s="591" t="s">
        <v>109</v>
      </c>
      <c r="DA40" s="609"/>
      <c r="DB40" s="609"/>
      <c r="DC40" s="610"/>
      <c r="DD40" s="594" t="s">
        <v>109</v>
      </c>
      <c r="DE40" s="589"/>
      <c r="DF40" s="589"/>
      <c r="DG40" s="589"/>
      <c r="DH40" s="589"/>
      <c r="DI40" s="589"/>
      <c r="DJ40" s="589"/>
      <c r="DK40" s="590"/>
      <c r="DL40" s="594" t="s">
        <v>109</v>
      </c>
      <c r="DM40" s="589"/>
      <c r="DN40" s="589"/>
      <c r="DO40" s="589"/>
      <c r="DP40" s="589"/>
      <c r="DQ40" s="589"/>
      <c r="DR40" s="589"/>
      <c r="DS40" s="589"/>
      <c r="DT40" s="589"/>
      <c r="DU40" s="589"/>
      <c r="DV40" s="590"/>
      <c r="DW40" s="611" t="s">
        <v>109</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325</v>
      </c>
      <c r="AR41" s="627"/>
      <c r="AS41" s="627"/>
      <c r="AT41" s="627"/>
      <c r="AU41" s="627"/>
      <c r="AV41" s="627"/>
      <c r="AW41" s="627"/>
      <c r="AX41" s="627"/>
      <c r="AY41" s="628"/>
      <c r="AZ41" s="572">
        <v>766011</v>
      </c>
      <c r="BA41" s="629"/>
      <c r="BB41" s="629"/>
      <c r="BC41" s="629"/>
      <c r="BD41" s="573"/>
      <c r="BE41" s="573"/>
      <c r="BF41" s="630"/>
      <c r="BG41" s="620"/>
      <c r="BH41" s="621"/>
      <c r="BI41" s="621"/>
      <c r="BJ41" s="621"/>
      <c r="BK41" s="621"/>
      <c r="BL41" s="189"/>
      <c r="BM41" s="627" t="s">
        <v>326</v>
      </c>
      <c r="BN41" s="627"/>
      <c r="BO41" s="627"/>
      <c r="BP41" s="627"/>
      <c r="BQ41" s="627"/>
      <c r="BR41" s="627"/>
      <c r="BS41" s="627"/>
      <c r="BT41" s="627"/>
      <c r="BU41" s="628"/>
      <c r="BV41" s="572">
        <v>281</v>
      </c>
      <c r="BW41" s="629"/>
      <c r="BX41" s="629"/>
      <c r="BY41" s="629"/>
      <c r="BZ41" s="629"/>
      <c r="CA41" s="629"/>
      <c r="CB41" s="631"/>
      <c r="CD41" s="625" t="s">
        <v>327</v>
      </c>
      <c r="CE41" s="622"/>
      <c r="CF41" s="622"/>
      <c r="CG41" s="622"/>
      <c r="CH41" s="622"/>
      <c r="CI41" s="622"/>
      <c r="CJ41" s="622"/>
      <c r="CK41" s="622"/>
      <c r="CL41" s="622"/>
      <c r="CM41" s="622"/>
      <c r="CN41" s="622"/>
      <c r="CO41" s="622"/>
      <c r="CP41" s="622"/>
      <c r="CQ41" s="623"/>
      <c r="CR41" s="588" t="s">
        <v>207</v>
      </c>
      <c r="CS41" s="607"/>
      <c r="CT41" s="607"/>
      <c r="CU41" s="607"/>
      <c r="CV41" s="607"/>
      <c r="CW41" s="607"/>
      <c r="CX41" s="607"/>
      <c r="CY41" s="608"/>
      <c r="CZ41" s="591" t="s">
        <v>207</v>
      </c>
      <c r="DA41" s="609"/>
      <c r="DB41" s="609"/>
      <c r="DC41" s="610"/>
      <c r="DD41" s="594" t="s">
        <v>207</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1468351</v>
      </c>
      <c r="CS42" s="589"/>
      <c r="CT42" s="589"/>
      <c r="CU42" s="589"/>
      <c r="CV42" s="589"/>
      <c r="CW42" s="589"/>
      <c r="CX42" s="589"/>
      <c r="CY42" s="590"/>
      <c r="CZ42" s="591">
        <v>12.8</v>
      </c>
      <c r="DA42" s="592"/>
      <c r="DB42" s="592"/>
      <c r="DC42" s="593"/>
      <c r="DD42" s="594">
        <v>698830</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17522</v>
      </c>
      <c r="CS43" s="607"/>
      <c r="CT43" s="607"/>
      <c r="CU43" s="607"/>
      <c r="CV43" s="607"/>
      <c r="CW43" s="607"/>
      <c r="CX43" s="607"/>
      <c r="CY43" s="608"/>
      <c r="CZ43" s="591">
        <v>0.2</v>
      </c>
      <c r="DA43" s="609"/>
      <c r="DB43" s="609"/>
      <c r="DC43" s="610"/>
      <c r="DD43" s="594">
        <v>17522</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332</v>
      </c>
      <c r="CD44" s="601" t="s">
        <v>285</v>
      </c>
      <c r="CE44" s="602"/>
      <c r="CF44" s="585" t="s">
        <v>333</v>
      </c>
      <c r="CG44" s="586"/>
      <c r="CH44" s="586"/>
      <c r="CI44" s="586"/>
      <c r="CJ44" s="586"/>
      <c r="CK44" s="586"/>
      <c r="CL44" s="586"/>
      <c r="CM44" s="586"/>
      <c r="CN44" s="586"/>
      <c r="CO44" s="586"/>
      <c r="CP44" s="586"/>
      <c r="CQ44" s="587"/>
      <c r="CR44" s="588">
        <v>1467092</v>
      </c>
      <c r="CS44" s="589"/>
      <c r="CT44" s="589"/>
      <c r="CU44" s="589"/>
      <c r="CV44" s="589"/>
      <c r="CW44" s="589"/>
      <c r="CX44" s="589"/>
      <c r="CY44" s="590"/>
      <c r="CZ44" s="591">
        <v>12.8</v>
      </c>
      <c r="DA44" s="592"/>
      <c r="DB44" s="592"/>
      <c r="DC44" s="593"/>
      <c r="DD44" s="594">
        <v>697647</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334</v>
      </c>
      <c r="CG45" s="586"/>
      <c r="CH45" s="586"/>
      <c r="CI45" s="586"/>
      <c r="CJ45" s="586"/>
      <c r="CK45" s="586"/>
      <c r="CL45" s="586"/>
      <c r="CM45" s="586"/>
      <c r="CN45" s="586"/>
      <c r="CO45" s="586"/>
      <c r="CP45" s="586"/>
      <c r="CQ45" s="587"/>
      <c r="CR45" s="588">
        <v>153206</v>
      </c>
      <c r="CS45" s="607"/>
      <c r="CT45" s="607"/>
      <c r="CU45" s="607"/>
      <c r="CV45" s="607"/>
      <c r="CW45" s="607"/>
      <c r="CX45" s="607"/>
      <c r="CY45" s="608"/>
      <c r="CZ45" s="591">
        <v>1.3</v>
      </c>
      <c r="DA45" s="609"/>
      <c r="DB45" s="609"/>
      <c r="DC45" s="610"/>
      <c r="DD45" s="594">
        <v>13436</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335</v>
      </c>
      <c r="CG46" s="586"/>
      <c r="CH46" s="586"/>
      <c r="CI46" s="586"/>
      <c r="CJ46" s="586"/>
      <c r="CK46" s="586"/>
      <c r="CL46" s="586"/>
      <c r="CM46" s="586"/>
      <c r="CN46" s="586"/>
      <c r="CO46" s="586"/>
      <c r="CP46" s="586"/>
      <c r="CQ46" s="587"/>
      <c r="CR46" s="588">
        <v>1299711</v>
      </c>
      <c r="CS46" s="589"/>
      <c r="CT46" s="589"/>
      <c r="CU46" s="589"/>
      <c r="CV46" s="589"/>
      <c r="CW46" s="589"/>
      <c r="CX46" s="589"/>
      <c r="CY46" s="590"/>
      <c r="CZ46" s="591">
        <v>11.3</v>
      </c>
      <c r="DA46" s="592"/>
      <c r="DB46" s="592"/>
      <c r="DC46" s="593"/>
      <c r="DD46" s="594">
        <v>679811</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336</v>
      </c>
      <c r="CG47" s="586"/>
      <c r="CH47" s="586"/>
      <c r="CI47" s="586"/>
      <c r="CJ47" s="586"/>
      <c r="CK47" s="586"/>
      <c r="CL47" s="586"/>
      <c r="CM47" s="586"/>
      <c r="CN47" s="586"/>
      <c r="CO47" s="586"/>
      <c r="CP47" s="586"/>
      <c r="CQ47" s="587"/>
      <c r="CR47" s="588">
        <v>1259</v>
      </c>
      <c r="CS47" s="607"/>
      <c r="CT47" s="607"/>
      <c r="CU47" s="607"/>
      <c r="CV47" s="607"/>
      <c r="CW47" s="607"/>
      <c r="CX47" s="607"/>
      <c r="CY47" s="608"/>
      <c r="CZ47" s="591">
        <v>0</v>
      </c>
      <c r="DA47" s="609"/>
      <c r="DB47" s="609"/>
      <c r="DC47" s="610"/>
      <c r="DD47" s="594">
        <v>1183</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337</v>
      </c>
      <c r="CG48" s="586"/>
      <c r="CH48" s="586"/>
      <c r="CI48" s="586"/>
      <c r="CJ48" s="586"/>
      <c r="CK48" s="586"/>
      <c r="CL48" s="586"/>
      <c r="CM48" s="586"/>
      <c r="CN48" s="586"/>
      <c r="CO48" s="586"/>
      <c r="CP48" s="586"/>
      <c r="CQ48" s="587"/>
      <c r="CR48" s="588" t="s">
        <v>119</v>
      </c>
      <c r="CS48" s="589"/>
      <c r="CT48" s="589"/>
      <c r="CU48" s="589"/>
      <c r="CV48" s="589"/>
      <c r="CW48" s="589"/>
      <c r="CX48" s="589"/>
      <c r="CY48" s="590"/>
      <c r="CZ48" s="591" t="s">
        <v>119</v>
      </c>
      <c r="DA48" s="592"/>
      <c r="DB48" s="592"/>
      <c r="DC48" s="593"/>
      <c r="DD48" s="594" t="s">
        <v>119</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338</v>
      </c>
      <c r="CE49" s="570"/>
      <c r="CF49" s="570"/>
      <c r="CG49" s="570"/>
      <c r="CH49" s="570"/>
      <c r="CI49" s="570"/>
      <c r="CJ49" s="570"/>
      <c r="CK49" s="570"/>
      <c r="CL49" s="570"/>
      <c r="CM49" s="570"/>
      <c r="CN49" s="570"/>
      <c r="CO49" s="570"/>
      <c r="CP49" s="570"/>
      <c r="CQ49" s="571"/>
      <c r="CR49" s="572">
        <v>11478710</v>
      </c>
      <c r="CS49" s="573"/>
      <c r="CT49" s="573"/>
      <c r="CU49" s="573"/>
      <c r="CV49" s="573"/>
      <c r="CW49" s="573"/>
      <c r="CX49" s="573"/>
      <c r="CY49" s="574"/>
      <c r="CZ49" s="575">
        <v>100</v>
      </c>
      <c r="DA49" s="576"/>
      <c r="DB49" s="576"/>
      <c r="DC49" s="577"/>
      <c r="DD49" s="578">
        <v>8356514</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340</v>
      </c>
      <c r="DK2" s="1107"/>
      <c r="DL2" s="1107"/>
      <c r="DM2" s="1107"/>
      <c r="DN2" s="1107"/>
      <c r="DO2" s="1108"/>
      <c r="DP2" s="200"/>
      <c r="DQ2" s="1106" t="s">
        <v>341</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09"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4" t="s">
        <v>358</v>
      </c>
      <c r="DH5" s="1095"/>
      <c r="DI5" s="1095"/>
      <c r="DJ5" s="1095"/>
      <c r="DK5" s="1096"/>
      <c r="DL5" s="1094" t="s">
        <v>359</v>
      </c>
      <c r="DM5" s="1095"/>
      <c r="DN5" s="1095"/>
      <c r="DO5" s="1095"/>
      <c r="DP5" s="1096"/>
      <c r="DQ5" s="997" t="s">
        <v>360</v>
      </c>
      <c r="DR5" s="998"/>
      <c r="DS5" s="998"/>
      <c r="DT5" s="998"/>
      <c r="DU5" s="999"/>
      <c r="DV5" s="997" t="s">
        <v>351</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361</v>
      </c>
      <c r="C7" s="1047"/>
      <c r="D7" s="1047"/>
      <c r="E7" s="1047"/>
      <c r="F7" s="1047"/>
      <c r="G7" s="1047"/>
      <c r="H7" s="1047"/>
      <c r="I7" s="1047"/>
      <c r="J7" s="1047"/>
      <c r="K7" s="1047"/>
      <c r="L7" s="1047"/>
      <c r="M7" s="1047"/>
      <c r="N7" s="1047"/>
      <c r="O7" s="1047"/>
      <c r="P7" s="1048"/>
      <c r="Q7" s="1100">
        <v>12061</v>
      </c>
      <c r="R7" s="1101"/>
      <c r="S7" s="1101"/>
      <c r="T7" s="1101"/>
      <c r="U7" s="1101"/>
      <c r="V7" s="1101">
        <v>11462</v>
      </c>
      <c r="W7" s="1101"/>
      <c r="X7" s="1101"/>
      <c r="Y7" s="1101"/>
      <c r="Z7" s="1101"/>
      <c r="AA7" s="1101">
        <v>599</v>
      </c>
      <c r="AB7" s="1101"/>
      <c r="AC7" s="1101"/>
      <c r="AD7" s="1101"/>
      <c r="AE7" s="1102"/>
      <c r="AF7" s="1103">
        <v>531</v>
      </c>
      <c r="AG7" s="1104"/>
      <c r="AH7" s="1104"/>
      <c r="AI7" s="1104"/>
      <c r="AJ7" s="1105"/>
      <c r="AK7" s="1087">
        <v>579</v>
      </c>
      <c r="AL7" s="1088"/>
      <c r="AM7" s="1088"/>
      <c r="AN7" s="1088"/>
      <c r="AO7" s="1088"/>
      <c r="AP7" s="1088">
        <v>11023</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554</v>
      </c>
      <c r="BT7" s="1092"/>
      <c r="BU7" s="1092"/>
      <c r="BV7" s="1092"/>
      <c r="BW7" s="1092"/>
      <c r="BX7" s="1092"/>
      <c r="BY7" s="1092"/>
      <c r="BZ7" s="1092"/>
      <c r="CA7" s="1092"/>
      <c r="CB7" s="1092"/>
      <c r="CC7" s="1092"/>
      <c r="CD7" s="1092"/>
      <c r="CE7" s="1092"/>
      <c r="CF7" s="1092"/>
      <c r="CG7" s="1093"/>
      <c r="CH7" s="1084">
        <v>-32</v>
      </c>
      <c r="CI7" s="1085"/>
      <c r="CJ7" s="1085"/>
      <c r="CK7" s="1085"/>
      <c r="CL7" s="1086"/>
      <c r="CM7" s="1084">
        <v>369</v>
      </c>
      <c r="CN7" s="1085"/>
      <c r="CO7" s="1085"/>
      <c r="CP7" s="1085"/>
      <c r="CQ7" s="1086"/>
      <c r="CR7" s="1084">
        <v>13</v>
      </c>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111"/>
      <c r="DW7" s="1112"/>
      <c r="DX7" s="1112"/>
      <c r="DY7" s="1112"/>
      <c r="DZ7" s="1113"/>
      <c r="EA7" s="205"/>
    </row>
    <row r="8" spans="1:131" s="206" customFormat="1" ht="26.25" customHeight="1" x14ac:dyDescent="0.15">
      <c r="A8" s="212">
        <v>2</v>
      </c>
      <c r="B8" s="1033" t="s">
        <v>362</v>
      </c>
      <c r="C8" s="1034"/>
      <c r="D8" s="1034"/>
      <c r="E8" s="1034"/>
      <c r="F8" s="1034"/>
      <c r="G8" s="1034"/>
      <c r="H8" s="1034"/>
      <c r="I8" s="1034"/>
      <c r="J8" s="1034"/>
      <c r="K8" s="1034"/>
      <c r="L8" s="1034"/>
      <c r="M8" s="1034"/>
      <c r="N8" s="1034"/>
      <c r="O8" s="1034"/>
      <c r="P8" s="1035"/>
      <c r="Q8" s="1039">
        <v>76</v>
      </c>
      <c r="R8" s="1040"/>
      <c r="S8" s="1040"/>
      <c r="T8" s="1040"/>
      <c r="U8" s="1040"/>
      <c r="V8" s="1040">
        <v>76</v>
      </c>
      <c r="W8" s="1040"/>
      <c r="X8" s="1040"/>
      <c r="Y8" s="1040"/>
      <c r="Z8" s="1040"/>
      <c r="AA8" s="1040" t="s">
        <v>536</v>
      </c>
      <c r="AB8" s="1040"/>
      <c r="AC8" s="1040"/>
      <c r="AD8" s="1040"/>
      <c r="AE8" s="1041"/>
      <c r="AF8" s="1015" t="s">
        <v>109</v>
      </c>
      <c r="AG8" s="1016"/>
      <c r="AH8" s="1016"/>
      <c r="AI8" s="1016"/>
      <c r="AJ8" s="1017"/>
      <c r="AK8" s="1082" t="s">
        <v>536</v>
      </c>
      <c r="AL8" s="1083"/>
      <c r="AM8" s="1083"/>
      <c r="AN8" s="1083"/>
      <c r="AO8" s="1083"/>
      <c r="AP8" s="1083" t="s">
        <v>536</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x14ac:dyDescent="0.15">
      <c r="A9" s="212">
        <v>3</v>
      </c>
      <c r="B9" s="1033"/>
      <c r="C9" s="1034"/>
      <c r="D9" s="1034"/>
      <c r="E9" s="1034"/>
      <c r="F9" s="1034"/>
      <c r="G9" s="1034"/>
      <c r="H9" s="1034"/>
      <c r="I9" s="1034"/>
      <c r="J9" s="1034"/>
      <c r="K9" s="1034"/>
      <c r="L9" s="1034"/>
      <c r="M9" s="1034"/>
      <c r="N9" s="1034"/>
      <c r="O9" s="1034"/>
      <c r="P9" s="1035"/>
      <c r="Q9" s="1039"/>
      <c r="R9" s="1040"/>
      <c r="S9" s="1040"/>
      <c r="T9" s="1040"/>
      <c r="U9" s="1040"/>
      <c r="V9" s="1040"/>
      <c r="W9" s="1040"/>
      <c r="X9" s="1040"/>
      <c r="Y9" s="1040"/>
      <c r="Z9" s="1040"/>
      <c r="AA9" s="1040"/>
      <c r="AB9" s="1040"/>
      <c r="AC9" s="1040"/>
      <c r="AD9" s="1040"/>
      <c r="AE9" s="1041"/>
      <c r="AF9" s="1015"/>
      <c r="AG9" s="1016"/>
      <c r="AH9" s="1016"/>
      <c r="AI9" s="1016"/>
      <c r="AJ9" s="1017"/>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x14ac:dyDescent="0.15">
      <c r="A10" s="212">
        <v>4</v>
      </c>
      <c r="B10" s="1033"/>
      <c r="C10" s="1034"/>
      <c r="D10" s="1034"/>
      <c r="E10" s="1034"/>
      <c r="F10" s="1034"/>
      <c r="G10" s="1034"/>
      <c r="H10" s="1034"/>
      <c r="I10" s="1034"/>
      <c r="J10" s="1034"/>
      <c r="K10" s="1034"/>
      <c r="L10" s="1034"/>
      <c r="M10" s="1034"/>
      <c r="N10" s="1034"/>
      <c r="O10" s="1034"/>
      <c r="P10" s="1035"/>
      <c r="Q10" s="1039"/>
      <c r="R10" s="1040"/>
      <c r="S10" s="1040"/>
      <c r="T10" s="1040"/>
      <c r="U10" s="1040"/>
      <c r="V10" s="1040"/>
      <c r="W10" s="1040"/>
      <c r="X10" s="1040"/>
      <c r="Y10" s="1040"/>
      <c r="Z10" s="1040"/>
      <c r="AA10" s="1040"/>
      <c r="AB10" s="1040"/>
      <c r="AC10" s="1040"/>
      <c r="AD10" s="1040"/>
      <c r="AE10" s="1041"/>
      <c r="AF10" s="1015"/>
      <c r="AG10" s="1016"/>
      <c r="AH10" s="1016"/>
      <c r="AI10" s="1016"/>
      <c r="AJ10" s="1017"/>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5"/>
      <c r="AG11" s="1016"/>
      <c r="AH11" s="1016"/>
      <c r="AI11" s="1016"/>
      <c r="AJ11" s="1017"/>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5"/>
      <c r="AG12" s="1016"/>
      <c r="AH12" s="1016"/>
      <c r="AI12" s="1016"/>
      <c r="AJ12" s="1017"/>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5"/>
      <c r="AG13" s="1016"/>
      <c r="AH13" s="1016"/>
      <c r="AI13" s="1016"/>
      <c r="AJ13" s="1017"/>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5"/>
      <c r="AG14" s="1016"/>
      <c r="AH14" s="1016"/>
      <c r="AI14" s="1016"/>
      <c r="AJ14" s="1017"/>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5"/>
      <c r="AG15" s="1016"/>
      <c r="AH15" s="1016"/>
      <c r="AI15" s="1016"/>
      <c r="AJ15" s="1017"/>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5"/>
      <c r="AG16" s="1016"/>
      <c r="AH16" s="1016"/>
      <c r="AI16" s="1016"/>
      <c r="AJ16" s="1017"/>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5"/>
      <c r="AG17" s="1016"/>
      <c r="AH17" s="1016"/>
      <c r="AI17" s="1016"/>
      <c r="AJ17" s="1017"/>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5"/>
      <c r="AG18" s="1016"/>
      <c r="AH18" s="1016"/>
      <c r="AI18" s="1016"/>
      <c r="AJ18" s="1017"/>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5"/>
      <c r="AG19" s="1016"/>
      <c r="AH19" s="1016"/>
      <c r="AI19" s="1016"/>
      <c r="AJ19" s="1017"/>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5"/>
      <c r="AG20" s="1016"/>
      <c r="AH20" s="1016"/>
      <c r="AI20" s="1016"/>
      <c r="AJ20" s="1017"/>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5"/>
      <c r="AG21" s="1016"/>
      <c r="AH21" s="1016"/>
      <c r="AI21" s="1016"/>
      <c r="AJ21" s="1017"/>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33"/>
      <c r="C22" s="1034"/>
      <c r="D22" s="1034"/>
      <c r="E22" s="1034"/>
      <c r="F22" s="1034"/>
      <c r="G22" s="1034"/>
      <c r="H22" s="1034"/>
      <c r="I22" s="1034"/>
      <c r="J22" s="1034"/>
      <c r="K22" s="1034"/>
      <c r="L22" s="1034"/>
      <c r="M22" s="1034"/>
      <c r="N22" s="1034"/>
      <c r="O22" s="1034"/>
      <c r="P22" s="1035"/>
      <c r="Q22" s="1077"/>
      <c r="R22" s="1078"/>
      <c r="S22" s="1078"/>
      <c r="T22" s="1078"/>
      <c r="U22" s="1078"/>
      <c r="V22" s="1078"/>
      <c r="W22" s="1078"/>
      <c r="X22" s="1078"/>
      <c r="Y22" s="1078"/>
      <c r="Z22" s="1078"/>
      <c r="AA22" s="1078"/>
      <c r="AB22" s="1078"/>
      <c r="AC22" s="1078"/>
      <c r="AD22" s="1078"/>
      <c r="AE22" s="1079"/>
      <c r="AF22" s="1015"/>
      <c r="AG22" s="1016"/>
      <c r="AH22" s="1016"/>
      <c r="AI22" s="1016"/>
      <c r="AJ22" s="1017"/>
      <c r="AK22" s="1073"/>
      <c r="AL22" s="1074"/>
      <c r="AM22" s="1074"/>
      <c r="AN22" s="1074"/>
      <c r="AO22" s="1074"/>
      <c r="AP22" s="1074"/>
      <c r="AQ22" s="1074"/>
      <c r="AR22" s="1074"/>
      <c r="AS22" s="1074"/>
      <c r="AT22" s="1074"/>
      <c r="AU22" s="1075"/>
      <c r="AV22" s="1075"/>
      <c r="AW22" s="1075"/>
      <c r="AX22" s="1075"/>
      <c r="AY22" s="1076"/>
      <c r="AZ22" s="1031" t="s">
        <v>363</v>
      </c>
      <c r="BA22" s="1031"/>
      <c r="BB22" s="1031"/>
      <c r="BC22" s="1031"/>
      <c r="BD22" s="1032"/>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364</v>
      </c>
      <c r="B23" s="940" t="s">
        <v>365</v>
      </c>
      <c r="C23" s="941"/>
      <c r="D23" s="941"/>
      <c r="E23" s="941"/>
      <c r="F23" s="941"/>
      <c r="G23" s="941"/>
      <c r="H23" s="941"/>
      <c r="I23" s="941"/>
      <c r="J23" s="941"/>
      <c r="K23" s="941"/>
      <c r="L23" s="941"/>
      <c r="M23" s="941"/>
      <c r="N23" s="941"/>
      <c r="O23" s="941"/>
      <c r="P23" s="942"/>
      <c r="Q23" s="1064">
        <v>12137</v>
      </c>
      <c r="R23" s="1065"/>
      <c r="S23" s="1065"/>
      <c r="T23" s="1065"/>
      <c r="U23" s="1065"/>
      <c r="V23" s="1065">
        <v>11538</v>
      </c>
      <c r="W23" s="1065"/>
      <c r="X23" s="1065"/>
      <c r="Y23" s="1065"/>
      <c r="Z23" s="1065"/>
      <c r="AA23" s="1065">
        <v>599</v>
      </c>
      <c r="AB23" s="1065"/>
      <c r="AC23" s="1065"/>
      <c r="AD23" s="1065"/>
      <c r="AE23" s="1066"/>
      <c r="AF23" s="1067">
        <v>531</v>
      </c>
      <c r="AG23" s="1065"/>
      <c r="AH23" s="1065"/>
      <c r="AI23" s="1065"/>
      <c r="AJ23" s="1068"/>
      <c r="AK23" s="1069"/>
      <c r="AL23" s="1070"/>
      <c r="AM23" s="1070"/>
      <c r="AN23" s="1070"/>
      <c r="AO23" s="1070"/>
      <c r="AP23" s="1065">
        <v>11023</v>
      </c>
      <c r="AQ23" s="1065"/>
      <c r="AR23" s="1065"/>
      <c r="AS23" s="1065"/>
      <c r="AT23" s="1065"/>
      <c r="AU23" s="1071"/>
      <c r="AV23" s="1071"/>
      <c r="AW23" s="1071"/>
      <c r="AX23" s="1071"/>
      <c r="AY23" s="1072"/>
      <c r="AZ23" s="1061" t="s">
        <v>109</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344</v>
      </c>
      <c r="B26" s="992"/>
      <c r="C26" s="992"/>
      <c r="D26" s="992"/>
      <c r="E26" s="992"/>
      <c r="F26" s="992"/>
      <c r="G26" s="992"/>
      <c r="H26" s="992"/>
      <c r="I26" s="992"/>
      <c r="J26" s="992"/>
      <c r="K26" s="992"/>
      <c r="L26" s="992"/>
      <c r="M26" s="992"/>
      <c r="N26" s="992"/>
      <c r="O26" s="992"/>
      <c r="P26" s="993"/>
      <c r="Q26" s="997" t="s">
        <v>368</v>
      </c>
      <c r="R26" s="998"/>
      <c r="S26" s="998"/>
      <c r="T26" s="998"/>
      <c r="U26" s="999"/>
      <c r="V26" s="997" t="s">
        <v>369</v>
      </c>
      <c r="W26" s="998"/>
      <c r="X26" s="998"/>
      <c r="Y26" s="998"/>
      <c r="Z26" s="999"/>
      <c r="AA26" s="997" t="s">
        <v>370</v>
      </c>
      <c r="AB26" s="998"/>
      <c r="AC26" s="998"/>
      <c r="AD26" s="998"/>
      <c r="AE26" s="998"/>
      <c r="AF26" s="1055" t="s">
        <v>371</v>
      </c>
      <c r="AG26" s="1004"/>
      <c r="AH26" s="1004"/>
      <c r="AI26" s="1004"/>
      <c r="AJ26" s="1056"/>
      <c r="AK26" s="998" t="s">
        <v>372</v>
      </c>
      <c r="AL26" s="998"/>
      <c r="AM26" s="998"/>
      <c r="AN26" s="998"/>
      <c r="AO26" s="999"/>
      <c r="AP26" s="997" t="s">
        <v>373</v>
      </c>
      <c r="AQ26" s="998"/>
      <c r="AR26" s="998"/>
      <c r="AS26" s="998"/>
      <c r="AT26" s="999"/>
      <c r="AU26" s="997" t="s">
        <v>374</v>
      </c>
      <c r="AV26" s="998"/>
      <c r="AW26" s="998"/>
      <c r="AX26" s="998"/>
      <c r="AY26" s="999"/>
      <c r="AZ26" s="997" t="s">
        <v>375</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376</v>
      </c>
      <c r="C28" s="1047"/>
      <c r="D28" s="1047"/>
      <c r="E28" s="1047"/>
      <c r="F28" s="1047"/>
      <c r="G28" s="1047"/>
      <c r="H28" s="1047"/>
      <c r="I28" s="1047"/>
      <c r="J28" s="1047"/>
      <c r="K28" s="1047"/>
      <c r="L28" s="1047"/>
      <c r="M28" s="1047"/>
      <c r="N28" s="1047"/>
      <c r="O28" s="1047"/>
      <c r="P28" s="1048"/>
      <c r="Q28" s="1049">
        <v>5284</v>
      </c>
      <c r="R28" s="1050"/>
      <c r="S28" s="1050"/>
      <c r="T28" s="1050"/>
      <c r="U28" s="1050"/>
      <c r="V28" s="1050">
        <v>5141</v>
      </c>
      <c r="W28" s="1050"/>
      <c r="X28" s="1050"/>
      <c r="Y28" s="1050"/>
      <c r="Z28" s="1050"/>
      <c r="AA28" s="1050">
        <v>143</v>
      </c>
      <c r="AB28" s="1050"/>
      <c r="AC28" s="1050"/>
      <c r="AD28" s="1050"/>
      <c r="AE28" s="1051"/>
      <c r="AF28" s="1052">
        <v>143</v>
      </c>
      <c r="AG28" s="1050"/>
      <c r="AH28" s="1050"/>
      <c r="AI28" s="1050"/>
      <c r="AJ28" s="1053"/>
      <c r="AK28" s="1054">
        <v>248</v>
      </c>
      <c r="AL28" s="1042"/>
      <c r="AM28" s="1042"/>
      <c r="AN28" s="1042"/>
      <c r="AO28" s="1042"/>
      <c r="AP28" s="1042" t="s">
        <v>537</v>
      </c>
      <c r="AQ28" s="1042"/>
      <c r="AR28" s="1042"/>
      <c r="AS28" s="1042"/>
      <c r="AT28" s="1042"/>
      <c r="AU28" s="1042" t="s">
        <v>536</v>
      </c>
      <c r="AV28" s="1042"/>
      <c r="AW28" s="1042"/>
      <c r="AX28" s="1042"/>
      <c r="AY28" s="1042"/>
      <c r="AZ28" s="1043" t="s">
        <v>536</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33" t="s">
        <v>377</v>
      </c>
      <c r="C29" s="1034"/>
      <c r="D29" s="1034"/>
      <c r="E29" s="1034"/>
      <c r="F29" s="1034"/>
      <c r="G29" s="1034"/>
      <c r="H29" s="1034"/>
      <c r="I29" s="1034"/>
      <c r="J29" s="1034"/>
      <c r="K29" s="1034"/>
      <c r="L29" s="1034"/>
      <c r="M29" s="1034"/>
      <c r="N29" s="1034"/>
      <c r="O29" s="1034"/>
      <c r="P29" s="1035"/>
      <c r="Q29" s="1039">
        <v>2841</v>
      </c>
      <c r="R29" s="1040"/>
      <c r="S29" s="1040"/>
      <c r="T29" s="1040"/>
      <c r="U29" s="1040"/>
      <c r="V29" s="1040">
        <v>2677</v>
      </c>
      <c r="W29" s="1040"/>
      <c r="X29" s="1040"/>
      <c r="Y29" s="1040"/>
      <c r="Z29" s="1040"/>
      <c r="AA29" s="1040">
        <v>164</v>
      </c>
      <c r="AB29" s="1040"/>
      <c r="AC29" s="1040"/>
      <c r="AD29" s="1040"/>
      <c r="AE29" s="1041"/>
      <c r="AF29" s="1015">
        <v>164</v>
      </c>
      <c r="AG29" s="1016"/>
      <c r="AH29" s="1016"/>
      <c r="AI29" s="1016"/>
      <c r="AJ29" s="1017"/>
      <c r="AK29" s="976">
        <v>396</v>
      </c>
      <c r="AL29" s="967"/>
      <c r="AM29" s="967"/>
      <c r="AN29" s="967"/>
      <c r="AO29" s="967"/>
      <c r="AP29" s="967" t="s">
        <v>537</v>
      </c>
      <c r="AQ29" s="967"/>
      <c r="AR29" s="967"/>
      <c r="AS29" s="967"/>
      <c r="AT29" s="967"/>
      <c r="AU29" s="967" t="s">
        <v>538</v>
      </c>
      <c r="AV29" s="967"/>
      <c r="AW29" s="967"/>
      <c r="AX29" s="967"/>
      <c r="AY29" s="967"/>
      <c r="AZ29" s="1038" t="s">
        <v>536</v>
      </c>
      <c r="BA29" s="1038"/>
      <c r="BB29" s="1038"/>
      <c r="BC29" s="1038"/>
      <c r="BD29" s="1038"/>
      <c r="BE29" s="1028"/>
      <c r="BF29" s="1028"/>
      <c r="BG29" s="1028"/>
      <c r="BH29" s="1028"/>
      <c r="BI29" s="1029"/>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33" t="s">
        <v>378</v>
      </c>
      <c r="C30" s="1034"/>
      <c r="D30" s="1034"/>
      <c r="E30" s="1034"/>
      <c r="F30" s="1034"/>
      <c r="G30" s="1034"/>
      <c r="H30" s="1034"/>
      <c r="I30" s="1034"/>
      <c r="J30" s="1034"/>
      <c r="K30" s="1034"/>
      <c r="L30" s="1034"/>
      <c r="M30" s="1034"/>
      <c r="N30" s="1034"/>
      <c r="O30" s="1034"/>
      <c r="P30" s="1035"/>
      <c r="Q30" s="1039">
        <v>362</v>
      </c>
      <c r="R30" s="1040"/>
      <c r="S30" s="1040"/>
      <c r="T30" s="1040"/>
      <c r="U30" s="1040"/>
      <c r="V30" s="1040">
        <v>361</v>
      </c>
      <c r="W30" s="1040"/>
      <c r="X30" s="1040"/>
      <c r="Y30" s="1040"/>
      <c r="Z30" s="1040"/>
      <c r="AA30" s="1040">
        <v>1</v>
      </c>
      <c r="AB30" s="1040"/>
      <c r="AC30" s="1040"/>
      <c r="AD30" s="1040"/>
      <c r="AE30" s="1041"/>
      <c r="AF30" s="1015">
        <v>1</v>
      </c>
      <c r="AG30" s="1016"/>
      <c r="AH30" s="1016"/>
      <c r="AI30" s="1016"/>
      <c r="AJ30" s="1017"/>
      <c r="AK30" s="976">
        <v>61</v>
      </c>
      <c r="AL30" s="967"/>
      <c r="AM30" s="967"/>
      <c r="AN30" s="967"/>
      <c r="AO30" s="967"/>
      <c r="AP30" s="967" t="s">
        <v>537</v>
      </c>
      <c r="AQ30" s="967"/>
      <c r="AR30" s="967"/>
      <c r="AS30" s="967"/>
      <c r="AT30" s="967"/>
      <c r="AU30" s="967" t="s">
        <v>536</v>
      </c>
      <c r="AV30" s="967"/>
      <c r="AW30" s="967"/>
      <c r="AX30" s="967"/>
      <c r="AY30" s="967"/>
      <c r="AZ30" s="1038" t="s">
        <v>536</v>
      </c>
      <c r="BA30" s="1038"/>
      <c r="BB30" s="1038"/>
      <c r="BC30" s="1038"/>
      <c r="BD30" s="1038"/>
      <c r="BE30" s="1028"/>
      <c r="BF30" s="1028"/>
      <c r="BG30" s="1028"/>
      <c r="BH30" s="1028"/>
      <c r="BI30" s="1029"/>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33" t="s">
        <v>379</v>
      </c>
      <c r="C31" s="1034"/>
      <c r="D31" s="1034"/>
      <c r="E31" s="1034"/>
      <c r="F31" s="1034"/>
      <c r="G31" s="1034"/>
      <c r="H31" s="1034"/>
      <c r="I31" s="1034"/>
      <c r="J31" s="1034"/>
      <c r="K31" s="1034"/>
      <c r="L31" s="1034"/>
      <c r="M31" s="1034"/>
      <c r="N31" s="1034"/>
      <c r="O31" s="1034"/>
      <c r="P31" s="1035"/>
      <c r="Q31" s="1039">
        <v>516</v>
      </c>
      <c r="R31" s="1040"/>
      <c r="S31" s="1040"/>
      <c r="T31" s="1040"/>
      <c r="U31" s="1040"/>
      <c r="V31" s="1040">
        <v>428</v>
      </c>
      <c r="W31" s="1040"/>
      <c r="X31" s="1040"/>
      <c r="Y31" s="1040"/>
      <c r="Z31" s="1040"/>
      <c r="AA31" s="1040">
        <v>88</v>
      </c>
      <c r="AB31" s="1040"/>
      <c r="AC31" s="1040"/>
      <c r="AD31" s="1040"/>
      <c r="AE31" s="1041"/>
      <c r="AF31" s="1015">
        <v>734</v>
      </c>
      <c r="AG31" s="1016"/>
      <c r="AH31" s="1016"/>
      <c r="AI31" s="1016"/>
      <c r="AJ31" s="1017"/>
      <c r="AK31" s="976" t="s">
        <v>536</v>
      </c>
      <c r="AL31" s="967"/>
      <c r="AM31" s="967"/>
      <c r="AN31" s="967"/>
      <c r="AO31" s="967"/>
      <c r="AP31" s="967">
        <v>533</v>
      </c>
      <c r="AQ31" s="967"/>
      <c r="AR31" s="967"/>
      <c r="AS31" s="967"/>
      <c r="AT31" s="967"/>
      <c r="AU31" s="967">
        <v>3</v>
      </c>
      <c r="AV31" s="967"/>
      <c r="AW31" s="967"/>
      <c r="AX31" s="967"/>
      <c r="AY31" s="967"/>
      <c r="AZ31" s="1038" t="s">
        <v>536</v>
      </c>
      <c r="BA31" s="1038"/>
      <c r="BB31" s="1038"/>
      <c r="BC31" s="1038"/>
      <c r="BD31" s="1038"/>
      <c r="BE31" s="1028" t="s">
        <v>380</v>
      </c>
      <c r="BF31" s="1028"/>
      <c r="BG31" s="1028"/>
      <c r="BH31" s="1028"/>
      <c r="BI31" s="1029"/>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33" t="s">
        <v>381</v>
      </c>
      <c r="C32" s="1034"/>
      <c r="D32" s="1034"/>
      <c r="E32" s="1034"/>
      <c r="F32" s="1034"/>
      <c r="G32" s="1034"/>
      <c r="H32" s="1034"/>
      <c r="I32" s="1034"/>
      <c r="J32" s="1034"/>
      <c r="K32" s="1034"/>
      <c r="L32" s="1034"/>
      <c r="M32" s="1034"/>
      <c r="N32" s="1034"/>
      <c r="O32" s="1034"/>
      <c r="P32" s="1035"/>
      <c r="Q32" s="1039">
        <v>159</v>
      </c>
      <c r="R32" s="1040"/>
      <c r="S32" s="1040"/>
      <c r="T32" s="1040"/>
      <c r="U32" s="1040"/>
      <c r="V32" s="1040">
        <v>129</v>
      </c>
      <c r="W32" s="1040"/>
      <c r="X32" s="1040"/>
      <c r="Y32" s="1040"/>
      <c r="Z32" s="1040"/>
      <c r="AA32" s="1040">
        <v>30</v>
      </c>
      <c r="AB32" s="1040"/>
      <c r="AC32" s="1040"/>
      <c r="AD32" s="1040"/>
      <c r="AE32" s="1041"/>
      <c r="AF32" s="1015">
        <v>30</v>
      </c>
      <c r="AG32" s="1016"/>
      <c r="AH32" s="1016"/>
      <c r="AI32" s="1016"/>
      <c r="AJ32" s="1017"/>
      <c r="AK32" s="976" t="s">
        <v>536</v>
      </c>
      <c r="AL32" s="967"/>
      <c r="AM32" s="967"/>
      <c r="AN32" s="967"/>
      <c r="AO32" s="967"/>
      <c r="AP32" s="967" t="s">
        <v>552</v>
      </c>
      <c r="AQ32" s="967"/>
      <c r="AR32" s="967"/>
      <c r="AS32" s="967"/>
      <c r="AT32" s="967"/>
      <c r="AU32" s="967" t="s">
        <v>553</v>
      </c>
      <c r="AV32" s="967"/>
      <c r="AW32" s="967"/>
      <c r="AX32" s="967"/>
      <c r="AY32" s="967"/>
      <c r="AZ32" s="1038" t="s">
        <v>536</v>
      </c>
      <c r="BA32" s="1038"/>
      <c r="BB32" s="1038"/>
      <c r="BC32" s="1038"/>
      <c r="BD32" s="1038"/>
      <c r="BE32" s="1028" t="s">
        <v>382</v>
      </c>
      <c r="BF32" s="1028"/>
      <c r="BG32" s="1028"/>
      <c r="BH32" s="1028"/>
      <c r="BI32" s="1029"/>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33" t="s">
        <v>383</v>
      </c>
      <c r="C33" s="1034"/>
      <c r="D33" s="1034"/>
      <c r="E33" s="1034"/>
      <c r="F33" s="1034"/>
      <c r="G33" s="1034"/>
      <c r="H33" s="1034"/>
      <c r="I33" s="1034"/>
      <c r="J33" s="1034"/>
      <c r="K33" s="1034"/>
      <c r="L33" s="1034"/>
      <c r="M33" s="1034"/>
      <c r="N33" s="1034"/>
      <c r="O33" s="1034"/>
      <c r="P33" s="1035"/>
      <c r="Q33" s="1039">
        <v>1247</v>
      </c>
      <c r="R33" s="1040"/>
      <c r="S33" s="1040"/>
      <c r="T33" s="1040"/>
      <c r="U33" s="1040"/>
      <c r="V33" s="1040">
        <v>1205</v>
      </c>
      <c r="W33" s="1040"/>
      <c r="X33" s="1040"/>
      <c r="Y33" s="1040"/>
      <c r="Z33" s="1040"/>
      <c r="AA33" s="1040">
        <v>42</v>
      </c>
      <c r="AB33" s="1040"/>
      <c r="AC33" s="1040"/>
      <c r="AD33" s="1040"/>
      <c r="AE33" s="1041"/>
      <c r="AF33" s="1015">
        <v>42</v>
      </c>
      <c r="AG33" s="1016"/>
      <c r="AH33" s="1016"/>
      <c r="AI33" s="1016"/>
      <c r="AJ33" s="1017"/>
      <c r="AK33" s="976">
        <v>470</v>
      </c>
      <c r="AL33" s="967"/>
      <c r="AM33" s="967"/>
      <c r="AN33" s="967"/>
      <c r="AO33" s="967"/>
      <c r="AP33" s="967">
        <v>4185</v>
      </c>
      <c r="AQ33" s="967"/>
      <c r="AR33" s="967"/>
      <c r="AS33" s="967"/>
      <c r="AT33" s="967"/>
      <c r="AU33" s="967">
        <v>3444</v>
      </c>
      <c r="AV33" s="967"/>
      <c r="AW33" s="967"/>
      <c r="AX33" s="967"/>
      <c r="AY33" s="967"/>
      <c r="AZ33" s="1038" t="s">
        <v>536</v>
      </c>
      <c r="BA33" s="1038"/>
      <c r="BB33" s="1038"/>
      <c r="BC33" s="1038"/>
      <c r="BD33" s="1038"/>
      <c r="BE33" s="1028" t="s">
        <v>382</v>
      </c>
      <c r="BF33" s="1028"/>
      <c r="BG33" s="1028"/>
      <c r="BH33" s="1028"/>
      <c r="BI33" s="1029"/>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33" t="s">
        <v>384</v>
      </c>
      <c r="C34" s="1034"/>
      <c r="D34" s="1034"/>
      <c r="E34" s="1034"/>
      <c r="F34" s="1034"/>
      <c r="G34" s="1034"/>
      <c r="H34" s="1034"/>
      <c r="I34" s="1034"/>
      <c r="J34" s="1034"/>
      <c r="K34" s="1034"/>
      <c r="L34" s="1034"/>
      <c r="M34" s="1034"/>
      <c r="N34" s="1034"/>
      <c r="O34" s="1034"/>
      <c r="P34" s="1035"/>
      <c r="Q34" s="1039">
        <v>8</v>
      </c>
      <c r="R34" s="1040"/>
      <c r="S34" s="1040"/>
      <c r="T34" s="1040"/>
      <c r="U34" s="1040"/>
      <c r="V34" s="1040">
        <v>7</v>
      </c>
      <c r="W34" s="1040"/>
      <c r="X34" s="1040"/>
      <c r="Y34" s="1040"/>
      <c r="Z34" s="1040"/>
      <c r="AA34" s="1040">
        <v>1</v>
      </c>
      <c r="AB34" s="1040"/>
      <c r="AC34" s="1040"/>
      <c r="AD34" s="1040"/>
      <c r="AE34" s="1041"/>
      <c r="AF34" s="1015">
        <v>1</v>
      </c>
      <c r="AG34" s="1016"/>
      <c r="AH34" s="1016"/>
      <c r="AI34" s="1016"/>
      <c r="AJ34" s="1017"/>
      <c r="AK34" s="976">
        <v>7</v>
      </c>
      <c r="AL34" s="967"/>
      <c r="AM34" s="967"/>
      <c r="AN34" s="967"/>
      <c r="AO34" s="967"/>
      <c r="AP34" s="967">
        <v>39</v>
      </c>
      <c r="AQ34" s="967"/>
      <c r="AR34" s="967"/>
      <c r="AS34" s="967"/>
      <c r="AT34" s="967"/>
      <c r="AU34" s="967" t="s">
        <v>539</v>
      </c>
      <c r="AV34" s="967"/>
      <c r="AW34" s="967"/>
      <c r="AX34" s="967"/>
      <c r="AY34" s="967"/>
      <c r="AZ34" s="1038" t="s">
        <v>536</v>
      </c>
      <c r="BA34" s="1038"/>
      <c r="BB34" s="1038"/>
      <c r="BC34" s="1038"/>
      <c r="BD34" s="1038"/>
      <c r="BE34" s="1028" t="s">
        <v>382</v>
      </c>
      <c r="BF34" s="1028"/>
      <c r="BG34" s="1028"/>
      <c r="BH34" s="1028"/>
      <c r="BI34" s="1029"/>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33"/>
      <c r="C35" s="1034"/>
      <c r="D35" s="1034"/>
      <c r="E35" s="1034"/>
      <c r="F35" s="1034"/>
      <c r="G35" s="1034"/>
      <c r="H35" s="1034"/>
      <c r="I35" s="1034"/>
      <c r="J35" s="1034"/>
      <c r="K35" s="1034"/>
      <c r="L35" s="1034"/>
      <c r="M35" s="1034"/>
      <c r="N35" s="1034"/>
      <c r="O35" s="1034"/>
      <c r="P35" s="1035"/>
      <c r="Q35" s="1039"/>
      <c r="R35" s="1040"/>
      <c r="S35" s="1040"/>
      <c r="T35" s="1040"/>
      <c r="U35" s="1040"/>
      <c r="V35" s="1040"/>
      <c r="W35" s="1040"/>
      <c r="X35" s="1040"/>
      <c r="Y35" s="1040"/>
      <c r="Z35" s="1040"/>
      <c r="AA35" s="1040"/>
      <c r="AB35" s="1040"/>
      <c r="AC35" s="1040"/>
      <c r="AD35" s="1040"/>
      <c r="AE35" s="1041"/>
      <c r="AF35" s="1015"/>
      <c r="AG35" s="1016"/>
      <c r="AH35" s="1016"/>
      <c r="AI35" s="1016"/>
      <c r="AJ35" s="1017"/>
      <c r="AK35" s="976"/>
      <c r="AL35" s="967"/>
      <c r="AM35" s="967"/>
      <c r="AN35" s="967"/>
      <c r="AO35" s="967"/>
      <c r="AP35" s="967"/>
      <c r="AQ35" s="967"/>
      <c r="AR35" s="967"/>
      <c r="AS35" s="967"/>
      <c r="AT35" s="967"/>
      <c r="AU35" s="967"/>
      <c r="AV35" s="967"/>
      <c r="AW35" s="967"/>
      <c r="AX35" s="967"/>
      <c r="AY35" s="967"/>
      <c r="AZ35" s="1038"/>
      <c r="BA35" s="1038"/>
      <c r="BB35" s="1038"/>
      <c r="BC35" s="1038"/>
      <c r="BD35" s="1038"/>
      <c r="BE35" s="1028"/>
      <c r="BF35" s="1028"/>
      <c r="BG35" s="1028"/>
      <c r="BH35" s="1028"/>
      <c r="BI35" s="1029"/>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33"/>
      <c r="C36" s="1034"/>
      <c r="D36" s="1034"/>
      <c r="E36" s="1034"/>
      <c r="F36" s="1034"/>
      <c r="G36" s="1034"/>
      <c r="H36" s="1034"/>
      <c r="I36" s="1034"/>
      <c r="J36" s="1034"/>
      <c r="K36" s="1034"/>
      <c r="L36" s="1034"/>
      <c r="M36" s="1034"/>
      <c r="N36" s="1034"/>
      <c r="O36" s="1034"/>
      <c r="P36" s="1035"/>
      <c r="Q36" s="1039"/>
      <c r="R36" s="1040"/>
      <c r="S36" s="1040"/>
      <c r="T36" s="1040"/>
      <c r="U36" s="1040"/>
      <c r="V36" s="1040"/>
      <c r="W36" s="1040"/>
      <c r="X36" s="1040"/>
      <c r="Y36" s="1040"/>
      <c r="Z36" s="1040"/>
      <c r="AA36" s="1040"/>
      <c r="AB36" s="1040"/>
      <c r="AC36" s="1040"/>
      <c r="AD36" s="1040"/>
      <c r="AE36" s="1041"/>
      <c r="AF36" s="1015"/>
      <c r="AG36" s="1016"/>
      <c r="AH36" s="1016"/>
      <c r="AI36" s="1016"/>
      <c r="AJ36" s="1017"/>
      <c r="AK36" s="976"/>
      <c r="AL36" s="967"/>
      <c r="AM36" s="967"/>
      <c r="AN36" s="967"/>
      <c r="AO36" s="967"/>
      <c r="AP36" s="967"/>
      <c r="AQ36" s="967"/>
      <c r="AR36" s="967"/>
      <c r="AS36" s="967"/>
      <c r="AT36" s="967"/>
      <c r="AU36" s="967"/>
      <c r="AV36" s="967"/>
      <c r="AW36" s="967"/>
      <c r="AX36" s="967"/>
      <c r="AY36" s="967"/>
      <c r="AZ36" s="1038"/>
      <c r="BA36" s="1038"/>
      <c r="BB36" s="1038"/>
      <c r="BC36" s="1038"/>
      <c r="BD36" s="1038"/>
      <c r="BE36" s="1028"/>
      <c r="BF36" s="1028"/>
      <c r="BG36" s="1028"/>
      <c r="BH36" s="1028"/>
      <c r="BI36" s="1029"/>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33"/>
      <c r="C37" s="1034"/>
      <c r="D37" s="1034"/>
      <c r="E37" s="1034"/>
      <c r="F37" s="1034"/>
      <c r="G37" s="1034"/>
      <c r="H37" s="1034"/>
      <c r="I37" s="1034"/>
      <c r="J37" s="1034"/>
      <c r="K37" s="1034"/>
      <c r="L37" s="1034"/>
      <c r="M37" s="1034"/>
      <c r="N37" s="1034"/>
      <c r="O37" s="1034"/>
      <c r="P37" s="1035"/>
      <c r="Q37" s="1039"/>
      <c r="R37" s="1040"/>
      <c r="S37" s="1040"/>
      <c r="T37" s="1040"/>
      <c r="U37" s="1040"/>
      <c r="V37" s="1040"/>
      <c r="W37" s="1040"/>
      <c r="X37" s="1040"/>
      <c r="Y37" s="1040"/>
      <c r="Z37" s="1040"/>
      <c r="AA37" s="1040"/>
      <c r="AB37" s="1040"/>
      <c r="AC37" s="1040"/>
      <c r="AD37" s="1040"/>
      <c r="AE37" s="1041"/>
      <c r="AF37" s="1015"/>
      <c r="AG37" s="1016"/>
      <c r="AH37" s="1016"/>
      <c r="AI37" s="1016"/>
      <c r="AJ37" s="1017"/>
      <c r="AK37" s="976"/>
      <c r="AL37" s="967"/>
      <c r="AM37" s="967"/>
      <c r="AN37" s="967"/>
      <c r="AO37" s="967"/>
      <c r="AP37" s="967"/>
      <c r="AQ37" s="967"/>
      <c r="AR37" s="967"/>
      <c r="AS37" s="967"/>
      <c r="AT37" s="967"/>
      <c r="AU37" s="967"/>
      <c r="AV37" s="967"/>
      <c r="AW37" s="967"/>
      <c r="AX37" s="967"/>
      <c r="AY37" s="967"/>
      <c r="AZ37" s="1038"/>
      <c r="BA37" s="1038"/>
      <c r="BB37" s="1038"/>
      <c r="BC37" s="1038"/>
      <c r="BD37" s="1038"/>
      <c r="BE37" s="1028"/>
      <c r="BF37" s="1028"/>
      <c r="BG37" s="1028"/>
      <c r="BH37" s="1028"/>
      <c r="BI37" s="1029"/>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33"/>
      <c r="C38" s="1034"/>
      <c r="D38" s="1034"/>
      <c r="E38" s="1034"/>
      <c r="F38" s="1034"/>
      <c r="G38" s="1034"/>
      <c r="H38" s="1034"/>
      <c r="I38" s="1034"/>
      <c r="J38" s="1034"/>
      <c r="K38" s="1034"/>
      <c r="L38" s="1034"/>
      <c r="M38" s="1034"/>
      <c r="N38" s="1034"/>
      <c r="O38" s="1034"/>
      <c r="P38" s="1035"/>
      <c r="Q38" s="1039"/>
      <c r="R38" s="1040"/>
      <c r="S38" s="1040"/>
      <c r="T38" s="1040"/>
      <c r="U38" s="1040"/>
      <c r="V38" s="1040"/>
      <c r="W38" s="1040"/>
      <c r="X38" s="1040"/>
      <c r="Y38" s="1040"/>
      <c r="Z38" s="1040"/>
      <c r="AA38" s="1040"/>
      <c r="AB38" s="1040"/>
      <c r="AC38" s="1040"/>
      <c r="AD38" s="1040"/>
      <c r="AE38" s="1041"/>
      <c r="AF38" s="1015"/>
      <c r="AG38" s="1016"/>
      <c r="AH38" s="1016"/>
      <c r="AI38" s="1016"/>
      <c r="AJ38" s="1017"/>
      <c r="AK38" s="976"/>
      <c r="AL38" s="967"/>
      <c r="AM38" s="967"/>
      <c r="AN38" s="967"/>
      <c r="AO38" s="967"/>
      <c r="AP38" s="967"/>
      <c r="AQ38" s="967"/>
      <c r="AR38" s="967"/>
      <c r="AS38" s="967"/>
      <c r="AT38" s="967"/>
      <c r="AU38" s="967"/>
      <c r="AV38" s="967"/>
      <c r="AW38" s="967"/>
      <c r="AX38" s="967"/>
      <c r="AY38" s="967"/>
      <c r="AZ38" s="1038"/>
      <c r="BA38" s="1038"/>
      <c r="BB38" s="1038"/>
      <c r="BC38" s="1038"/>
      <c r="BD38" s="1038"/>
      <c r="BE38" s="1028"/>
      <c r="BF38" s="1028"/>
      <c r="BG38" s="1028"/>
      <c r="BH38" s="1028"/>
      <c r="BI38" s="1029"/>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33"/>
      <c r="C39" s="1034"/>
      <c r="D39" s="1034"/>
      <c r="E39" s="1034"/>
      <c r="F39" s="1034"/>
      <c r="G39" s="1034"/>
      <c r="H39" s="1034"/>
      <c r="I39" s="1034"/>
      <c r="J39" s="1034"/>
      <c r="K39" s="1034"/>
      <c r="L39" s="1034"/>
      <c r="M39" s="1034"/>
      <c r="N39" s="1034"/>
      <c r="O39" s="1034"/>
      <c r="P39" s="1035"/>
      <c r="Q39" s="1039"/>
      <c r="R39" s="1040"/>
      <c r="S39" s="1040"/>
      <c r="T39" s="1040"/>
      <c r="U39" s="1040"/>
      <c r="V39" s="1040"/>
      <c r="W39" s="1040"/>
      <c r="X39" s="1040"/>
      <c r="Y39" s="1040"/>
      <c r="Z39" s="1040"/>
      <c r="AA39" s="1040"/>
      <c r="AB39" s="1040"/>
      <c r="AC39" s="1040"/>
      <c r="AD39" s="1040"/>
      <c r="AE39" s="1041"/>
      <c r="AF39" s="1015"/>
      <c r="AG39" s="1016"/>
      <c r="AH39" s="1016"/>
      <c r="AI39" s="1016"/>
      <c r="AJ39" s="1017"/>
      <c r="AK39" s="976"/>
      <c r="AL39" s="967"/>
      <c r="AM39" s="967"/>
      <c r="AN39" s="967"/>
      <c r="AO39" s="967"/>
      <c r="AP39" s="967"/>
      <c r="AQ39" s="967"/>
      <c r="AR39" s="967"/>
      <c r="AS39" s="967"/>
      <c r="AT39" s="967"/>
      <c r="AU39" s="967"/>
      <c r="AV39" s="967"/>
      <c r="AW39" s="967"/>
      <c r="AX39" s="967"/>
      <c r="AY39" s="967"/>
      <c r="AZ39" s="1038"/>
      <c r="BA39" s="1038"/>
      <c r="BB39" s="1038"/>
      <c r="BC39" s="1038"/>
      <c r="BD39" s="1038"/>
      <c r="BE39" s="1028"/>
      <c r="BF39" s="1028"/>
      <c r="BG39" s="1028"/>
      <c r="BH39" s="1028"/>
      <c r="BI39" s="1029"/>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5"/>
      <c r="AG40" s="1016"/>
      <c r="AH40" s="1016"/>
      <c r="AI40" s="1016"/>
      <c r="AJ40" s="1017"/>
      <c r="AK40" s="976"/>
      <c r="AL40" s="967"/>
      <c r="AM40" s="967"/>
      <c r="AN40" s="967"/>
      <c r="AO40" s="967"/>
      <c r="AP40" s="967"/>
      <c r="AQ40" s="967"/>
      <c r="AR40" s="967"/>
      <c r="AS40" s="967"/>
      <c r="AT40" s="967"/>
      <c r="AU40" s="967"/>
      <c r="AV40" s="967"/>
      <c r="AW40" s="967"/>
      <c r="AX40" s="967"/>
      <c r="AY40" s="967"/>
      <c r="AZ40" s="1038"/>
      <c r="BA40" s="1038"/>
      <c r="BB40" s="1038"/>
      <c r="BC40" s="1038"/>
      <c r="BD40" s="1038"/>
      <c r="BE40" s="1028"/>
      <c r="BF40" s="1028"/>
      <c r="BG40" s="1028"/>
      <c r="BH40" s="1028"/>
      <c r="BI40" s="1029"/>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5"/>
      <c r="AG41" s="1016"/>
      <c r="AH41" s="1016"/>
      <c r="AI41" s="1016"/>
      <c r="AJ41" s="1017"/>
      <c r="AK41" s="976"/>
      <c r="AL41" s="967"/>
      <c r="AM41" s="967"/>
      <c r="AN41" s="967"/>
      <c r="AO41" s="967"/>
      <c r="AP41" s="967"/>
      <c r="AQ41" s="967"/>
      <c r="AR41" s="967"/>
      <c r="AS41" s="967"/>
      <c r="AT41" s="967"/>
      <c r="AU41" s="967"/>
      <c r="AV41" s="967"/>
      <c r="AW41" s="967"/>
      <c r="AX41" s="967"/>
      <c r="AY41" s="967"/>
      <c r="AZ41" s="1038"/>
      <c r="BA41" s="1038"/>
      <c r="BB41" s="1038"/>
      <c r="BC41" s="1038"/>
      <c r="BD41" s="1038"/>
      <c r="BE41" s="1028"/>
      <c r="BF41" s="1028"/>
      <c r="BG41" s="1028"/>
      <c r="BH41" s="1028"/>
      <c r="BI41" s="1029"/>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5"/>
      <c r="AG42" s="1016"/>
      <c r="AH42" s="1016"/>
      <c r="AI42" s="1016"/>
      <c r="AJ42" s="1017"/>
      <c r="AK42" s="976"/>
      <c r="AL42" s="967"/>
      <c r="AM42" s="967"/>
      <c r="AN42" s="967"/>
      <c r="AO42" s="967"/>
      <c r="AP42" s="967"/>
      <c r="AQ42" s="967"/>
      <c r="AR42" s="967"/>
      <c r="AS42" s="967"/>
      <c r="AT42" s="967"/>
      <c r="AU42" s="967"/>
      <c r="AV42" s="967"/>
      <c r="AW42" s="967"/>
      <c r="AX42" s="967"/>
      <c r="AY42" s="967"/>
      <c r="AZ42" s="1038"/>
      <c r="BA42" s="1038"/>
      <c r="BB42" s="1038"/>
      <c r="BC42" s="1038"/>
      <c r="BD42" s="1038"/>
      <c r="BE42" s="1028"/>
      <c r="BF42" s="1028"/>
      <c r="BG42" s="1028"/>
      <c r="BH42" s="1028"/>
      <c r="BI42" s="1029"/>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5"/>
      <c r="AG43" s="1016"/>
      <c r="AH43" s="1016"/>
      <c r="AI43" s="1016"/>
      <c r="AJ43" s="1017"/>
      <c r="AK43" s="976"/>
      <c r="AL43" s="967"/>
      <c r="AM43" s="967"/>
      <c r="AN43" s="967"/>
      <c r="AO43" s="967"/>
      <c r="AP43" s="967"/>
      <c r="AQ43" s="967"/>
      <c r="AR43" s="967"/>
      <c r="AS43" s="967"/>
      <c r="AT43" s="967"/>
      <c r="AU43" s="967"/>
      <c r="AV43" s="967"/>
      <c r="AW43" s="967"/>
      <c r="AX43" s="967"/>
      <c r="AY43" s="967"/>
      <c r="AZ43" s="1038"/>
      <c r="BA43" s="1038"/>
      <c r="BB43" s="1038"/>
      <c r="BC43" s="1038"/>
      <c r="BD43" s="1038"/>
      <c r="BE43" s="1028"/>
      <c r="BF43" s="1028"/>
      <c r="BG43" s="1028"/>
      <c r="BH43" s="1028"/>
      <c r="BI43" s="1029"/>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5"/>
      <c r="AG44" s="1016"/>
      <c r="AH44" s="1016"/>
      <c r="AI44" s="1016"/>
      <c r="AJ44" s="1017"/>
      <c r="AK44" s="976"/>
      <c r="AL44" s="967"/>
      <c r="AM44" s="967"/>
      <c r="AN44" s="967"/>
      <c r="AO44" s="967"/>
      <c r="AP44" s="967"/>
      <c r="AQ44" s="967"/>
      <c r="AR44" s="967"/>
      <c r="AS44" s="967"/>
      <c r="AT44" s="967"/>
      <c r="AU44" s="967"/>
      <c r="AV44" s="967"/>
      <c r="AW44" s="967"/>
      <c r="AX44" s="967"/>
      <c r="AY44" s="967"/>
      <c r="AZ44" s="1038"/>
      <c r="BA44" s="1038"/>
      <c r="BB44" s="1038"/>
      <c r="BC44" s="1038"/>
      <c r="BD44" s="1038"/>
      <c r="BE44" s="1028"/>
      <c r="BF44" s="1028"/>
      <c r="BG44" s="1028"/>
      <c r="BH44" s="1028"/>
      <c r="BI44" s="1029"/>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5"/>
      <c r="AG45" s="1016"/>
      <c r="AH45" s="1016"/>
      <c r="AI45" s="1016"/>
      <c r="AJ45" s="1017"/>
      <c r="AK45" s="976"/>
      <c r="AL45" s="967"/>
      <c r="AM45" s="967"/>
      <c r="AN45" s="967"/>
      <c r="AO45" s="967"/>
      <c r="AP45" s="967"/>
      <c r="AQ45" s="967"/>
      <c r="AR45" s="967"/>
      <c r="AS45" s="967"/>
      <c r="AT45" s="967"/>
      <c r="AU45" s="967"/>
      <c r="AV45" s="967"/>
      <c r="AW45" s="967"/>
      <c r="AX45" s="967"/>
      <c r="AY45" s="967"/>
      <c r="AZ45" s="1038"/>
      <c r="BA45" s="1038"/>
      <c r="BB45" s="1038"/>
      <c r="BC45" s="1038"/>
      <c r="BD45" s="1038"/>
      <c r="BE45" s="1028"/>
      <c r="BF45" s="1028"/>
      <c r="BG45" s="1028"/>
      <c r="BH45" s="1028"/>
      <c r="BI45" s="1029"/>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5"/>
      <c r="AG46" s="1016"/>
      <c r="AH46" s="1016"/>
      <c r="AI46" s="1016"/>
      <c r="AJ46" s="1017"/>
      <c r="AK46" s="976"/>
      <c r="AL46" s="967"/>
      <c r="AM46" s="967"/>
      <c r="AN46" s="967"/>
      <c r="AO46" s="967"/>
      <c r="AP46" s="967"/>
      <c r="AQ46" s="967"/>
      <c r="AR46" s="967"/>
      <c r="AS46" s="967"/>
      <c r="AT46" s="967"/>
      <c r="AU46" s="967"/>
      <c r="AV46" s="967"/>
      <c r="AW46" s="967"/>
      <c r="AX46" s="967"/>
      <c r="AY46" s="967"/>
      <c r="AZ46" s="1038"/>
      <c r="BA46" s="1038"/>
      <c r="BB46" s="1038"/>
      <c r="BC46" s="1038"/>
      <c r="BD46" s="1038"/>
      <c r="BE46" s="1028"/>
      <c r="BF46" s="1028"/>
      <c r="BG46" s="1028"/>
      <c r="BH46" s="1028"/>
      <c r="BI46" s="1029"/>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5"/>
      <c r="AG47" s="1016"/>
      <c r="AH47" s="1016"/>
      <c r="AI47" s="1016"/>
      <c r="AJ47" s="1017"/>
      <c r="AK47" s="976"/>
      <c r="AL47" s="967"/>
      <c r="AM47" s="967"/>
      <c r="AN47" s="967"/>
      <c r="AO47" s="967"/>
      <c r="AP47" s="967"/>
      <c r="AQ47" s="967"/>
      <c r="AR47" s="967"/>
      <c r="AS47" s="967"/>
      <c r="AT47" s="967"/>
      <c r="AU47" s="967"/>
      <c r="AV47" s="967"/>
      <c r="AW47" s="967"/>
      <c r="AX47" s="967"/>
      <c r="AY47" s="967"/>
      <c r="AZ47" s="1038"/>
      <c r="BA47" s="1038"/>
      <c r="BB47" s="1038"/>
      <c r="BC47" s="1038"/>
      <c r="BD47" s="1038"/>
      <c r="BE47" s="1028"/>
      <c r="BF47" s="1028"/>
      <c r="BG47" s="1028"/>
      <c r="BH47" s="1028"/>
      <c r="BI47" s="1029"/>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5"/>
      <c r="AG48" s="1016"/>
      <c r="AH48" s="1016"/>
      <c r="AI48" s="1016"/>
      <c r="AJ48" s="1017"/>
      <c r="AK48" s="976"/>
      <c r="AL48" s="967"/>
      <c r="AM48" s="967"/>
      <c r="AN48" s="967"/>
      <c r="AO48" s="967"/>
      <c r="AP48" s="967"/>
      <c r="AQ48" s="967"/>
      <c r="AR48" s="967"/>
      <c r="AS48" s="967"/>
      <c r="AT48" s="967"/>
      <c r="AU48" s="967"/>
      <c r="AV48" s="967"/>
      <c r="AW48" s="967"/>
      <c r="AX48" s="967"/>
      <c r="AY48" s="967"/>
      <c r="AZ48" s="1038"/>
      <c r="BA48" s="1038"/>
      <c r="BB48" s="1038"/>
      <c r="BC48" s="1038"/>
      <c r="BD48" s="1038"/>
      <c r="BE48" s="1028"/>
      <c r="BF48" s="1028"/>
      <c r="BG48" s="1028"/>
      <c r="BH48" s="1028"/>
      <c r="BI48" s="1029"/>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5"/>
      <c r="AG49" s="1016"/>
      <c r="AH49" s="1016"/>
      <c r="AI49" s="1016"/>
      <c r="AJ49" s="1017"/>
      <c r="AK49" s="976"/>
      <c r="AL49" s="967"/>
      <c r="AM49" s="967"/>
      <c r="AN49" s="967"/>
      <c r="AO49" s="967"/>
      <c r="AP49" s="967"/>
      <c r="AQ49" s="967"/>
      <c r="AR49" s="967"/>
      <c r="AS49" s="967"/>
      <c r="AT49" s="967"/>
      <c r="AU49" s="967"/>
      <c r="AV49" s="967"/>
      <c r="AW49" s="967"/>
      <c r="AX49" s="967"/>
      <c r="AY49" s="967"/>
      <c r="AZ49" s="1038"/>
      <c r="BA49" s="1038"/>
      <c r="BB49" s="1038"/>
      <c r="BC49" s="1038"/>
      <c r="BD49" s="1038"/>
      <c r="BE49" s="1028"/>
      <c r="BF49" s="1028"/>
      <c r="BG49" s="1028"/>
      <c r="BH49" s="1028"/>
      <c r="BI49" s="1029"/>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33"/>
      <c r="C50" s="1034"/>
      <c r="D50" s="1034"/>
      <c r="E50" s="1034"/>
      <c r="F50" s="1034"/>
      <c r="G50" s="1034"/>
      <c r="H50" s="1034"/>
      <c r="I50" s="1034"/>
      <c r="J50" s="1034"/>
      <c r="K50" s="1034"/>
      <c r="L50" s="1034"/>
      <c r="M50" s="1034"/>
      <c r="N50" s="1034"/>
      <c r="O50" s="1034"/>
      <c r="P50" s="1035"/>
      <c r="Q50" s="1036"/>
      <c r="R50" s="1019"/>
      <c r="S50" s="1019"/>
      <c r="T50" s="1019"/>
      <c r="U50" s="1019"/>
      <c r="V50" s="1019"/>
      <c r="W50" s="1019"/>
      <c r="X50" s="1019"/>
      <c r="Y50" s="1019"/>
      <c r="Z50" s="1019"/>
      <c r="AA50" s="1019"/>
      <c r="AB50" s="1019"/>
      <c r="AC50" s="1019"/>
      <c r="AD50" s="1019"/>
      <c r="AE50" s="1037"/>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28"/>
      <c r="BF50" s="1028"/>
      <c r="BG50" s="1028"/>
      <c r="BH50" s="1028"/>
      <c r="BI50" s="1029"/>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33"/>
      <c r="C51" s="1034"/>
      <c r="D51" s="1034"/>
      <c r="E51" s="1034"/>
      <c r="F51" s="1034"/>
      <c r="G51" s="1034"/>
      <c r="H51" s="1034"/>
      <c r="I51" s="1034"/>
      <c r="J51" s="1034"/>
      <c r="K51" s="1034"/>
      <c r="L51" s="1034"/>
      <c r="M51" s="1034"/>
      <c r="N51" s="1034"/>
      <c r="O51" s="1034"/>
      <c r="P51" s="1035"/>
      <c r="Q51" s="1036"/>
      <c r="R51" s="1019"/>
      <c r="S51" s="1019"/>
      <c r="T51" s="1019"/>
      <c r="U51" s="1019"/>
      <c r="V51" s="1019"/>
      <c r="W51" s="1019"/>
      <c r="X51" s="1019"/>
      <c r="Y51" s="1019"/>
      <c r="Z51" s="1019"/>
      <c r="AA51" s="1019"/>
      <c r="AB51" s="1019"/>
      <c r="AC51" s="1019"/>
      <c r="AD51" s="1019"/>
      <c r="AE51" s="1037"/>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28"/>
      <c r="BF51" s="1028"/>
      <c r="BG51" s="1028"/>
      <c r="BH51" s="1028"/>
      <c r="BI51" s="1029"/>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33"/>
      <c r="C52" s="1034"/>
      <c r="D52" s="1034"/>
      <c r="E52" s="1034"/>
      <c r="F52" s="1034"/>
      <c r="G52" s="1034"/>
      <c r="H52" s="1034"/>
      <c r="I52" s="1034"/>
      <c r="J52" s="1034"/>
      <c r="K52" s="1034"/>
      <c r="L52" s="1034"/>
      <c r="M52" s="1034"/>
      <c r="N52" s="1034"/>
      <c r="O52" s="1034"/>
      <c r="P52" s="1035"/>
      <c r="Q52" s="1036"/>
      <c r="R52" s="1019"/>
      <c r="S52" s="1019"/>
      <c r="T52" s="1019"/>
      <c r="U52" s="1019"/>
      <c r="V52" s="1019"/>
      <c r="W52" s="1019"/>
      <c r="X52" s="1019"/>
      <c r="Y52" s="1019"/>
      <c r="Z52" s="1019"/>
      <c r="AA52" s="1019"/>
      <c r="AB52" s="1019"/>
      <c r="AC52" s="1019"/>
      <c r="AD52" s="1019"/>
      <c r="AE52" s="1037"/>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28"/>
      <c r="BF52" s="1028"/>
      <c r="BG52" s="1028"/>
      <c r="BH52" s="1028"/>
      <c r="BI52" s="1029"/>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33"/>
      <c r="C53" s="1034"/>
      <c r="D53" s="1034"/>
      <c r="E53" s="1034"/>
      <c r="F53" s="1034"/>
      <c r="G53" s="1034"/>
      <c r="H53" s="1034"/>
      <c r="I53" s="1034"/>
      <c r="J53" s="1034"/>
      <c r="K53" s="1034"/>
      <c r="L53" s="1034"/>
      <c r="M53" s="1034"/>
      <c r="N53" s="1034"/>
      <c r="O53" s="1034"/>
      <c r="P53" s="1035"/>
      <c r="Q53" s="1036"/>
      <c r="R53" s="1019"/>
      <c r="S53" s="1019"/>
      <c r="T53" s="1019"/>
      <c r="U53" s="1019"/>
      <c r="V53" s="1019"/>
      <c r="W53" s="1019"/>
      <c r="X53" s="1019"/>
      <c r="Y53" s="1019"/>
      <c r="Z53" s="1019"/>
      <c r="AA53" s="1019"/>
      <c r="AB53" s="1019"/>
      <c r="AC53" s="1019"/>
      <c r="AD53" s="1019"/>
      <c r="AE53" s="1037"/>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28"/>
      <c r="BF53" s="1028"/>
      <c r="BG53" s="1028"/>
      <c r="BH53" s="1028"/>
      <c r="BI53" s="1029"/>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33"/>
      <c r="C54" s="1034"/>
      <c r="D54" s="1034"/>
      <c r="E54" s="1034"/>
      <c r="F54" s="1034"/>
      <c r="G54" s="1034"/>
      <c r="H54" s="1034"/>
      <c r="I54" s="1034"/>
      <c r="J54" s="1034"/>
      <c r="K54" s="1034"/>
      <c r="L54" s="1034"/>
      <c r="M54" s="1034"/>
      <c r="N54" s="1034"/>
      <c r="O54" s="1034"/>
      <c r="P54" s="1035"/>
      <c r="Q54" s="1036"/>
      <c r="R54" s="1019"/>
      <c r="S54" s="1019"/>
      <c r="T54" s="1019"/>
      <c r="U54" s="1019"/>
      <c r="V54" s="1019"/>
      <c r="W54" s="1019"/>
      <c r="X54" s="1019"/>
      <c r="Y54" s="1019"/>
      <c r="Z54" s="1019"/>
      <c r="AA54" s="1019"/>
      <c r="AB54" s="1019"/>
      <c r="AC54" s="1019"/>
      <c r="AD54" s="1019"/>
      <c r="AE54" s="1037"/>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28"/>
      <c r="BF54" s="1028"/>
      <c r="BG54" s="1028"/>
      <c r="BH54" s="1028"/>
      <c r="BI54" s="1029"/>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33"/>
      <c r="C55" s="1034"/>
      <c r="D55" s="1034"/>
      <c r="E55" s="1034"/>
      <c r="F55" s="1034"/>
      <c r="G55" s="1034"/>
      <c r="H55" s="1034"/>
      <c r="I55" s="1034"/>
      <c r="J55" s="1034"/>
      <c r="K55" s="1034"/>
      <c r="L55" s="1034"/>
      <c r="M55" s="1034"/>
      <c r="N55" s="1034"/>
      <c r="O55" s="1034"/>
      <c r="P55" s="1035"/>
      <c r="Q55" s="1036"/>
      <c r="R55" s="1019"/>
      <c r="S55" s="1019"/>
      <c r="T55" s="1019"/>
      <c r="U55" s="1019"/>
      <c r="V55" s="1019"/>
      <c r="W55" s="1019"/>
      <c r="X55" s="1019"/>
      <c r="Y55" s="1019"/>
      <c r="Z55" s="1019"/>
      <c r="AA55" s="1019"/>
      <c r="AB55" s="1019"/>
      <c r="AC55" s="1019"/>
      <c r="AD55" s="1019"/>
      <c r="AE55" s="1037"/>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28"/>
      <c r="BF55" s="1028"/>
      <c r="BG55" s="1028"/>
      <c r="BH55" s="1028"/>
      <c r="BI55" s="1029"/>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33"/>
      <c r="C56" s="1034"/>
      <c r="D56" s="1034"/>
      <c r="E56" s="1034"/>
      <c r="F56" s="1034"/>
      <c r="G56" s="1034"/>
      <c r="H56" s="1034"/>
      <c r="I56" s="1034"/>
      <c r="J56" s="1034"/>
      <c r="K56" s="1034"/>
      <c r="L56" s="1034"/>
      <c r="M56" s="1034"/>
      <c r="N56" s="1034"/>
      <c r="O56" s="1034"/>
      <c r="P56" s="1035"/>
      <c r="Q56" s="1036"/>
      <c r="R56" s="1019"/>
      <c r="S56" s="1019"/>
      <c r="T56" s="1019"/>
      <c r="U56" s="1019"/>
      <c r="V56" s="1019"/>
      <c r="W56" s="1019"/>
      <c r="X56" s="1019"/>
      <c r="Y56" s="1019"/>
      <c r="Z56" s="1019"/>
      <c r="AA56" s="1019"/>
      <c r="AB56" s="1019"/>
      <c r="AC56" s="1019"/>
      <c r="AD56" s="1019"/>
      <c r="AE56" s="1037"/>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28"/>
      <c r="BF56" s="1028"/>
      <c r="BG56" s="1028"/>
      <c r="BH56" s="1028"/>
      <c r="BI56" s="1029"/>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33"/>
      <c r="C57" s="1034"/>
      <c r="D57" s="1034"/>
      <c r="E57" s="1034"/>
      <c r="F57" s="1034"/>
      <c r="G57" s="1034"/>
      <c r="H57" s="1034"/>
      <c r="I57" s="1034"/>
      <c r="J57" s="1034"/>
      <c r="K57" s="1034"/>
      <c r="L57" s="1034"/>
      <c r="M57" s="1034"/>
      <c r="N57" s="1034"/>
      <c r="O57" s="1034"/>
      <c r="P57" s="1035"/>
      <c r="Q57" s="1036"/>
      <c r="R57" s="1019"/>
      <c r="S57" s="1019"/>
      <c r="T57" s="1019"/>
      <c r="U57" s="1019"/>
      <c r="V57" s="1019"/>
      <c r="W57" s="1019"/>
      <c r="X57" s="1019"/>
      <c r="Y57" s="1019"/>
      <c r="Z57" s="1019"/>
      <c r="AA57" s="1019"/>
      <c r="AB57" s="1019"/>
      <c r="AC57" s="1019"/>
      <c r="AD57" s="1019"/>
      <c r="AE57" s="1037"/>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28"/>
      <c r="BF57" s="1028"/>
      <c r="BG57" s="1028"/>
      <c r="BH57" s="1028"/>
      <c r="BI57" s="1029"/>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33"/>
      <c r="C58" s="1034"/>
      <c r="D58" s="1034"/>
      <c r="E58" s="1034"/>
      <c r="F58" s="1034"/>
      <c r="G58" s="1034"/>
      <c r="H58" s="1034"/>
      <c r="I58" s="1034"/>
      <c r="J58" s="1034"/>
      <c r="K58" s="1034"/>
      <c r="L58" s="1034"/>
      <c r="M58" s="1034"/>
      <c r="N58" s="1034"/>
      <c r="O58" s="1034"/>
      <c r="P58" s="1035"/>
      <c r="Q58" s="1036"/>
      <c r="R58" s="1019"/>
      <c r="S58" s="1019"/>
      <c r="T58" s="1019"/>
      <c r="U58" s="1019"/>
      <c r="V58" s="1019"/>
      <c r="W58" s="1019"/>
      <c r="X58" s="1019"/>
      <c r="Y58" s="1019"/>
      <c r="Z58" s="1019"/>
      <c r="AA58" s="1019"/>
      <c r="AB58" s="1019"/>
      <c r="AC58" s="1019"/>
      <c r="AD58" s="1019"/>
      <c r="AE58" s="1037"/>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28"/>
      <c r="BF58" s="1028"/>
      <c r="BG58" s="1028"/>
      <c r="BH58" s="1028"/>
      <c r="BI58" s="1029"/>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33"/>
      <c r="C59" s="1034"/>
      <c r="D59" s="1034"/>
      <c r="E59" s="1034"/>
      <c r="F59" s="1034"/>
      <c r="G59" s="1034"/>
      <c r="H59" s="1034"/>
      <c r="I59" s="1034"/>
      <c r="J59" s="1034"/>
      <c r="K59" s="1034"/>
      <c r="L59" s="1034"/>
      <c r="M59" s="1034"/>
      <c r="N59" s="1034"/>
      <c r="O59" s="1034"/>
      <c r="P59" s="1035"/>
      <c r="Q59" s="1036"/>
      <c r="R59" s="1019"/>
      <c r="S59" s="1019"/>
      <c r="T59" s="1019"/>
      <c r="U59" s="1019"/>
      <c r="V59" s="1019"/>
      <c r="W59" s="1019"/>
      <c r="X59" s="1019"/>
      <c r="Y59" s="1019"/>
      <c r="Z59" s="1019"/>
      <c r="AA59" s="1019"/>
      <c r="AB59" s="1019"/>
      <c r="AC59" s="1019"/>
      <c r="AD59" s="1019"/>
      <c r="AE59" s="1037"/>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28"/>
      <c r="BF59" s="1028"/>
      <c r="BG59" s="1028"/>
      <c r="BH59" s="1028"/>
      <c r="BI59" s="1029"/>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33"/>
      <c r="C60" s="1034"/>
      <c r="D60" s="1034"/>
      <c r="E60" s="1034"/>
      <c r="F60" s="1034"/>
      <c r="G60" s="1034"/>
      <c r="H60" s="1034"/>
      <c r="I60" s="1034"/>
      <c r="J60" s="1034"/>
      <c r="K60" s="1034"/>
      <c r="L60" s="1034"/>
      <c r="M60" s="1034"/>
      <c r="N60" s="1034"/>
      <c r="O60" s="1034"/>
      <c r="P60" s="1035"/>
      <c r="Q60" s="1036"/>
      <c r="R60" s="1019"/>
      <c r="S60" s="1019"/>
      <c r="T60" s="1019"/>
      <c r="U60" s="1019"/>
      <c r="V60" s="1019"/>
      <c r="W60" s="1019"/>
      <c r="X60" s="1019"/>
      <c r="Y60" s="1019"/>
      <c r="Z60" s="1019"/>
      <c r="AA60" s="1019"/>
      <c r="AB60" s="1019"/>
      <c r="AC60" s="1019"/>
      <c r="AD60" s="1019"/>
      <c r="AE60" s="1037"/>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28"/>
      <c r="BF60" s="1028"/>
      <c r="BG60" s="1028"/>
      <c r="BH60" s="1028"/>
      <c r="BI60" s="1029"/>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33"/>
      <c r="C61" s="1034"/>
      <c r="D61" s="1034"/>
      <c r="E61" s="1034"/>
      <c r="F61" s="1034"/>
      <c r="G61" s="1034"/>
      <c r="H61" s="1034"/>
      <c r="I61" s="1034"/>
      <c r="J61" s="1034"/>
      <c r="K61" s="1034"/>
      <c r="L61" s="1034"/>
      <c r="M61" s="1034"/>
      <c r="N61" s="1034"/>
      <c r="O61" s="1034"/>
      <c r="P61" s="1035"/>
      <c r="Q61" s="1036"/>
      <c r="R61" s="1019"/>
      <c r="S61" s="1019"/>
      <c r="T61" s="1019"/>
      <c r="U61" s="1019"/>
      <c r="V61" s="1019"/>
      <c r="W61" s="1019"/>
      <c r="X61" s="1019"/>
      <c r="Y61" s="1019"/>
      <c r="Z61" s="1019"/>
      <c r="AA61" s="1019"/>
      <c r="AB61" s="1019"/>
      <c r="AC61" s="1019"/>
      <c r="AD61" s="1019"/>
      <c r="AE61" s="1037"/>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28"/>
      <c r="BF61" s="1028"/>
      <c r="BG61" s="1028"/>
      <c r="BH61" s="1028"/>
      <c r="BI61" s="1029"/>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33"/>
      <c r="C62" s="1034"/>
      <c r="D62" s="1034"/>
      <c r="E62" s="1034"/>
      <c r="F62" s="1034"/>
      <c r="G62" s="1034"/>
      <c r="H62" s="1034"/>
      <c r="I62" s="1034"/>
      <c r="J62" s="1034"/>
      <c r="K62" s="1034"/>
      <c r="L62" s="1034"/>
      <c r="M62" s="1034"/>
      <c r="N62" s="1034"/>
      <c r="O62" s="1034"/>
      <c r="P62" s="1035"/>
      <c r="Q62" s="1036"/>
      <c r="R62" s="1019"/>
      <c r="S62" s="1019"/>
      <c r="T62" s="1019"/>
      <c r="U62" s="1019"/>
      <c r="V62" s="1019"/>
      <c r="W62" s="1019"/>
      <c r="X62" s="1019"/>
      <c r="Y62" s="1019"/>
      <c r="Z62" s="1019"/>
      <c r="AA62" s="1019"/>
      <c r="AB62" s="1019"/>
      <c r="AC62" s="1019"/>
      <c r="AD62" s="1019"/>
      <c r="AE62" s="1037"/>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28"/>
      <c r="BF62" s="1028"/>
      <c r="BG62" s="1028"/>
      <c r="BH62" s="1028"/>
      <c r="BI62" s="1029"/>
      <c r="BJ62" s="1030" t="s">
        <v>385</v>
      </c>
      <c r="BK62" s="1031"/>
      <c r="BL62" s="1031"/>
      <c r="BM62" s="1031"/>
      <c r="BN62" s="1032"/>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364</v>
      </c>
      <c r="B63" s="940" t="s">
        <v>386</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4"/>
      <c r="AF63" s="1025">
        <v>1115</v>
      </c>
      <c r="AG63" s="955"/>
      <c r="AH63" s="955"/>
      <c r="AI63" s="955"/>
      <c r="AJ63" s="1026"/>
      <c r="AK63" s="1027"/>
      <c r="AL63" s="959"/>
      <c r="AM63" s="959"/>
      <c r="AN63" s="959"/>
      <c r="AO63" s="959"/>
      <c r="AP63" s="955">
        <v>4757</v>
      </c>
      <c r="AQ63" s="955"/>
      <c r="AR63" s="955"/>
      <c r="AS63" s="955"/>
      <c r="AT63" s="955"/>
      <c r="AU63" s="955">
        <v>3447</v>
      </c>
      <c r="AV63" s="955"/>
      <c r="AW63" s="955"/>
      <c r="AX63" s="955"/>
      <c r="AY63" s="955"/>
      <c r="AZ63" s="1021"/>
      <c r="BA63" s="1021"/>
      <c r="BB63" s="1021"/>
      <c r="BC63" s="1021"/>
      <c r="BD63" s="1021"/>
      <c r="BE63" s="956"/>
      <c r="BF63" s="956"/>
      <c r="BG63" s="956"/>
      <c r="BH63" s="956"/>
      <c r="BI63" s="957"/>
      <c r="BJ63" s="1022" t="s">
        <v>109</v>
      </c>
      <c r="BK63" s="947"/>
      <c r="BL63" s="947"/>
      <c r="BM63" s="947"/>
      <c r="BN63" s="1023"/>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388</v>
      </c>
      <c r="B66" s="992"/>
      <c r="C66" s="992"/>
      <c r="D66" s="992"/>
      <c r="E66" s="992"/>
      <c r="F66" s="992"/>
      <c r="G66" s="992"/>
      <c r="H66" s="992"/>
      <c r="I66" s="992"/>
      <c r="J66" s="992"/>
      <c r="K66" s="992"/>
      <c r="L66" s="992"/>
      <c r="M66" s="992"/>
      <c r="N66" s="992"/>
      <c r="O66" s="992"/>
      <c r="P66" s="993"/>
      <c r="Q66" s="997" t="s">
        <v>368</v>
      </c>
      <c r="R66" s="998"/>
      <c r="S66" s="998"/>
      <c r="T66" s="998"/>
      <c r="U66" s="999"/>
      <c r="V66" s="997" t="s">
        <v>369</v>
      </c>
      <c r="W66" s="998"/>
      <c r="X66" s="998"/>
      <c r="Y66" s="998"/>
      <c r="Z66" s="999"/>
      <c r="AA66" s="997" t="s">
        <v>370</v>
      </c>
      <c r="AB66" s="998"/>
      <c r="AC66" s="998"/>
      <c r="AD66" s="998"/>
      <c r="AE66" s="999"/>
      <c r="AF66" s="1003" t="s">
        <v>371</v>
      </c>
      <c r="AG66" s="1004"/>
      <c r="AH66" s="1004"/>
      <c r="AI66" s="1004"/>
      <c r="AJ66" s="1005"/>
      <c r="AK66" s="997" t="s">
        <v>372</v>
      </c>
      <c r="AL66" s="992"/>
      <c r="AM66" s="992"/>
      <c r="AN66" s="992"/>
      <c r="AO66" s="993"/>
      <c r="AP66" s="997" t="s">
        <v>373</v>
      </c>
      <c r="AQ66" s="998"/>
      <c r="AR66" s="998"/>
      <c r="AS66" s="998"/>
      <c r="AT66" s="999"/>
      <c r="AU66" s="997" t="s">
        <v>389</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540</v>
      </c>
      <c r="C68" s="982"/>
      <c r="D68" s="982"/>
      <c r="E68" s="982"/>
      <c r="F68" s="982"/>
      <c r="G68" s="982"/>
      <c r="H68" s="982"/>
      <c r="I68" s="982"/>
      <c r="J68" s="982"/>
      <c r="K68" s="982"/>
      <c r="L68" s="982"/>
      <c r="M68" s="982"/>
      <c r="N68" s="982"/>
      <c r="O68" s="982"/>
      <c r="P68" s="983"/>
      <c r="Q68" s="984">
        <v>4968</v>
      </c>
      <c r="R68" s="978"/>
      <c r="S68" s="978"/>
      <c r="T68" s="978"/>
      <c r="U68" s="978"/>
      <c r="V68" s="978">
        <v>4821</v>
      </c>
      <c r="W68" s="978"/>
      <c r="X68" s="978"/>
      <c r="Y68" s="978"/>
      <c r="Z68" s="978"/>
      <c r="AA68" s="978">
        <v>147</v>
      </c>
      <c r="AB68" s="978"/>
      <c r="AC68" s="978"/>
      <c r="AD68" s="978"/>
      <c r="AE68" s="978"/>
      <c r="AF68" s="978">
        <v>147</v>
      </c>
      <c r="AG68" s="978"/>
      <c r="AH68" s="978"/>
      <c r="AI68" s="978"/>
      <c r="AJ68" s="978"/>
      <c r="AK68" s="978">
        <v>300</v>
      </c>
      <c r="AL68" s="978"/>
      <c r="AM68" s="978"/>
      <c r="AN68" s="978"/>
      <c r="AO68" s="978"/>
      <c r="AP68" s="978" t="s">
        <v>537</v>
      </c>
      <c r="AQ68" s="978"/>
      <c r="AR68" s="978"/>
      <c r="AS68" s="978"/>
      <c r="AT68" s="978"/>
      <c r="AU68" s="978" t="s">
        <v>536</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541</v>
      </c>
      <c r="C69" s="971"/>
      <c r="D69" s="971"/>
      <c r="E69" s="971"/>
      <c r="F69" s="971"/>
      <c r="G69" s="971"/>
      <c r="H69" s="971"/>
      <c r="I69" s="971"/>
      <c r="J69" s="971"/>
      <c r="K69" s="971"/>
      <c r="L69" s="971"/>
      <c r="M69" s="971"/>
      <c r="N69" s="971"/>
      <c r="O69" s="971"/>
      <c r="P69" s="972"/>
      <c r="Q69" s="973">
        <v>304</v>
      </c>
      <c r="R69" s="967"/>
      <c r="S69" s="967"/>
      <c r="T69" s="967"/>
      <c r="U69" s="967"/>
      <c r="V69" s="967">
        <v>284</v>
      </c>
      <c r="W69" s="967"/>
      <c r="X69" s="967"/>
      <c r="Y69" s="967"/>
      <c r="Z69" s="967"/>
      <c r="AA69" s="967">
        <v>20</v>
      </c>
      <c r="AB69" s="967"/>
      <c r="AC69" s="967"/>
      <c r="AD69" s="967"/>
      <c r="AE69" s="967"/>
      <c r="AF69" s="967">
        <v>20</v>
      </c>
      <c r="AG69" s="967"/>
      <c r="AH69" s="967"/>
      <c r="AI69" s="967"/>
      <c r="AJ69" s="967"/>
      <c r="AK69" s="967" t="s">
        <v>551</v>
      </c>
      <c r="AL69" s="967"/>
      <c r="AM69" s="967"/>
      <c r="AN69" s="967"/>
      <c r="AO69" s="967"/>
      <c r="AP69" s="967" t="s">
        <v>536</v>
      </c>
      <c r="AQ69" s="967"/>
      <c r="AR69" s="967"/>
      <c r="AS69" s="967"/>
      <c r="AT69" s="967"/>
      <c r="AU69" s="967" t="s">
        <v>538</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542</v>
      </c>
      <c r="C70" s="971"/>
      <c r="D70" s="971"/>
      <c r="E70" s="971"/>
      <c r="F70" s="971"/>
      <c r="G70" s="971"/>
      <c r="H70" s="971"/>
      <c r="I70" s="971"/>
      <c r="J70" s="971"/>
      <c r="K70" s="971"/>
      <c r="L70" s="971"/>
      <c r="M70" s="971"/>
      <c r="N70" s="971"/>
      <c r="O70" s="971"/>
      <c r="P70" s="972"/>
      <c r="Q70" s="973">
        <v>307</v>
      </c>
      <c r="R70" s="967"/>
      <c r="S70" s="967"/>
      <c r="T70" s="967"/>
      <c r="U70" s="967"/>
      <c r="V70" s="967">
        <v>274</v>
      </c>
      <c r="W70" s="967"/>
      <c r="X70" s="967"/>
      <c r="Y70" s="967"/>
      <c r="Z70" s="967"/>
      <c r="AA70" s="967">
        <v>33</v>
      </c>
      <c r="AB70" s="967"/>
      <c r="AC70" s="967"/>
      <c r="AD70" s="967"/>
      <c r="AE70" s="967"/>
      <c r="AF70" s="967">
        <v>33</v>
      </c>
      <c r="AG70" s="967"/>
      <c r="AH70" s="967"/>
      <c r="AI70" s="967"/>
      <c r="AJ70" s="967"/>
      <c r="AK70" s="967" t="s">
        <v>551</v>
      </c>
      <c r="AL70" s="967"/>
      <c r="AM70" s="967"/>
      <c r="AN70" s="967"/>
      <c r="AO70" s="967"/>
      <c r="AP70" s="967" t="s">
        <v>536</v>
      </c>
      <c r="AQ70" s="967"/>
      <c r="AR70" s="967"/>
      <c r="AS70" s="967"/>
      <c r="AT70" s="967"/>
      <c r="AU70" s="967" t="s">
        <v>538</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543</v>
      </c>
      <c r="C71" s="971"/>
      <c r="D71" s="971"/>
      <c r="E71" s="971"/>
      <c r="F71" s="971"/>
      <c r="G71" s="971"/>
      <c r="H71" s="971"/>
      <c r="I71" s="971"/>
      <c r="J71" s="971"/>
      <c r="K71" s="971"/>
      <c r="L71" s="971"/>
      <c r="M71" s="971"/>
      <c r="N71" s="971"/>
      <c r="O71" s="971"/>
      <c r="P71" s="972"/>
      <c r="Q71" s="973">
        <v>2211</v>
      </c>
      <c r="R71" s="967"/>
      <c r="S71" s="967"/>
      <c r="T71" s="967"/>
      <c r="U71" s="967"/>
      <c r="V71" s="967">
        <v>2166</v>
      </c>
      <c r="W71" s="967"/>
      <c r="X71" s="967"/>
      <c r="Y71" s="967"/>
      <c r="Z71" s="967"/>
      <c r="AA71" s="967">
        <v>45</v>
      </c>
      <c r="AB71" s="967"/>
      <c r="AC71" s="967"/>
      <c r="AD71" s="967"/>
      <c r="AE71" s="967"/>
      <c r="AF71" s="977">
        <v>45</v>
      </c>
      <c r="AG71" s="975"/>
      <c r="AH71" s="975"/>
      <c r="AI71" s="975"/>
      <c r="AJ71" s="976"/>
      <c r="AK71" s="977">
        <v>38</v>
      </c>
      <c r="AL71" s="975"/>
      <c r="AM71" s="975"/>
      <c r="AN71" s="975"/>
      <c r="AO71" s="976"/>
      <c r="AP71" s="977">
        <v>1527</v>
      </c>
      <c r="AQ71" s="975"/>
      <c r="AR71" s="975"/>
      <c r="AS71" s="975"/>
      <c r="AT71" s="976"/>
      <c r="AU71" s="967" t="s">
        <v>538</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544</v>
      </c>
      <c r="C72" s="971"/>
      <c r="D72" s="971"/>
      <c r="E72" s="971"/>
      <c r="F72" s="971"/>
      <c r="G72" s="971"/>
      <c r="H72" s="971"/>
      <c r="I72" s="971"/>
      <c r="J72" s="971"/>
      <c r="K72" s="971"/>
      <c r="L72" s="971"/>
      <c r="M72" s="971"/>
      <c r="N72" s="971"/>
      <c r="O72" s="971"/>
      <c r="P72" s="972"/>
      <c r="Q72" s="973">
        <v>2150</v>
      </c>
      <c r="R72" s="967"/>
      <c r="S72" s="967"/>
      <c r="T72" s="967"/>
      <c r="U72" s="967"/>
      <c r="V72" s="967">
        <v>2141</v>
      </c>
      <c r="W72" s="967"/>
      <c r="X72" s="967"/>
      <c r="Y72" s="967"/>
      <c r="Z72" s="967"/>
      <c r="AA72" s="967">
        <v>10</v>
      </c>
      <c r="AB72" s="967"/>
      <c r="AC72" s="967"/>
      <c r="AD72" s="967"/>
      <c r="AE72" s="967"/>
      <c r="AF72" s="967">
        <v>10</v>
      </c>
      <c r="AG72" s="967"/>
      <c r="AH72" s="967"/>
      <c r="AI72" s="967"/>
      <c r="AJ72" s="967"/>
      <c r="AK72" s="967" t="s">
        <v>551</v>
      </c>
      <c r="AL72" s="967"/>
      <c r="AM72" s="967"/>
      <c r="AN72" s="967"/>
      <c r="AO72" s="967"/>
      <c r="AP72" s="967" t="s">
        <v>536</v>
      </c>
      <c r="AQ72" s="967"/>
      <c r="AR72" s="967"/>
      <c r="AS72" s="967"/>
      <c r="AT72" s="967"/>
      <c r="AU72" s="967" t="s">
        <v>538</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545</v>
      </c>
      <c r="C73" s="971"/>
      <c r="D73" s="971"/>
      <c r="E73" s="971"/>
      <c r="F73" s="971"/>
      <c r="G73" s="971"/>
      <c r="H73" s="971"/>
      <c r="I73" s="971"/>
      <c r="J73" s="971"/>
      <c r="K73" s="971"/>
      <c r="L73" s="971"/>
      <c r="M73" s="971"/>
      <c r="N73" s="971"/>
      <c r="O73" s="971"/>
      <c r="P73" s="972"/>
      <c r="Q73" s="973">
        <v>300</v>
      </c>
      <c r="R73" s="967"/>
      <c r="S73" s="967"/>
      <c r="T73" s="967"/>
      <c r="U73" s="967"/>
      <c r="V73" s="967">
        <v>294</v>
      </c>
      <c r="W73" s="967"/>
      <c r="X73" s="967"/>
      <c r="Y73" s="967"/>
      <c r="Z73" s="967"/>
      <c r="AA73" s="967">
        <v>7</v>
      </c>
      <c r="AB73" s="967"/>
      <c r="AC73" s="967"/>
      <c r="AD73" s="967"/>
      <c r="AE73" s="967"/>
      <c r="AF73" s="967">
        <v>7</v>
      </c>
      <c r="AG73" s="967"/>
      <c r="AH73" s="967"/>
      <c r="AI73" s="967"/>
      <c r="AJ73" s="967"/>
      <c r="AK73" s="967">
        <v>4</v>
      </c>
      <c r="AL73" s="967"/>
      <c r="AM73" s="967"/>
      <c r="AN73" s="967"/>
      <c r="AO73" s="967"/>
      <c r="AP73" s="967" t="s">
        <v>536</v>
      </c>
      <c r="AQ73" s="967"/>
      <c r="AR73" s="967"/>
      <c r="AS73" s="967"/>
      <c r="AT73" s="967"/>
      <c r="AU73" s="967" t="s">
        <v>538</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546</v>
      </c>
      <c r="C74" s="971"/>
      <c r="D74" s="971"/>
      <c r="E74" s="971"/>
      <c r="F74" s="971"/>
      <c r="G74" s="971"/>
      <c r="H74" s="971"/>
      <c r="I74" s="971"/>
      <c r="J74" s="971"/>
      <c r="K74" s="971"/>
      <c r="L74" s="971"/>
      <c r="M74" s="971"/>
      <c r="N74" s="971"/>
      <c r="O74" s="971"/>
      <c r="P74" s="972"/>
      <c r="Q74" s="973">
        <v>61</v>
      </c>
      <c r="R74" s="967"/>
      <c r="S74" s="967"/>
      <c r="T74" s="967"/>
      <c r="U74" s="967"/>
      <c r="V74" s="967">
        <v>53</v>
      </c>
      <c r="W74" s="967"/>
      <c r="X74" s="967"/>
      <c r="Y74" s="967"/>
      <c r="Z74" s="967"/>
      <c r="AA74" s="967">
        <v>8</v>
      </c>
      <c r="AB74" s="967"/>
      <c r="AC74" s="967"/>
      <c r="AD74" s="967"/>
      <c r="AE74" s="967"/>
      <c r="AF74" s="967">
        <v>8</v>
      </c>
      <c r="AG74" s="967"/>
      <c r="AH74" s="967"/>
      <c r="AI74" s="967"/>
      <c r="AJ74" s="967"/>
      <c r="AK74" s="967" t="s">
        <v>551</v>
      </c>
      <c r="AL74" s="967"/>
      <c r="AM74" s="967"/>
      <c r="AN74" s="967"/>
      <c r="AO74" s="967"/>
      <c r="AP74" s="967" t="s">
        <v>536</v>
      </c>
      <c r="AQ74" s="967"/>
      <c r="AR74" s="967"/>
      <c r="AS74" s="967"/>
      <c r="AT74" s="967"/>
      <c r="AU74" s="967" t="s">
        <v>538</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547</v>
      </c>
      <c r="C75" s="971"/>
      <c r="D75" s="971"/>
      <c r="E75" s="971"/>
      <c r="F75" s="971"/>
      <c r="G75" s="971"/>
      <c r="H75" s="971"/>
      <c r="I75" s="971"/>
      <c r="J75" s="971"/>
      <c r="K75" s="971"/>
      <c r="L75" s="971"/>
      <c r="M75" s="971"/>
      <c r="N75" s="971"/>
      <c r="O75" s="971"/>
      <c r="P75" s="972"/>
      <c r="Q75" s="974">
        <v>93</v>
      </c>
      <c r="R75" s="975"/>
      <c r="S75" s="975"/>
      <c r="T75" s="975"/>
      <c r="U75" s="976"/>
      <c r="V75" s="977">
        <v>84</v>
      </c>
      <c r="W75" s="975"/>
      <c r="X75" s="975"/>
      <c r="Y75" s="975"/>
      <c r="Z75" s="976"/>
      <c r="AA75" s="977">
        <v>9</v>
      </c>
      <c r="AB75" s="975"/>
      <c r="AC75" s="975"/>
      <c r="AD75" s="975"/>
      <c r="AE75" s="976"/>
      <c r="AF75" s="977">
        <v>9</v>
      </c>
      <c r="AG75" s="975"/>
      <c r="AH75" s="975"/>
      <c r="AI75" s="975"/>
      <c r="AJ75" s="976"/>
      <c r="AK75" s="967" t="s">
        <v>551</v>
      </c>
      <c r="AL75" s="967"/>
      <c r="AM75" s="967"/>
      <c r="AN75" s="967"/>
      <c r="AO75" s="967"/>
      <c r="AP75" s="967" t="s">
        <v>536</v>
      </c>
      <c r="AQ75" s="967"/>
      <c r="AR75" s="967"/>
      <c r="AS75" s="967"/>
      <c r="AT75" s="967"/>
      <c r="AU75" s="967" t="s">
        <v>538</v>
      </c>
      <c r="AV75" s="967"/>
      <c r="AW75" s="967"/>
      <c r="AX75" s="967"/>
      <c r="AY75" s="967"/>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548</v>
      </c>
      <c r="C76" s="971"/>
      <c r="D76" s="971"/>
      <c r="E76" s="971"/>
      <c r="F76" s="971"/>
      <c r="G76" s="971"/>
      <c r="H76" s="971"/>
      <c r="I76" s="971"/>
      <c r="J76" s="971"/>
      <c r="K76" s="971"/>
      <c r="L76" s="971"/>
      <c r="M76" s="971"/>
      <c r="N76" s="971"/>
      <c r="O76" s="971"/>
      <c r="P76" s="972"/>
      <c r="Q76" s="974">
        <v>8</v>
      </c>
      <c r="R76" s="975"/>
      <c r="S76" s="975"/>
      <c r="T76" s="975"/>
      <c r="U76" s="976"/>
      <c r="V76" s="977">
        <v>7</v>
      </c>
      <c r="W76" s="975"/>
      <c r="X76" s="975"/>
      <c r="Y76" s="975"/>
      <c r="Z76" s="976"/>
      <c r="AA76" s="977">
        <v>1</v>
      </c>
      <c r="AB76" s="975"/>
      <c r="AC76" s="975"/>
      <c r="AD76" s="975"/>
      <c r="AE76" s="976"/>
      <c r="AF76" s="977">
        <v>1</v>
      </c>
      <c r="AG76" s="975"/>
      <c r="AH76" s="975"/>
      <c r="AI76" s="975"/>
      <c r="AJ76" s="976"/>
      <c r="AK76" s="967" t="s">
        <v>551</v>
      </c>
      <c r="AL76" s="967"/>
      <c r="AM76" s="967"/>
      <c r="AN76" s="967"/>
      <c r="AO76" s="967"/>
      <c r="AP76" s="967" t="s">
        <v>536</v>
      </c>
      <c r="AQ76" s="967"/>
      <c r="AR76" s="967"/>
      <c r="AS76" s="967"/>
      <c r="AT76" s="967"/>
      <c r="AU76" s="967" t="s">
        <v>538</v>
      </c>
      <c r="AV76" s="967"/>
      <c r="AW76" s="967"/>
      <c r="AX76" s="967"/>
      <c r="AY76" s="967"/>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t="s">
        <v>549</v>
      </c>
      <c r="C77" s="971"/>
      <c r="D77" s="971"/>
      <c r="E77" s="971"/>
      <c r="F77" s="971"/>
      <c r="G77" s="971"/>
      <c r="H77" s="971"/>
      <c r="I77" s="971"/>
      <c r="J77" s="971"/>
      <c r="K77" s="971"/>
      <c r="L77" s="971"/>
      <c r="M77" s="971"/>
      <c r="N77" s="971"/>
      <c r="O77" s="971"/>
      <c r="P77" s="972"/>
      <c r="Q77" s="974">
        <v>0</v>
      </c>
      <c r="R77" s="975"/>
      <c r="S77" s="975"/>
      <c r="T77" s="975"/>
      <c r="U77" s="976"/>
      <c r="V77" s="977">
        <v>0</v>
      </c>
      <c r="W77" s="975"/>
      <c r="X77" s="975"/>
      <c r="Y77" s="975"/>
      <c r="Z77" s="976"/>
      <c r="AA77" s="977">
        <v>0</v>
      </c>
      <c r="AB77" s="975"/>
      <c r="AC77" s="975"/>
      <c r="AD77" s="975"/>
      <c r="AE77" s="976"/>
      <c r="AF77" s="977">
        <v>0</v>
      </c>
      <c r="AG77" s="975"/>
      <c r="AH77" s="975"/>
      <c r="AI77" s="975"/>
      <c r="AJ77" s="976"/>
      <c r="AK77" s="967" t="s">
        <v>551</v>
      </c>
      <c r="AL77" s="967"/>
      <c r="AM77" s="967"/>
      <c r="AN77" s="967"/>
      <c r="AO77" s="967"/>
      <c r="AP77" s="967" t="s">
        <v>536</v>
      </c>
      <c r="AQ77" s="967"/>
      <c r="AR77" s="967"/>
      <c r="AS77" s="967"/>
      <c r="AT77" s="967"/>
      <c r="AU77" s="967" t="s">
        <v>538</v>
      </c>
      <c r="AV77" s="967"/>
      <c r="AW77" s="967"/>
      <c r="AX77" s="967"/>
      <c r="AY77" s="967"/>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t="s">
        <v>550</v>
      </c>
      <c r="C78" s="971"/>
      <c r="D78" s="971"/>
      <c r="E78" s="971"/>
      <c r="F78" s="971"/>
      <c r="G78" s="971"/>
      <c r="H78" s="971"/>
      <c r="I78" s="971"/>
      <c r="J78" s="971"/>
      <c r="K78" s="971"/>
      <c r="L78" s="971"/>
      <c r="M78" s="971"/>
      <c r="N78" s="971"/>
      <c r="O78" s="971"/>
      <c r="P78" s="972"/>
      <c r="Q78" s="973">
        <v>395095</v>
      </c>
      <c r="R78" s="967"/>
      <c r="S78" s="967"/>
      <c r="T78" s="967"/>
      <c r="U78" s="967"/>
      <c r="V78" s="967">
        <v>382735</v>
      </c>
      <c r="W78" s="967"/>
      <c r="X78" s="967"/>
      <c r="Y78" s="967"/>
      <c r="Z78" s="967"/>
      <c r="AA78" s="967">
        <v>12360</v>
      </c>
      <c r="AB78" s="967"/>
      <c r="AC78" s="967"/>
      <c r="AD78" s="967"/>
      <c r="AE78" s="967"/>
      <c r="AF78" s="967">
        <v>12360</v>
      </c>
      <c r="AG78" s="967"/>
      <c r="AH78" s="967"/>
      <c r="AI78" s="967"/>
      <c r="AJ78" s="967"/>
      <c r="AK78" s="967">
        <v>2332</v>
      </c>
      <c r="AL78" s="967"/>
      <c r="AM78" s="967"/>
      <c r="AN78" s="967"/>
      <c r="AO78" s="967"/>
      <c r="AP78" s="967" t="s">
        <v>537</v>
      </c>
      <c r="AQ78" s="967"/>
      <c r="AR78" s="967"/>
      <c r="AS78" s="967"/>
      <c r="AT78" s="967"/>
      <c r="AU78" s="967" t="s">
        <v>536</v>
      </c>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364</v>
      </c>
      <c r="B88" s="940" t="s">
        <v>390</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12640</v>
      </c>
      <c r="AG88" s="955"/>
      <c r="AH88" s="955"/>
      <c r="AI88" s="955"/>
      <c r="AJ88" s="955"/>
      <c r="AK88" s="959"/>
      <c r="AL88" s="959"/>
      <c r="AM88" s="959"/>
      <c r="AN88" s="959"/>
      <c r="AO88" s="959"/>
      <c r="AP88" s="955">
        <v>1527</v>
      </c>
      <c r="AQ88" s="955"/>
      <c r="AR88" s="955"/>
      <c r="AS88" s="955"/>
      <c r="AT88" s="955"/>
      <c r="AU88" s="955"/>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40" t="s">
        <v>391</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13</v>
      </c>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392</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393</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396</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397</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398</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399</v>
      </c>
      <c r="AB109" s="888"/>
      <c r="AC109" s="888"/>
      <c r="AD109" s="888"/>
      <c r="AE109" s="889"/>
      <c r="AF109" s="890" t="s">
        <v>284</v>
      </c>
      <c r="AG109" s="888"/>
      <c r="AH109" s="888"/>
      <c r="AI109" s="888"/>
      <c r="AJ109" s="889"/>
      <c r="AK109" s="890" t="s">
        <v>283</v>
      </c>
      <c r="AL109" s="888"/>
      <c r="AM109" s="888"/>
      <c r="AN109" s="888"/>
      <c r="AO109" s="889"/>
      <c r="AP109" s="890" t="s">
        <v>400</v>
      </c>
      <c r="AQ109" s="888"/>
      <c r="AR109" s="888"/>
      <c r="AS109" s="888"/>
      <c r="AT109" s="919"/>
      <c r="AU109" s="887" t="s">
        <v>398</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399</v>
      </c>
      <c r="BR109" s="888"/>
      <c r="BS109" s="888"/>
      <c r="BT109" s="888"/>
      <c r="BU109" s="889"/>
      <c r="BV109" s="890" t="s">
        <v>284</v>
      </c>
      <c r="BW109" s="888"/>
      <c r="BX109" s="888"/>
      <c r="BY109" s="888"/>
      <c r="BZ109" s="889"/>
      <c r="CA109" s="890" t="s">
        <v>283</v>
      </c>
      <c r="CB109" s="888"/>
      <c r="CC109" s="888"/>
      <c r="CD109" s="888"/>
      <c r="CE109" s="889"/>
      <c r="CF109" s="928" t="s">
        <v>400</v>
      </c>
      <c r="CG109" s="928"/>
      <c r="CH109" s="928"/>
      <c r="CI109" s="928"/>
      <c r="CJ109" s="928"/>
      <c r="CK109" s="890" t="s">
        <v>401</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399</v>
      </c>
      <c r="DH109" s="888"/>
      <c r="DI109" s="888"/>
      <c r="DJ109" s="888"/>
      <c r="DK109" s="889"/>
      <c r="DL109" s="890" t="s">
        <v>284</v>
      </c>
      <c r="DM109" s="888"/>
      <c r="DN109" s="888"/>
      <c r="DO109" s="888"/>
      <c r="DP109" s="889"/>
      <c r="DQ109" s="890" t="s">
        <v>283</v>
      </c>
      <c r="DR109" s="888"/>
      <c r="DS109" s="888"/>
      <c r="DT109" s="888"/>
      <c r="DU109" s="889"/>
      <c r="DV109" s="890" t="s">
        <v>400</v>
      </c>
      <c r="DW109" s="888"/>
      <c r="DX109" s="888"/>
      <c r="DY109" s="888"/>
      <c r="DZ109" s="919"/>
    </row>
    <row r="110" spans="1:131" s="197" customFormat="1" ht="26.25" customHeight="1" x14ac:dyDescent="0.15">
      <c r="A110" s="757" t="s">
        <v>402</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1169522</v>
      </c>
      <c r="AB110" s="873"/>
      <c r="AC110" s="873"/>
      <c r="AD110" s="873"/>
      <c r="AE110" s="874"/>
      <c r="AF110" s="875">
        <v>1111038</v>
      </c>
      <c r="AG110" s="873"/>
      <c r="AH110" s="873"/>
      <c r="AI110" s="873"/>
      <c r="AJ110" s="874"/>
      <c r="AK110" s="875">
        <v>939041</v>
      </c>
      <c r="AL110" s="873"/>
      <c r="AM110" s="873"/>
      <c r="AN110" s="873"/>
      <c r="AO110" s="874"/>
      <c r="AP110" s="876">
        <v>14</v>
      </c>
      <c r="AQ110" s="877"/>
      <c r="AR110" s="877"/>
      <c r="AS110" s="877"/>
      <c r="AT110" s="878"/>
      <c r="AU110" s="920" t="s">
        <v>61</v>
      </c>
      <c r="AV110" s="921"/>
      <c r="AW110" s="921"/>
      <c r="AX110" s="921"/>
      <c r="AY110" s="922"/>
      <c r="AZ110" s="816" t="s">
        <v>403</v>
      </c>
      <c r="BA110" s="758"/>
      <c r="BB110" s="758"/>
      <c r="BC110" s="758"/>
      <c r="BD110" s="758"/>
      <c r="BE110" s="758"/>
      <c r="BF110" s="758"/>
      <c r="BG110" s="758"/>
      <c r="BH110" s="758"/>
      <c r="BI110" s="758"/>
      <c r="BJ110" s="758"/>
      <c r="BK110" s="758"/>
      <c r="BL110" s="758"/>
      <c r="BM110" s="758"/>
      <c r="BN110" s="758"/>
      <c r="BO110" s="758"/>
      <c r="BP110" s="759"/>
      <c r="BQ110" s="799">
        <v>10765836</v>
      </c>
      <c r="BR110" s="800"/>
      <c r="BS110" s="800"/>
      <c r="BT110" s="800"/>
      <c r="BU110" s="800"/>
      <c r="BV110" s="800">
        <v>10989079</v>
      </c>
      <c r="BW110" s="800"/>
      <c r="BX110" s="800"/>
      <c r="BY110" s="800"/>
      <c r="BZ110" s="800"/>
      <c r="CA110" s="800">
        <v>11022932</v>
      </c>
      <c r="CB110" s="800"/>
      <c r="CC110" s="800"/>
      <c r="CD110" s="800"/>
      <c r="CE110" s="800"/>
      <c r="CF110" s="861">
        <v>164.6</v>
      </c>
      <c r="CG110" s="862"/>
      <c r="CH110" s="862"/>
      <c r="CI110" s="862"/>
      <c r="CJ110" s="862"/>
      <c r="CK110" s="916" t="s">
        <v>404</v>
      </c>
      <c r="CL110" s="864"/>
      <c r="CM110" s="869" t="s">
        <v>405</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406</v>
      </c>
      <c r="DH110" s="800"/>
      <c r="DI110" s="800"/>
      <c r="DJ110" s="800"/>
      <c r="DK110" s="800"/>
      <c r="DL110" s="800">
        <v>1754205</v>
      </c>
      <c r="DM110" s="800"/>
      <c r="DN110" s="800"/>
      <c r="DO110" s="800"/>
      <c r="DP110" s="800"/>
      <c r="DQ110" s="800">
        <v>1423262</v>
      </c>
      <c r="DR110" s="800"/>
      <c r="DS110" s="800"/>
      <c r="DT110" s="800"/>
      <c r="DU110" s="800"/>
      <c r="DV110" s="801">
        <v>21.3</v>
      </c>
      <c r="DW110" s="801"/>
      <c r="DX110" s="801"/>
      <c r="DY110" s="801"/>
      <c r="DZ110" s="802"/>
    </row>
    <row r="111" spans="1:131" s="197" customFormat="1" ht="26.25" customHeight="1" x14ac:dyDescent="0.15">
      <c r="A111" s="778" t="s">
        <v>407</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109</v>
      </c>
      <c r="AB111" s="909"/>
      <c r="AC111" s="909"/>
      <c r="AD111" s="909"/>
      <c r="AE111" s="910"/>
      <c r="AF111" s="911" t="s">
        <v>109</v>
      </c>
      <c r="AG111" s="909"/>
      <c r="AH111" s="909"/>
      <c r="AI111" s="909"/>
      <c r="AJ111" s="910"/>
      <c r="AK111" s="911" t="s">
        <v>109</v>
      </c>
      <c r="AL111" s="909"/>
      <c r="AM111" s="909"/>
      <c r="AN111" s="909"/>
      <c r="AO111" s="910"/>
      <c r="AP111" s="912" t="s">
        <v>109</v>
      </c>
      <c r="AQ111" s="913"/>
      <c r="AR111" s="913"/>
      <c r="AS111" s="913"/>
      <c r="AT111" s="914"/>
      <c r="AU111" s="923"/>
      <c r="AV111" s="924"/>
      <c r="AW111" s="924"/>
      <c r="AX111" s="924"/>
      <c r="AY111" s="925"/>
      <c r="AZ111" s="767" t="s">
        <v>408</v>
      </c>
      <c r="BA111" s="768"/>
      <c r="BB111" s="768"/>
      <c r="BC111" s="768"/>
      <c r="BD111" s="768"/>
      <c r="BE111" s="768"/>
      <c r="BF111" s="768"/>
      <c r="BG111" s="768"/>
      <c r="BH111" s="768"/>
      <c r="BI111" s="768"/>
      <c r="BJ111" s="768"/>
      <c r="BK111" s="768"/>
      <c r="BL111" s="768"/>
      <c r="BM111" s="768"/>
      <c r="BN111" s="768"/>
      <c r="BO111" s="768"/>
      <c r="BP111" s="769"/>
      <c r="BQ111" s="770" t="s">
        <v>109</v>
      </c>
      <c r="BR111" s="771"/>
      <c r="BS111" s="771"/>
      <c r="BT111" s="771"/>
      <c r="BU111" s="771"/>
      <c r="BV111" s="771">
        <v>1754205</v>
      </c>
      <c r="BW111" s="771"/>
      <c r="BX111" s="771"/>
      <c r="BY111" s="771"/>
      <c r="BZ111" s="771"/>
      <c r="CA111" s="771">
        <v>1423262</v>
      </c>
      <c r="CB111" s="771"/>
      <c r="CC111" s="771"/>
      <c r="CD111" s="771"/>
      <c r="CE111" s="771"/>
      <c r="CF111" s="848">
        <v>21.3</v>
      </c>
      <c r="CG111" s="849"/>
      <c r="CH111" s="849"/>
      <c r="CI111" s="849"/>
      <c r="CJ111" s="849"/>
      <c r="CK111" s="917"/>
      <c r="CL111" s="866"/>
      <c r="CM111" s="803" t="s">
        <v>409</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109</v>
      </c>
      <c r="DH111" s="771"/>
      <c r="DI111" s="771"/>
      <c r="DJ111" s="771"/>
      <c r="DK111" s="771"/>
      <c r="DL111" s="771" t="s">
        <v>109</v>
      </c>
      <c r="DM111" s="771"/>
      <c r="DN111" s="771"/>
      <c r="DO111" s="771"/>
      <c r="DP111" s="771"/>
      <c r="DQ111" s="771" t="s">
        <v>109</v>
      </c>
      <c r="DR111" s="771"/>
      <c r="DS111" s="771"/>
      <c r="DT111" s="771"/>
      <c r="DU111" s="771"/>
      <c r="DV111" s="823" t="s">
        <v>109</v>
      </c>
      <c r="DW111" s="823"/>
      <c r="DX111" s="823"/>
      <c r="DY111" s="823"/>
      <c r="DZ111" s="824"/>
    </row>
    <row r="112" spans="1:131" s="197" customFormat="1" ht="26.25" customHeight="1" x14ac:dyDescent="0.15">
      <c r="A112" s="902" t="s">
        <v>410</v>
      </c>
      <c r="B112" s="903"/>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412</v>
      </c>
      <c r="AB112" s="784"/>
      <c r="AC112" s="784"/>
      <c r="AD112" s="784"/>
      <c r="AE112" s="785"/>
      <c r="AF112" s="786" t="s">
        <v>412</v>
      </c>
      <c r="AG112" s="784"/>
      <c r="AH112" s="784"/>
      <c r="AI112" s="784"/>
      <c r="AJ112" s="785"/>
      <c r="AK112" s="786" t="s">
        <v>412</v>
      </c>
      <c r="AL112" s="784"/>
      <c r="AM112" s="784"/>
      <c r="AN112" s="784"/>
      <c r="AO112" s="785"/>
      <c r="AP112" s="754" t="s">
        <v>412</v>
      </c>
      <c r="AQ112" s="755"/>
      <c r="AR112" s="755"/>
      <c r="AS112" s="755"/>
      <c r="AT112" s="756"/>
      <c r="AU112" s="923"/>
      <c r="AV112" s="924"/>
      <c r="AW112" s="924"/>
      <c r="AX112" s="924"/>
      <c r="AY112" s="925"/>
      <c r="AZ112" s="767" t="s">
        <v>413</v>
      </c>
      <c r="BA112" s="768"/>
      <c r="BB112" s="768"/>
      <c r="BC112" s="768"/>
      <c r="BD112" s="768"/>
      <c r="BE112" s="768"/>
      <c r="BF112" s="768"/>
      <c r="BG112" s="768"/>
      <c r="BH112" s="768"/>
      <c r="BI112" s="768"/>
      <c r="BJ112" s="768"/>
      <c r="BK112" s="768"/>
      <c r="BL112" s="768"/>
      <c r="BM112" s="768"/>
      <c r="BN112" s="768"/>
      <c r="BO112" s="768"/>
      <c r="BP112" s="769"/>
      <c r="BQ112" s="770">
        <v>3485826</v>
      </c>
      <c r="BR112" s="771"/>
      <c r="BS112" s="771"/>
      <c r="BT112" s="771"/>
      <c r="BU112" s="771"/>
      <c r="BV112" s="771">
        <v>3492374</v>
      </c>
      <c r="BW112" s="771"/>
      <c r="BX112" s="771"/>
      <c r="BY112" s="771"/>
      <c r="BZ112" s="771"/>
      <c r="CA112" s="771">
        <v>3476277</v>
      </c>
      <c r="CB112" s="771"/>
      <c r="CC112" s="771"/>
      <c r="CD112" s="771"/>
      <c r="CE112" s="771"/>
      <c r="CF112" s="848">
        <v>51.9</v>
      </c>
      <c r="CG112" s="849"/>
      <c r="CH112" s="849"/>
      <c r="CI112" s="849"/>
      <c r="CJ112" s="849"/>
      <c r="CK112" s="917"/>
      <c r="CL112" s="866"/>
      <c r="CM112" s="803" t="s">
        <v>414</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412</v>
      </c>
      <c r="DH112" s="771"/>
      <c r="DI112" s="771"/>
      <c r="DJ112" s="771"/>
      <c r="DK112" s="771"/>
      <c r="DL112" s="771" t="s">
        <v>412</v>
      </c>
      <c r="DM112" s="771"/>
      <c r="DN112" s="771"/>
      <c r="DO112" s="771"/>
      <c r="DP112" s="771"/>
      <c r="DQ112" s="771" t="s">
        <v>412</v>
      </c>
      <c r="DR112" s="771"/>
      <c r="DS112" s="771"/>
      <c r="DT112" s="771"/>
      <c r="DU112" s="771"/>
      <c r="DV112" s="823" t="s">
        <v>412</v>
      </c>
      <c r="DW112" s="823"/>
      <c r="DX112" s="823"/>
      <c r="DY112" s="823"/>
      <c r="DZ112" s="824"/>
    </row>
    <row r="113" spans="1:130" s="197" customFormat="1" ht="26.25" customHeight="1" x14ac:dyDescent="0.15">
      <c r="A113" s="904"/>
      <c r="B113" s="905"/>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334992</v>
      </c>
      <c r="AB113" s="909"/>
      <c r="AC113" s="909"/>
      <c r="AD113" s="909"/>
      <c r="AE113" s="910"/>
      <c r="AF113" s="911">
        <v>319268</v>
      </c>
      <c r="AG113" s="909"/>
      <c r="AH113" s="909"/>
      <c r="AI113" s="909"/>
      <c r="AJ113" s="910"/>
      <c r="AK113" s="911">
        <v>314343</v>
      </c>
      <c r="AL113" s="909"/>
      <c r="AM113" s="909"/>
      <c r="AN113" s="909"/>
      <c r="AO113" s="910"/>
      <c r="AP113" s="912">
        <v>4.7</v>
      </c>
      <c r="AQ113" s="913"/>
      <c r="AR113" s="913"/>
      <c r="AS113" s="913"/>
      <c r="AT113" s="914"/>
      <c r="AU113" s="923"/>
      <c r="AV113" s="924"/>
      <c r="AW113" s="924"/>
      <c r="AX113" s="924"/>
      <c r="AY113" s="925"/>
      <c r="AZ113" s="767" t="s">
        <v>416</v>
      </c>
      <c r="BA113" s="768"/>
      <c r="BB113" s="768"/>
      <c r="BC113" s="768"/>
      <c r="BD113" s="768"/>
      <c r="BE113" s="768"/>
      <c r="BF113" s="768"/>
      <c r="BG113" s="768"/>
      <c r="BH113" s="768"/>
      <c r="BI113" s="768"/>
      <c r="BJ113" s="768"/>
      <c r="BK113" s="768"/>
      <c r="BL113" s="768"/>
      <c r="BM113" s="768"/>
      <c r="BN113" s="768"/>
      <c r="BO113" s="768"/>
      <c r="BP113" s="769"/>
      <c r="BQ113" s="770">
        <v>277537</v>
      </c>
      <c r="BR113" s="771"/>
      <c r="BS113" s="771"/>
      <c r="BT113" s="771"/>
      <c r="BU113" s="771"/>
      <c r="BV113" s="771">
        <v>321574</v>
      </c>
      <c r="BW113" s="771"/>
      <c r="BX113" s="771"/>
      <c r="BY113" s="771"/>
      <c r="BZ113" s="771"/>
      <c r="CA113" s="771">
        <v>405073</v>
      </c>
      <c r="CB113" s="771"/>
      <c r="CC113" s="771"/>
      <c r="CD113" s="771"/>
      <c r="CE113" s="771"/>
      <c r="CF113" s="848">
        <v>6</v>
      </c>
      <c r="CG113" s="849"/>
      <c r="CH113" s="849"/>
      <c r="CI113" s="849"/>
      <c r="CJ113" s="849"/>
      <c r="CK113" s="917"/>
      <c r="CL113" s="866"/>
      <c r="CM113" s="803" t="s">
        <v>417</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412</v>
      </c>
      <c r="DH113" s="784"/>
      <c r="DI113" s="784"/>
      <c r="DJ113" s="784"/>
      <c r="DK113" s="785"/>
      <c r="DL113" s="786" t="s">
        <v>412</v>
      </c>
      <c r="DM113" s="784"/>
      <c r="DN113" s="784"/>
      <c r="DO113" s="784"/>
      <c r="DP113" s="785"/>
      <c r="DQ113" s="786" t="s">
        <v>412</v>
      </c>
      <c r="DR113" s="784"/>
      <c r="DS113" s="784"/>
      <c r="DT113" s="784"/>
      <c r="DU113" s="785"/>
      <c r="DV113" s="754" t="s">
        <v>412</v>
      </c>
      <c r="DW113" s="755"/>
      <c r="DX113" s="755"/>
      <c r="DY113" s="755"/>
      <c r="DZ113" s="756"/>
    </row>
    <row r="114" spans="1:130" s="197" customFormat="1" ht="26.25" customHeight="1" x14ac:dyDescent="0.15">
      <c r="A114" s="904"/>
      <c r="B114" s="905"/>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24217</v>
      </c>
      <c r="AB114" s="784"/>
      <c r="AC114" s="784"/>
      <c r="AD114" s="784"/>
      <c r="AE114" s="785"/>
      <c r="AF114" s="786">
        <v>21510</v>
      </c>
      <c r="AG114" s="784"/>
      <c r="AH114" s="784"/>
      <c r="AI114" s="784"/>
      <c r="AJ114" s="785"/>
      <c r="AK114" s="786">
        <v>30596</v>
      </c>
      <c r="AL114" s="784"/>
      <c r="AM114" s="784"/>
      <c r="AN114" s="784"/>
      <c r="AO114" s="785"/>
      <c r="AP114" s="754">
        <v>0.5</v>
      </c>
      <c r="AQ114" s="755"/>
      <c r="AR114" s="755"/>
      <c r="AS114" s="755"/>
      <c r="AT114" s="756"/>
      <c r="AU114" s="923"/>
      <c r="AV114" s="924"/>
      <c r="AW114" s="924"/>
      <c r="AX114" s="924"/>
      <c r="AY114" s="925"/>
      <c r="AZ114" s="767" t="s">
        <v>419</v>
      </c>
      <c r="BA114" s="768"/>
      <c r="BB114" s="768"/>
      <c r="BC114" s="768"/>
      <c r="BD114" s="768"/>
      <c r="BE114" s="768"/>
      <c r="BF114" s="768"/>
      <c r="BG114" s="768"/>
      <c r="BH114" s="768"/>
      <c r="BI114" s="768"/>
      <c r="BJ114" s="768"/>
      <c r="BK114" s="768"/>
      <c r="BL114" s="768"/>
      <c r="BM114" s="768"/>
      <c r="BN114" s="768"/>
      <c r="BO114" s="768"/>
      <c r="BP114" s="769"/>
      <c r="BQ114" s="770">
        <v>296764</v>
      </c>
      <c r="BR114" s="771"/>
      <c r="BS114" s="771"/>
      <c r="BT114" s="771"/>
      <c r="BU114" s="771"/>
      <c r="BV114" s="771">
        <v>571876</v>
      </c>
      <c r="BW114" s="771"/>
      <c r="BX114" s="771"/>
      <c r="BY114" s="771"/>
      <c r="BZ114" s="771"/>
      <c r="CA114" s="771">
        <v>501824</v>
      </c>
      <c r="CB114" s="771"/>
      <c r="CC114" s="771"/>
      <c r="CD114" s="771"/>
      <c r="CE114" s="771"/>
      <c r="CF114" s="848">
        <v>7.5</v>
      </c>
      <c r="CG114" s="849"/>
      <c r="CH114" s="849"/>
      <c r="CI114" s="849"/>
      <c r="CJ114" s="849"/>
      <c r="CK114" s="917"/>
      <c r="CL114" s="866"/>
      <c r="CM114" s="803" t="s">
        <v>420</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412</v>
      </c>
      <c r="DH114" s="784"/>
      <c r="DI114" s="784"/>
      <c r="DJ114" s="784"/>
      <c r="DK114" s="785"/>
      <c r="DL114" s="786" t="s">
        <v>412</v>
      </c>
      <c r="DM114" s="784"/>
      <c r="DN114" s="784"/>
      <c r="DO114" s="784"/>
      <c r="DP114" s="785"/>
      <c r="DQ114" s="786" t="s">
        <v>412</v>
      </c>
      <c r="DR114" s="784"/>
      <c r="DS114" s="784"/>
      <c r="DT114" s="784"/>
      <c r="DU114" s="785"/>
      <c r="DV114" s="754" t="s">
        <v>412</v>
      </c>
      <c r="DW114" s="755"/>
      <c r="DX114" s="755"/>
      <c r="DY114" s="755"/>
      <c r="DZ114" s="756"/>
    </row>
    <row r="115" spans="1:130" s="197" customFormat="1" ht="26.25" customHeight="1" x14ac:dyDescent="0.15">
      <c r="A115" s="904"/>
      <c r="B115" s="905"/>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t="s">
        <v>412</v>
      </c>
      <c r="AB115" s="909"/>
      <c r="AC115" s="909"/>
      <c r="AD115" s="909"/>
      <c r="AE115" s="910"/>
      <c r="AF115" s="911" t="s">
        <v>412</v>
      </c>
      <c r="AG115" s="909"/>
      <c r="AH115" s="909"/>
      <c r="AI115" s="909"/>
      <c r="AJ115" s="910"/>
      <c r="AK115" s="911">
        <v>34700</v>
      </c>
      <c r="AL115" s="909"/>
      <c r="AM115" s="909"/>
      <c r="AN115" s="909"/>
      <c r="AO115" s="910"/>
      <c r="AP115" s="912">
        <v>0.5</v>
      </c>
      <c r="AQ115" s="913"/>
      <c r="AR115" s="913"/>
      <c r="AS115" s="913"/>
      <c r="AT115" s="914"/>
      <c r="AU115" s="923"/>
      <c r="AV115" s="924"/>
      <c r="AW115" s="924"/>
      <c r="AX115" s="924"/>
      <c r="AY115" s="925"/>
      <c r="AZ115" s="767" t="s">
        <v>422</v>
      </c>
      <c r="BA115" s="768"/>
      <c r="BB115" s="768"/>
      <c r="BC115" s="768"/>
      <c r="BD115" s="768"/>
      <c r="BE115" s="768"/>
      <c r="BF115" s="768"/>
      <c r="BG115" s="768"/>
      <c r="BH115" s="768"/>
      <c r="BI115" s="768"/>
      <c r="BJ115" s="768"/>
      <c r="BK115" s="768"/>
      <c r="BL115" s="768"/>
      <c r="BM115" s="768"/>
      <c r="BN115" s="768"/>
      <c r="BO115" s="768"/>
      <c r="BP115" s="769"/>
      <c r="BQ115" s="770" t="s">
        <v>412</v>
      </c>
      <c r="BR115" s="771"/>
      <c r="BS115" s="771"/>
      <c r="BT115" s="771"/>
      <c r="BU115" s="771"/>
      <c r="BV115" s="771" t="s">
        <v>412</v>
      </c>
      <c r="BW115" s="771"/>
      <c r="BX115" s="771"/>
      <c r="BY115" s="771"/>
      <c r="BZ115" s="771"/>
      <c r="CA115" s="771" t="s">
        <v>412</v>
      </c>
      <c r="CB115" s="771"/>
      <c r="CC115" s="771"/>
      <c r="CD115" s="771"/>
      <c r="CE115" s="771"/>
      <c r="CF115" s="848" t="s">
        <v>412</v>
      </c>
      <c r="CG115" s="849"/>
      <c r="CH115" s="849"/>
      <c r="CI115" s="849"/>
      <c r="CJ115" s="849"/>
      <c r="CK115" s="917"/>
      <c r="CL115" s="866"/>
      <c r="CM115" s="767" t="s">
        <v>423</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412</v>
      </c>
      <c r="DH115" s="784"/>
      <c r="DI115" s="784"/>
      <c r="DJ115" s="784"/>
      <c r="DK115" s="785"/>
      <c r="DL115" s="786" t="s">
        <v>412</v>
      </c>
      <c r="DM115" s="784"/>
      <c r="DN115" s="784"/>
      <c r="DO115" s="784"/>
      <c r="DP115" s="785"/>
      <c r="DQ115" s="786" t="s">
        <v>412</v>
      </c>
      <c r="DR115" s="784"/>
      <c r="DS115" s="784"/>
      <c r="DT115" s="784"/>
      <c r="DU115" s="785"/>
      <c r="DV115" s="754" t="s">
        <v>412</v>
      </c>
      <c r="DW115" s="755"/>
      <c r="DX115" s="755"/>
      <c r="DY115" s="755"/>
      <c r="DZ115" s="756"/>
    </row>
    <row r="116" spans="1:130" s="197" customFormat="1" ht="26.25" customHeight="1" x14ac:dyDescent="0.15">
      <c r="A116" s="906"/>
      <c r="B116" s="907"/>
      <c r="C116" s="846" t="s">
        <v>424</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412</v>
      </c>
      <c r="AB116" s="784"/>
      <c r="AC116" s="784"/>
      <c r="AD116" s="784"/>
      <c r="AE116" s="785"/>
      <c r="AF116" s="786" t="s">
        <v>412</v>
      </c>
      <c r="AG116" s="784"/>
      <c r="AH116" s="784"/>
      <c r="AI116" s="784"/>
      <c r="AJ116" s="785"/>
      <c r="AK116" s="786" t="s">
        <v>412</v>
      </c>
      <c r="AL116" s="784"/>
      <c r="AM116" s="784"/>
      <c r="AN116" s="784"/>
      <c r="AO116" s="785"/>
      <c r="AP116" s="754" t="s">
        <v>412</v>
      </c>
      <c r="AQ116" s="755"/>
      <c r="AR116" s="755"/>
      <c r="AS116" s="755"/>
      <c r="AT116" s="756"/>
      <c r="AU116" s="923"/>
      <c r="AV116" s="924"/>
      <c r="AW116" s="924"/>
      <c r="AX116" s="924"/>
      <c r="AY116" s="925"/>
      <c r="AZ116" s="767" t="s">
        <v>425</v>
      </c>
      <c r="BA116" s="768"/>
      <c r="BB116" s="768"/>
      <c r="BC116" s="768"/>
      <c r="BD116" s="768"/>
      <c r="BE116" s="768"/>
      <c r="BF116" s="768"/>
      <c r="BG116" s="768"/>
      <c r="BH116" s="768"/>
      <c r="BI116" s="768"/>
      <c r="BJ116" s="768"/>
      <c r="BK116" s="768"/>
      <c r="BL116" s="768"/>
      <c r="BM116" s="768"/>
      <c r="BN116" s="768"/>
      <c r="BO116" s="768"/>
      <c r="BP116" s="769"/>
      <c r="BQ116" s="770" t="s">
        <v>412</v>
      </c>
      <c r="BR116" s="771"/>
      <c r="BS116" s="771"/>
      <c r="BT116" s="771"/>
      <c r="BU116" s="771"/>
      <c r="BV116" s="771" t="s">
        <v>412</v>
      </c>
      <c r="BW116" s="771"/>
      <c r="BX116" s="771"/>
      <c r="BY116" s="771"/>
      <c r="BZ116" s="771"/>
      <c r="CA116" s="771" t="s">
        <v>412</v>
      </c>
      <c r="CB116" s="771"/>
      <c r="CC116" s="771"/>
      <c r="CD116" s="771"/>
      <c r="CE116" s="771"/>
      <c r="CF116" s="848" t="s">
        <v>412</v>
      </c>
      <c r="CG116" s="849"/>
      <c r="CH116" s="849"/>
      <c r="CI116" s="849"/>
      <c r="CJ116" s="849"/>
      <c r="CK116" s="917"/>
      <c r="CL116" s="866"/>
      <c r="CM116" s="803" t="s">
        <v>426</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412</v>
      </c>
      <c r="DH116" s="784"/>
      <c r="DI116" s="784"/>
      <c r="DJ116" s="784"/>
      <c r="DK116" s="785"/>
      <c r="DL116" s="786" t="s">
        <v>412</v>
      </c>
      <c r="DM116" s="784"/>
      <c r="DN116" s="784"/>
      <c r="DO116" s="784"/>
      <c r="DP116" s="785"/>
      <c r="DQ116" s="786" t="s">
        <v>412</v>
      </c>
      <c r="DR116" s="784"/>
      <c r="DS116" s="784"/>
      <c r="DT116" s="784"/>
      <c r="DU116" s="785"/>
      <c r="DV116" s="754" t="s">
        <v>412</v>
      </c>
      <c r="DW116" s="755"/>
      <c r="DX116" s="755"/>
      <c r="DY116" s="755"/>
      <c r="DZ116" s="756"/>
    </row>
    <row r="117" spans="1:130" s="197" customFormat="1" ht="26.25" customHeight="1" x14ac:dyDescent="0.15">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427</v>
      </c>
      <c r="Z117" s="889"/>
      <c r="AA117" s="894">
        <v>1528731</v>
      </c>
      <c r="AB117" s="895"/>
      <c r="AC117" s="895"/>
      <c r="AD117" s="895"/>
      <c r="AE117" s="896"/>
      <c r="AF117" s="898">
        <v>1451816</v>
      </c>
      <c r="AG117" s="895"/>
      <c r="AH117" s="895"/>
      <c r="AI117" s="895"/>
      <c r="AJ117" s="896"/>
      <c r="AK117" s="898">
        <v>1318680</v>
      </c>
      <c r="AL117" s="895"/>
      <c r="AM117" s="895"/>
      <c r="AN117" s="895"/>
      <c r="AO117" s="896"/>
      <c r="AP117" s="899"/>
      <c r="AQ117" s="900"/>
      <c r="AR117" s="900"/>
      <c r="AS117" s="900"/>
      <c r="AT117" s="901"/>
      <c r="AU117" s="923"/>
      <c r="AV117" s="924"/>
      <c r="AW117" s="924"/>
      <c r="AX117" s="924"/>
      <c r="AY117" s="925"/>
      <c r="AZ117" s="845" t="s">
        <v>428</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429</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109</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x14ac:dyDescent="0.15">
      <c r="A118" s="887" t="s">
        <v>401</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399</v>
      </c>
      <c r="AB118" s="888"/>
      <c r="AC118" s="888"/>
      <c r="AD118" s="888"/>
      <c r="AE118" s="889"/>
      <c r="AF118" s="890" t="s">
        <v>284</v>
      </c>
      <c r="AG118" s="888"/>
      <c r="AH118" s="888"/>
      <c r="AI118" s="888"/>
      <c r="AJ118" s="889"/>
      <c r="AK118" s="890" t="s">
        <v>283</v>
      </c>
      <c r="AL118" s="888"/>
      <c r="AM118" s="888"/>
      <c r="AN118" s="888"/>
      <c r="AO118" s="889"/>
      <c r="AP118" s="891" t="s">
        <v>400</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430</v>
      </c>
      <c r="BP118" s="838"/>
      <c r="BQ118" s="857">
        <v>14825963</v>
      </c>
      <c r="BR118" s="858"/>
      <c r="BS118" s="858"/>
      <c r="BT118" s="858"/>
      <c r="BU118" s="858"/>
      <c r="BV118" s="858">
        <v>17129108</v>
      </c>
      <c r="BW118" s="858"/>
      <c r="BX118" s="858"/>
      <c r="BY118" s="858"/>
      <c r="BZ118" s="858"/>
      <c r="CA118" s="858">
        <v>16829368</v>
      </c>
      <c r="CB118" s="858"/>
      <c r="CC118" s="858"/>
      <c r="CD118" s="858"/>
      <c r="CE118" s="858"/>
      <c r="CF118" s="743"/>
      <c r="CG118" s="744"/>
      <c r="CH118" s="744"/>
      <c r="CI118" s="744"/>
      <c r="CJ118" s="841"/>
      <c r="CK118" s="917"/>
      <c r="CL118" s="866"/>
      <c r="CM118" s="803" t="s">
        <v>431</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x14ac:dyDescent="0.15">
      <c r="A119" s="863" t="s">
        <v>404</v>
      </c>
      <c r="B119" s="864"/>
      <c r="C119" s="869" t="s">
        <v>405</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v>34700</v>
      </c>
      <c r="AL119" s="873"/>
      <c r="AM119" s="873"/>
      <c r="AN119" s="873"/>
      <c r="AO119" s="874"/>
      <c r="AP119" s="876">
        <v>0.5</v>
      </c>
      <c r="AQ119" s="877"/>
      <c r="AR119" s="877"/>
      <c r="AS119" s="877"/>
      <c r="AT119" s="878"/>
      <c r="AU119" s="879" t="s">
        <v>432</v>
      </c>
      <c r="AV119" s="880"/>
      <c r="AW119" s="880"/>
      <c r="AX119" s="880"/>
      <c r="AY119" s="881"/>
      <c r="AZ119" s="816" t="s">
        <v>433</v>
      </c>
      <c r="BA119" s="758"/>
      <c r="BB119" s="758"/>
      <c r="BC119" s="758"/>
      <c r="BD119" s="758"/>
      <c r="BE119" s="758"/>
      <c r="BF119" s="758"/>
      <c r="BG119" s="758"/>
      <c r="BH119" s="758"/>
      <c r="BI119" s="758"/>
      <c r="BJ119" s="758"/>
      <c r="BK119" s="758"/>
      <c r="BL119" s="758"/>
      <c r="BM119" s="758"/>
      <c r="BN119" s="758"/>
      <c r="BO119" s="758"/>
      <c r="BP119" s="759"/>
      <c r="BQ119" s="799">
        <v>2783394</v>
      </c>
      <c r="BR119" s="800"/>
      <c r="BS119" s="800"/>
      <c r="BT119" s="800"/>
      <c r="BU119" s="800"/>
      <c r="BV119" s="800">
        <v>2496324</v>
      </c>
      <c r="BW119" s="800"/>
      <c r="BX119" s="800"/>
      <c r="BY119" s="800"/>
      <c r="BZ119" s="800"/>
      <c r="CA119" s="800">
        <v>2501734</v>
      </c>
      <c r="CB119" s="800"/>
      <c r="CC119" s="800"/>
      <c r="CD119" s="800"/>
      <c r="CE119" s="800"/>
      <c r="CF119" s="861">
        <v>37.4</v>
      </c>
      <c r="CG119" s="862"/>
      <c r="CH119" s="862"/>
      <c r="CI119" s="862"/>
      <c r="CJ119" s="862"/>
      <c r="CK119" s="918"/>
      <c r="CL119" s="868"/>
      <c r="CM119" s="825" t="s">
        <v>434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109</v>
      </c>
      <c r="DH119" s="717"/>
      <c r="DI119" s="717"/>
      <c r="DJ119" s="717"/>
      <c r="DK119" s="718"/>
      <c r="DL119" s="719" t="s">
        <v>109</v>
      </c>
      <c r="DM119" s="717"/>
      <c r="DN119" s="717"/>
      <c r="DO119" s="717"/>
      <c r="DP119" s="718"/>
      <c r="DQ119" s="719" t="s">
        <v>109</v>
      </c>
      <c r="DR119" s="717"/>
      <c r="DS119" s="717"/>
      <c r="DT119" s="717"/>
      <c r="DU119" s="718"/>
      <c r="DV119" s="807" t="s">
        <v>109</v>
      </c>
      <c r="DW119" s="808"/>
      <c r="DX119" s="808"/>
      <c r="DY119" s="808"/>
      <c r="DZ119" s="809"/>
    </row>
    <row r="120" spans="1:130" s="197" customFormat="1" ht="26.25" customHeight="1" x14ac:dyDescent="0.15">
      <c r="A120" s="865"/>
      <c r="B120" s="866"/>
      <c r="C120" s="803" t="s">
        <v>409</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109</v>
      </c>
      <c r="AB120" s="784"/>
      <c r="AC120" s="784"/>
      <c r="AD120" s="784"/>
      <c r="AE120" s="785"/>
      <c r="AF120" s="786" t="s">
        <v>109</v>
      </c>
      <c r="AG120" s="784"/>
      <c r="AH120" s="784"/>
      <c r="AI120" s="784"/>
      <c r="AJ120" s="785"/>
      <c r="AK120" s="786" t="s">
        <v>109</v>
      </c>
      <c r="AL120" s="784"/>
      <c r="AM120" s="784"/>
      <c r="AN120" s="784"/>
      <c r="AO120" s="785"/>
      <c r="AP120" s="754" t="s">
        <v>109</v>
      </c>
      <c r="AQ120" s="755"/>
      <c r="AR120" s="755"/>
      <c r="AS120" s="755"/>
      <c r="AT120" s="756"/>
      <c r="AU120" s="882"/>
      <c r="AV120" s="883"/>
      <c r="AW120" s="883"/>
      <c r="AX120" s="883"/>
      <c r="AY120" s="884"/>
      <c r="AZ120" s="767" t="s">
        <v>435</v>
      </c>
      <c r="BA120" s="768"/>
      <c r="BB120" s="768"/>
      <c r="BC120" s="768"/>
      <c r="BD120" s="768"/>
      <c r="BE120" s="768"/>
      <c r="BF120" s="768"/>
      <c r="BG120" s="768"/>
      <c r="BH120" s="768"/>
      <c r="BI120" s="768"/>
      <c r="BJ120" s="768"/>
      <c r="BK120" s="768"/>
      <c r="BL120" s="768"/>
      <c r="BM120" s="768"/>
      <c r="BN120" s="768"/>
      <c r="BO120" s="768"/>
      <c r="BP120" s="769"/>
      <c r="BQ120" s="770">
        <v>1105542</v>
      </c>
      <c r="BR120" s="771"/>
      <c r="BS120" s="771"/>
      <c r="BT120" s="771"/>
      <c r="BU120" s="771"/>
      <c r="BV120" s="771">
        <v>1072745</v>
      </c>
      <c r="BW120" s="771"/>
      <c r="BX120" s="771"/>
      <c r="BY120" s="771"/>
      <c r="BZ120" s="771"/>
      <c r="CA120" s="771">
        <v>1044474</v>
      </c>
      <c r="CB120" s="771"/>
      <c r="CC120" s="771"/>
      <c r="CD120" s="771"/>
      <c r="CE120" s="771"/>
      <c r="CF120" s="848">
        <v>15.6</v>
      </c>
      <c r="CG120" s="849"/>
      <c r="CH120" s="849"/>
      <c r="CI120" s="849"/>
      <c r="CJ120" s="849"/>
      <c r="CK120" s="850" t="s">
        <v>436</v>
      </c>
      <c r="CL120" s="810"/>
      <c r="CM120" s="810"/>
      <c r="CN120" s="810"/>
      <c r="CO120" s="811"/>
      <c r="CP120" s="854" t="s">
        <v>383</v>
      </c>
      <c r="CQ120" s="855"/>
      <c r="CR120" s="855"/>
      <c r="CS120" s="855"/>
      <c r="CT120" s="855"/>
      <c r="CU120" s="855"/>
      <c r="CV120" s="855"/>
      <c r="CW120" s="855"/>
      <c r="CX120" s="855"/>
      <c r="CY120" s="855"/>
      <c r="CZ120" s="855"/>
      <c r="DA120" s="855"/>
      <c r="DB120" s="855"/>
      <c r="DC120" s="855"/>
      <c r="DD120" s="855"/>
      <c r="DE120" s="855"/>
      <c r="DF120" s="856"/>
      <c r="DG120" s="799">
        <v>3483235</v>
      </c>
      <c r="DH120" s="800"/>
      <c r="DI120" s="800"/>
      <c r="DJ120" s="800"/>
      <c r="DK120" s="800"/>
      <c r="DL120" s="800">
        <v>3458244</v>
      </c>
      <c r="DM120" s="800"/>
      <c r="DN120" s="800"/>
      <c r="DO120" s="800"/>
      <c r="DP120" s="800"/>
      <c r="DQ120" s="800">
        <v>3443972</v>
      </c>
      <c r="DR120" s="800"/>
      <c r="DS120" s="800"/>
      <c r="DT120" s="800"/>
      <c r="DU120" s="800"/>
      <c r="DV120" s="801">
        <v>51.4</v>
      </c>
      <c r="DW120" s="801"/>
      <c r="DX120" s="801"/>
      <c r="DY120" s="801"/>
      <c r="DZ120" s="802"/>
    </row>
    <row r="121" spans="1:130" s="197" customFormat="1" ht="26.25" customHeight="1" x14ac:dyDescent="0.15">
      <c r="A121" s="865"/>
      <c r="B121" s="866"/>
      <c r="C121" s="842" t="s">
        <v>437</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438</v>
      </c>
      <c r="BA121" s="846"/>
      <c r="BB121" s="846"/>
      <c r="BC121" s="846"/>
      <c r="BD121" s="846"/>
      <c r="BE121" s="846"/>
      <c r="BF121" s="846"/>
      <c r="BG121" s="846"/>
      <c r="BH121" s="846"/>
      <c r="BI121" s="846"/>
      <c r="BJ121" s="846"/>
      <c r="BK121" s="846"/>
      <c r="BL121" s="846"/>
      <c r="BM121" s="846"/>
      <c r="BN121" s="846"/>
      <c r="BO121" s="846"/>
      <c r="BP121" s="847"/>
      <c r="BQ121" s="857">
        <v>10745901</v>
      </c>
      <c r="BR121" s="858"/>
      <c r="BS121" s="858"/>
      <c r="BT121" s="858"/>
      <c r="BU121" s="858"/>
      <c r="BV121" s="858">
        <v>10802876</v>
      </c>
      <c r="BW121" s="858"/>
      <c r="BX121" s="858"/>
      <c r="BY121" s="858"/>
      <c r="BZ121" s="858"/>
      <c r="CA121" s="858">
        <v>11244308</v>
      </c>
      <c r="CB121" s="858"/>
      <c r="CC121" s="858"/>
      <c r="CD121" s="858"/>
      <c r="CE121" s="858"/>
      <c r="CF121" s="859">
        <v>167.9</v>
      </c>
      <c r="CG121" s="860"/>
      <c r="CH121" s="860"/>
      <c r="CI121" s="860"/>
      <c r="CJ121" s="860"/>
      <c r="CK121" s="851"/>
      <c r="CL121" s="812"/>
      <c r="CM121" s="812"/>
      <c r="CN121" s="812"/>
      <c r="CO121" s="813"/>
      <c r="CP121" s="828" t="s">
        <v>384</v>
      </c>
      <c r="CQ121" s="829"/>
      <c r="CR121" s="829"/>
      <c r="CS121" s="829"/>
      <c r="CT121" s="829"/>
      <c r="CU121" s="829"/>
      <c r="CV121" s="829"/>
      <c r="CW121" s="829"/>
      <c r="CX121" s="829"/>
      <c r="CY121" s="829"/>
      <c r="CZ121" s="829"/>
      <c r="DA121" s="829"/>
      <c r="DB121" s="829"/>
      <c r="DC121" s="829"/>
      <c r="DD121" s="829"/>
      <c r="DE121" s="829"/>
      <c r="DF121" s="830"/>
      <c r="DG121" s="770" t="s">
        <v>109</v>
      </c>
      <c r="DH121" s="771"/>
      <c r="DI121" s="771"/>
      <c r="DJ121" s="771"/>
      <c r="DK121" s="771"/>
      <c r="DL121" s="771">
        <v>33539</v>
      </c>
      <c r="DM121" s="771"/>
      <c r="DN121" s="771"/>
      <c r="DO121" s="771"/>
      <c r="DP121" s="771"/>
      <c r="DQ121" s="771">
        <v>32305</v>
      </c>
      <c r="DR121" s="771"/>
      <c r="DS121" s="771"/>
      <c r="DT121" s="771"/>
      <c r="DU121" s="771"/>
      <c r="DV121" s="823">
        <v>0.5</v>
      </c>
      <c r="DW121" s="823"/>
      <c r="DX121" s="823"/>
      <c r="DY121" s="823"/>
      <c r="DZ121" s="824"/>
    </row>
    <row r="122" spans="1:130" s="197" customFormat="1" ht="26.25" customHeight="1" x14ac:dyDescent="0.15">
      <c r="A122" s="865"/>
      <c r="B122" s="866"/>
      <c r="C122" s="803" t="s">
        <v>420</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439</v>
      </c>
      <c r="BP122" s="838"/>
      <c r="BQ122" s="839">
        <v>14634837</v>
      </c>
      <c r="BR122" s="840"/>
      <c r="BS122" s="840"/>
      <c r="BT122" s="840"/>
      <c r="BU122" s="840"/>
      <c r="BV122" s="840">
        <v>14371945</v>
      </c>
      <c r="BW122" s="840"/>
      <c r="BX122" s="840"/>
      <c r="BY122" s="840"/>
      <c r="BZ122" s="840"/>
      <c r="CA122" s="840">
        <v>14790516</v>
      </c>
      <c r="CB122" s="840"/>
      <c r="CC122" s="840"/>
      <c r="CD122" s="840"/>
      <c r="CE122" s="840"/>
      <c r="CF122" s="743"/>
      <c r="CG122" s="744"/>
      <c r="CH122" s="744"/>
      <c r="CI122" s="744"/>
      <c r="CJ122" s="841"/>
      <c r="CK122" s="851"/>
      <c r="CL122" s="812"/>
      <c r="CM122" s="812"/>
      <c r="CN122" s="812"/>
      <c r="CO122" s="813"/>
      <c r="CP122" s="828" t="s">
        <v>377</v>
      </c>
      <c r="CQ122" s="829"/>
      <c r="CR122" s="829"/>
      <c r="CS122" s="829"/>
      <c r="CT122" s="829"/>
      <c r="CU122" s="829"/>
      <c r="CV122" s="829"/>
      <c r="CW122" s="829"/>
      <c r="CX122" s="829"/>
      <c r="CY122" s="829"/>
      <c r="CZ122" s="829"/>
      <c r="DA122" s="829"/>
      <c r="DB122" s="829"/>
      <c r="DC122" s="829"/>
      <c r="DD122" s="829"/>
      <c r="DE122" s="829"/>
      <c r="DF122" s="830"/>
      <c r="DG122" s="770" t="s">
        <v>109</v>
      </c>
      <c r="DH122" s="771"/>
      <c r="DI122" s="771"/>
      <c r="DJ122" s="771"/>
      <c r="DK122" s="771"/>
      <c r="DL122" s="771" t="s">
        <v>109</v>
      </c>
      <c r="DM122" s="771"/>
      <c r="DN122" s="771"/>
      <c r="DO122" s="771"/>
      <c r="DP122" s="771"/>
      <c r="DQ122" s="771" t="s">
        <v>109</v>
      </c>
      <c r="DR122" s="771"/>
      <c r="DS122" s="771"/>
      <c r="DT122" s="771"/>
      <c r="DU122" s="771"/>
      <c r="DV122" s="823" t="s">
        <v>109</v>
      </c>
      <c r="DW122" s="823"/>
      <c r="DX122" s="823"/>
      <c r="DY122" s="823"/>
      <c r="DZ122" s="824"/>
    </row>
    <row r="123" spans="1:130" s="197" customFormat="1" ht="26.25" customHeight="1" thickBot="1" x14ac:dyDescent="0.2">
      <c r="A123" s="865"/>
      <c r="B123" s="866"/>
      <c r="C123" s="803" t="s">
        <v>426</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109</v>
      </c>
      <c r="AB123" s="784"/>
      <c r="AC123" s="784"/>
      <c r="AD123" s="784"/>
      <c r="AE123" s="785"/>
      <c r="AF123" s="786" t="s">
        <v>109</v>
      </c>
      <c r="AG123" s="784"/>
      <c r="AH123" s="784"/>
      <c r="AI123" s="784"/>
      <c r="AJ123" s="785"/>
      <c r="AK123" s="786" t="s">
        <v>109</v>
      </c>
      <c r="AL123" s="784"/>
      <c r="AM123" s="784"/>
      <c r="AN123" s="784"/>
      <c r="AO123" s="785"/>
      <c r="AP123" s="754" t="s">
        <v>109</v>
      </c>
      <c r="AQ123" s="755"/>
      <c r="AR123" s="755"/>
      <c r="AS123" s="755"/>
      <c r="AT123" s="756"/>
      <c r="AU123" s="834" t="s">
        <v>440</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2.8</v>
      </c>
      <c r="BR123" s="832"/>
      <c r="BS123" s="832"/>
      <c r="BT123" s="832"/>
      <c r="BU123" s="832"/>
      <c r="BV123" s="832">
        <v>42.2</v>
      </c>
      <c r="BW123" s="832"/>
      <c r="BX123" s="832"/>
      <c r="BY123" s="832"/>
      <c r="BZ123" s="832"/>
      <c r="CA123" s="832">
        <v>30.4</v>
      </c>
      <c r="CB123" s="832"/>
      <c r="CC123" s="832"/>
      <c r="CD123" s="832"/>
      <c r="CE123" s="832"/>
      <c r="CF123" s="730"/>
      <c r="CG123" s="731"/>
      <c r="CH123" s="731"/>
      <c r="CI123" s="731"/>
      <c r="CJ123" s="833"/>
      <c r="CK123" s="851"/>
      <c r="CL123" s="812"/>
      <c r="CM123" s="812"/>
      <c r="CN123" s="812"/>
      <c r="CO123" s="813"/>
      <c r="CP123" s="828" t="s">
        <v>441</v>
      </c>
      <c r="CQ123" s="829"/>
      <c r="CR123" s="829"/>
      <c r="CS123" s="829"/>
      <c r="CT123" s="829"/>
      <c r="CU123" s="829"/>
      <c r="CV123" s="829"/>
      <c r="CW123" s="829"/>
      <c r="CX123" s="829"/>
      <c r="CY123" s="829"/>
      <c r="CZ123" s="829"/>
      <c r="DA123" s="829"/>
      <c r="DB123" s="829"/>
      <c r="DC123" s="829"/>
      <c r="DD123" s="829"/>
      <c r="DE123" s="829"/>
      <c r="DF123" s="830"/>
      <c r="DG123" s="783" t="s">
        <v>442</v>
      </c>
      <c r="DH123" s="784"/>
      <c r="DI123" s="784"/>
      <c r="DJ123" s="784"/>
      <c r="DK123" s="785"/>
      <c r="DL123" s="786" t="s">
        <v>442</v>
      </c>
      <c r="DM123" s="784"/>
      <c r="DN123" s="784"/>
      <c r="DO123" s="784"/>
      <c r="DP123" s="785"/>
      <c r="DQ123" s="786" t="s">
        <v>442</v>
      </c>
      <c r="DR123" s="784"/>
      <c r="DS123" s="784"/>
      <c r="DT123" s="784"/>
      <c r="DU123" s="785"/>
      <c r="DV123" s="754" t="s">
        <v>442</v>
      </c>
      <c r="DW123" s="755"/>
      <c r="DX123" s="755"/>
      <c r="DY123" s="755"/>
      <c r="DZ123" s="756"/>
    </row>
    <row r="124" spans="1:130" s="197" customFormat="1" ht="26.25" customHeight="1" x14ac:dyDescent="0.15">
      <c r="A124" s="865"/>
      <c r="B124" s="866"/>
      <c r="C124" s="803" t="s">
        <v>429</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442</v>
      </c>
      <c r="AB124" s="784"/>
      <c r="AC124" s="784"/>
      <c r="AD124" s="784"/>
      <c r="AE124" s="785"/>
      <c r="AF124" s="786" t="s">
        <v>442</v>
      </c>
      <c r="AG124" s="784"/>
      <c r="AH124" s="784"/>
      <c r="AI124" s="784"/>
      <c r="AJ124" s="785"/>
      <c r="AK124" s="786" t="s">
        <v>442</v>
      </c>
      <c r="AL124" s="784"/>
      <c r="AM124" s="784"/>
      <c r="AN124" s="784"/>
      <c r="AO124" s="785"/>
      <c r="AP124" s="754" t="s">
        <v>442</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443</v>
      </c>
      <c r="CQ124" s="829"/>
      <c r="CR124" s="829"/>
      <c r="CS124" s="829"/>
      <c r="CT124" s="829"/>
      <c r="CU124" s="829"/>
      <c r="CV124" s="829"/>
      <c r="CW124" s="829"/>
      <c r="CX124" s="829"/>
      <c r="CY124" s="829"/>
      <c r="CZ124" s="829"/>
      <c r="DA124" s="829"/>
      <c r="DB124" s="829"/>
      <c r="DC124" s="829"/>
      <c r="DD124" s="829"/>
      <c r="DE124" s="829"/>
      <c r="DF124" s="830"/>
      <c r="DG124" s="716">
        <v>2591</v>
      </c>
      <c r="DH124" s="717"/>
      <c r="DI124" s="717"/>
      <c r="DJ124" s="717"/>
      <c r="DK124" s="718"/>
      <c r="DL124" s="719">
        <v>591</v>
      </c>
      <c r="DM124" s="717"/>
      <c r="DN124" s="717"/>
      <c r="DO124" s="717"/>
      <c r="DP124" s="718"/>
      <c r="DQ124" s="719" t="s">
        <v>442</v>
      </c>
      <c r="DR124" s="717"/>
      <c r="DS124" s="717"/>
      <c r="DT124" s="717"/>
      <c r="DU124" s="718"/>
      <c r="DV124" s="807" t="s">
        <v>442</v>
      </c>
      <c r="DW124" s="808"/>
      <c r="DX124" s="808"/>
      <c r="DY124" s="808"/>
      <c r="DZ124" s="809"/>
    </row>
    <row r="125" spans="1:130" s="197" customFormat="1" ht="26.25" customHeight="1" thickBot="1" x14ac:dyDescent="0.2">
      <c r="A125" s="865"/>
      <c r="B125" s="866"/>
      <c r="C125" s="803" t="s">
        <v>431</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442</v>
      </c>
      <c r="AB125" s="784"/>
      <c r="AC125" s="784"/>
      <c r="AD125" s="784"/>
      <c r="AE125" s="785"/>
      <c r="AF125" s="786" t="s">
        <v>442</v>
      </c>
      <c r="AG125" s="784"/>
      <c r="AH125" s="784"/>
      <c r="AI125" s="784"/>
      <c r="AJ125" s="785"/>
      <c r="AK125" s="786" t="s">
        <v>442</v>
      </c>
      <c r="AL125" s="784"/>
      <c r="AM125" s="784"/>
      <c r="AN125" s="784"/>
      <c r="AO125" s="785"/>
      <c r="AP125" s="754" t="s">
        <v>442</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444</v>
      </c>
      <c r="CL125" s="810"/>
      <c r="CM125" s="810"/>
      <c r="CN125" s="810"/>
      <c r="CO125" s="811"/>
      <c r="CP125" s="816" t="s">
        <v>445</v>
      </c>
      <c r="CQ125" s="758"/>
      <c r="CR125" s="758"/>
      <c r="CS125" s="758"/>
      <c r="CT125" s="758"/>
      <c r="CU125" s="758"/>
      <c r="CV125" s="758"/>
      <c r="CW125" s="758"/>
      <c r="CX125" s="758"/>
      <c r="CY125" s="758"/>
      <c r="CZ125" s="758"/>
      <c r="DA125" s="758"/>
      <c r="DB125" s="758"/>
      <c r="DC125" s="758"/>
      <c r="DD125" s="758"/>
      <c r="DE125" s="758"/>
      <c r="DF125" s="759"/>
      <c r="DG125" s="799" t="s">
        <v>442</v>
      </c>
      <c r="DH125" s="800"/>
      <c r="DI125" s="800"/>
      <c r="DJ125" s="800"/>
      <c r="DK125" s="800"/>
      <c r="DL125" s="800" t="s">
        <v>442</v>
      </c>
      <c r="DM125" s="800"/>
      <c r="DN125" s="800"/>
      <c r="DO125" s="800"/>
      <c r="DP125" s="800"/>
      <c r="DQ125" s="800" t="s">
        <v>442</v>
      </c>
      <c r="DR125" s="800"/>
      <c r="DS125" s="800"/>
      <c r="DT125" s="800"/>
      <c r="DU125" s="800"/>
      <c r="DV125" s="801" t="s">
        <v>442</v>
      </c>
      <c r="DW125" s="801"/>
      <c r="DX125" s="801"/>
      <c r="DY125" s="801"/>
      <c r="DZ125" s="802"/>
    </row>
    <row r="126" spans="1:130" s="197" customFormat="1" ht="26.25" customHeight="1" x14ac:dyDescent="0.15">
      <c r="A126" s="865"/>
      <c r="B126" s="866"/>
      <c r="C126" s="803" t="s">
        <v>434</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442</v>
      </c>
      <c r="AB126" s="784"/>
      <c r="AC126" s="784"/>
      <c r="AD126" s="784"/>
      <c r="AE126" s="785"/>
      <c r="AF126" s="786" t="s">
        <v>442</v>
      </c>
      <c r="AG126" s="784"/>
      <c r="AH126" s="784"/>
      <c r="AI126" s="784"/>
      <c r="AJ126" s="785"/>
      <c r="AK126" s="786" t="s">
        <v>442</v>
      </c>
      <c r="AL126" s="784"/>
      <c r="AM126" s="784"/>
      <c r="AN126" s="784"/>
      <c r="AO126" s="785"/>
      <c r="AP126" s="754" t="s">
        <v>442</v>
      </c>
      <c r="AQ126" s="755"/>
      <c r="AR126" s="755"/>
      <c r="AS126" s="755"/>
      <c r="AT126" s="756"/>
      <c r="AU126" s="233"/>
      <c r="AV126" s="233"/>
      <c r="AW126" s="233"/>
      <c r="AX126" s="806" t="s">
        <v>446</v>
      </c>
      <c r="AY126" s="764"/>
      <c r="AZ126" s="764"/>
      <c r="BA126" s="764"/>
      <c r="BB126" s="764"/>
      <c r="BC126" s="764"/>
      <c r="BD126" s="764"/>
      <c r="BE126" s="765"/>
      <c r="BF126" s="763" t="s">
        <v>447</v>
      </c>
      <c r="BG126" s="764"/>
      <c r="BH126" s="764"/>
      <c r="BI126" s="764"/>
      <c r="BJ126" s="764"/>
      <c r="BK126" s="764"/>
      <c r="BL126" s="765"/>
      <c r="BM126" s="763" t="s">
        <v>448</v>
      </c>
      <c r="BN126" s="764"/>
      <c r="BO126" s="764"/>
      <c r="BP126" s="764"/>
      <c r="BQ126" s="764"/>
      <c r="BR126" s="764"/>
      <c r="BS126" s="765"/>
      <c r="BT126" s="763" t="s">
        <v>449</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450</v>
      </c>
      <c r="CQ126" s="768"/>
      <c r="CR126" s="768"/>
      <c r="CS126" s="768"/>
      <c r="CT126" s="768"/>
      <c r="CU126" s="768"/>
      <c r="CV126" s="768"/>
      <c r="CW126" s="768"/>
      <c r="CX126" s="768"/>
      <c r="CY126" s="768"/>
      <c r="CZ126" s="768"/>
      <c r="DA126" s="768"/>
      <c r="DB126" s="768"/>
      <c r="DC126" s="768"/>
      <c r="DD126" s="768"/>
      <c r="DE126" s="768"/>
      <c r="DF126" s="769"/>
      <c r="DG126" s="770" t="s">
        <v>442</v>
      </c>
      <c r="DH126" s="771"/>
      <c r="DI126" s="771"/>
      <c r="DJ126" s="771"/>
      <c r="DK126" s="771"/>
      <c r="DL126" s="771" t="s">
        <v>442</v>
      </c>
      <c r="DM126" s="771"/>
      <c r="DN126" s="771"/>
      <c r="DO126" s="771"/>
      <c r="DP126" s="771"/>
      <c r="DQ126" s="771" t="s">
        <v>442</v>
      </c>
      <c r="DR126" s="771"/>
      <c r="DS126" s="771"/>
      <c r="DT126" s="771"/>
      <c r="DU126" s="771"/>
      <c r="DV126" s="823" t="s">
        <v>442</v>
      </c>
      <c r="DW126" s="823"/>
      <c r="DX126" s="823"/>
      <c r="DY126" s="823"/>
      <c r="DZ126" s="824"/>
    </row>
    <row r="127" spans="1:130" s="197" customFormat="1" ht="26.25" customHeight="1" thickBot="1" x14ac:dyDescent="0.2">
      <c r="A127" s="867"/>
      <c r="B127" s="868"/>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442</v>
      </c>
      <c r="AB127" s="784"/>
      <c r="AC127" s="784"/>
      <c r="AD127" s="784"/>
      <c r="AE127" s="785"/>
      <c r="AF127" s="786" t="s">
        <v>442</v>
      </c>
      <c r="AG127" s="784"/>
      <c r="AH127" s="784"/>
      <c r="AI127" s="784"/>
      <c r="AJ127" s="785"/>
      <c r="AK127" s="786" t="s">
        <v>442</v>
      </c>
      <c r="AL127" s="784"/>
      <c r="AM127" s="784"/>
      <c r="AN127" s="784"/>
      <c r="AO127" s="785"/>
      <c r="AP127" s="754" t="s">
        <v>442</v>
      </c>
      <c r="AQ127" s="755"/>
      <c r="AR127" s="755"/>
      <c r="AS127" s="755"/>
      <c r="AT127" s="756"/>
      <c r="AU127" s="233"/>
      <c r="AV127" s="233"/>
      <c r="AW127" s="233"/>
      <c r="AX127" s="757" t="s">
        <v>452</v>
      </c>
      <c r="AY127" s="758"/>
      <c r="AZ127" s="758"/>
      <c r="BA127" s="758"/>
      <c r="BB127" s="758"/>
      <c r="BC127" s="758"/>
      <c r="BD127" s="758"/>
      <c r="BE127" s="759"/>
      <c r="BF127" s="760" t="s">
        <v>442</v>
      </c>
      <c r="BG127" s="761"/>
      <c r="BH127" s="761"/>
      <c r="BI127" s="761"/>
      <c r="BJ127" s="761"/>
      <c r="BK127" s="761"/>
      <c r="BL127" s="762"/>
      <c r="BM127" s="760">
        <v>13.87</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453</v>
      </c>
      <c r="CQ127" s="752"/>
      <c r="CR127" s="752"/>
      <c r="CS127" s="752"/>
      <c r="CT127" s="752"/>
      <c r="CU127" s="752"/>
      <c r="CV127" s="752"/>
      <c r="CW127" s="752"/>
      <c r="CX127" s="752"/>
      <c r="CY127" s="752"/>
      <c r="CZ127" s="752"/>
      <c r="DA127" s="752"/>
      <c r="DB127" s="752"/>
      <c r="DC127" s="752"/>
      <c r="DD127" s="752"/>
      <c r="DE127" s="752"/>
      <c r="DF127" s="753"/>
      <c r="DG127" s="819" t="s">
        <v>454</v>
      </c>
      <c r="DH127" s="820"/>
      <c r="DI127" s="820"/>
      <c r="DJ127" s="820"/>
      <c r="DK127" s="820"/>
      <c r="DL127" s="820" t="s">
        <v>442</v>
      </c>
      <c r="DM127" s="820"/>
      <c r="DN127" s="820"/>
      <c r="DO127" s="820"/>
      <c r="DP127" s="820"/>
      <c r="DQ127" s="820" t="s">
        <v>442</v>
      </c>
      <c r="DR127" s="820"/>
      <c r="DS127" s="820"/>
      <c r="DT127" s="820"/>
      <c r="DU127" s="820"/>
      <c r="DV127" s="821" t="s">
        <v>442</v>
      </c>
      <c r="DW127" s="821"/>
      <c r="DX127" s="821"/>
      <c r="DY127" s="821"/>
      <c r="DZ127" s="822"/>
    </row>
    <row r="128" spans="1:130" s="197" customFormat="1" ht="26.25" customHeight="1" x14ac:dyDescent="0.15">
      <c r="A128" s="795" t="s">
        <v>455</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456</v>
      </c>
      <c r="X128" s="797"/>
      <c r="Y128" s="797"/>
      <c r="Z128" s="798"/>
      <c r="AA128" s="723">
        <v>116200</v>
      </c>
      <c r="AB128" s="724"/>
      <c r="AC128" s="724"/>
      <c r="AD128" s="724"/>
      <c r="AE128" s="725"/>
      <c r="AF128" s="726">
        <v>102367</v>
      </c>
      <c r="AG128" s="724"/>
      <c r="AH128" s="724"/>
      <c r="AI128" s="724"/>
      <c r="AJ128" s="725"/>
      <c r="AK128" s="726">
        <v>124316</v>
      </c>
      <c r="AL128" s="724"/>
      <c r="AM128" s="724"/>
      <c r="AN128" s="724"/>
      <c r="AO128" s="725"/>
      <c r="AP128" s="727"/>
      <c r="AQ128" s="728"/>
      <c r="AR128" s="728"/>
      <c r="AS128" s="728"/>
      <c r="AT128" s="729"/>
      <c r="AU128" s="235"/>
      <c r="AV128" s="235"/>
      <c r="AW128" s="235"/>
      <c r="AX128" s="772" t="s">
        <v>457</v>
      </c>
      <c r="AY128" s="768"/>
      <c r="AZ128" s="768"/>
      <c r="BA128" s="768"/>
      <c r="BB128" s="768"/>
      <c r="BC128" s="768"/>
      <c r="BD128" s="768"/>
      <c r="BE128" s="769"/>
      <c r="BF128" s="790" t="s">
        <v>458</v>
      </c>
      <c r="BG128" s="791"/>
      <c r="BH128" s="791"/>
      <c r="BI128" s="791"/>
      <c r="BJ128" s="791"/>
      <c r="BK128" s="791"/>
      <c r="BL128" s="792"/>
      <c r="BM128" s="790">
        <v>18.87</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459</v>
      </c>
      <c r="X129" s="781"/>
      <c r="Y129" s="781"/>
      <c r="Z129" s="782"/>
      <c r="AA129" s="783">
        <v>7637409</v>
      </c>
      <c r="AB129" s="784"/>
      <c r="AC129" s="784"/>
      <c r="AD129" s="784"/>
      <c r="AE129" s="785"/>
      <c r="AF129" s="786">
        <v>7490228</v>
      </c>
      <c r="AG129" s="784"/>
      <c r="AH129" s="784"/>
      <c r="AI129" s="784"/>
      <c r="AJ129" s="785"/>
      <c r="AK129" s="786">
        <v>7563371</v>
      </c>
      <c r="AL129" s="784"/>
      <c r="AM129" s="784"/>
      <c r="AN129" s="784"/>
      <c r="AO129" s="785"/>
      <c r="AP129" s="787"/>
      <c r="AQ129" s="788"/>
      <c r="AR129" s="788"/>
      <c r="AS129" s="788"/>
      <c r="AT129" s="789"/>
      <c r="AU129" s="235"/>
      <c r="AV129" s="235"/>
      <c r="AW129" s="235"/>
      <c r="AX129" s="772" t="s">
        <v>460</v>
      </c>
      <c r="AY129" s="768"/>
      <c r="AZ129" s="768"/>
      <c r="BA129" s="768"/>
      <c r="BB129" s="768"/>
      <c r="BC129" s="768"/>
      <c r="BD129" s="768"/>
      <c r="BE129" s="769"/>
      <c r="BF129" s="773">
        <v>5.8</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461</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462</v>
      </c>
      <c r="X130" s="781"/>
      <c r="Y130" s="781"/>
      <c r="Z130" s="782"/>
      <c r="AA130" s="783">
        <v>955910</v>
      </c>
      <c r="AB130" s="784"/>
      <c r="AC130" s="784"/>
      <c r="AD130" s="784"/>
      <c r="AE130" s="785"/>
      <c r="AF130" s="786">
        <v>962055</v>
      </c>
      <c r="AG130" s="784"/>
      <c r="AH130" s="784"/>
      <c r="AI130" s="784"/>
      <c r="AJ130" s="785"/>
      <c r="AK130" s="786">
        <v>865692</v>
      </c>
      <c r="AL130" s="784"/>
      <c r="AM130" s="784"/>
      <c r="AN130" s="784"/>
      <c r="AO130" s="785"/>
      <c r="AP130" s="787"/>
      <c r="AQ130" s="788"/>
      <c r="AR130" s="788"/>
      <c r="AS130" s="788"/>
      <c r="AT130" s="789"/>
      <c r="AU130" s="235"/>
      <c r="AV130" s="235"/>
      <c r="AW130" s="235"/>
      <c r="AX130" s="751" t="s">
        <v>463</v>
      </c>
      <c r="AY130" s="752"/>
      <c r="AZ130" s="752"/>
      <c r="BA130" s="752"/>
      <c r="BB130" s="752"/>
      <c r="BC130" s="752"/>
      <c r="BD130" s="752"/>
      <c r="BE130" s="753"/>
      <c r="BF130" s="705">
        <v>30.4</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464</v>
      </c>
      <c r="X131" s="714"/>
      <c r="Y131" s="714"/>
      <c r="Z131" s="715"/>
      <c r="AA131" s="716">
        <v>6681499</v>
      </c>
      <c r="AB131" s="717"/>
      <c r="AC131" s="717"/>
      <c r="AD131" s="717"/>
      <c r="AE131" s="718"/>
      <c r="AF131" s="719">
        <v>6528173</v>
      </c>
      <c r="AG131" s="717"/>
      <c r="AH131" s="717"/>
      <c r="AI131" s="717"/>
      <c r="AJ131" s="718"/>
      <c r="AK131" s="719">
        <v>6697679</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465</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466</v>
      </c>
      <c r="W132" s="737"/>
      <c r="X132" s="737"/>
      <c r="Y132" s="737"/>
      <c r="Z132" s="738"/>
      <c r="AA132" s="739">
        <v>6.83411013</v>
      </c>
      <c r="AB132" s="740"/>
      <c r="AC132" s="740"/>
      <c r="AD132" s="740"/>
      <c r="AE132" s="741"/>
      <c r="AF132" s="742">
        <v>5.9341870999999999</v>
      </c>
      <c r="AG132" s="740"/>
      <c r="AH132" s="740"/>
      <c r="AI132" s="740"/>
      <c r="AJ132" s="741"/>
      <c r="AK132" s="742">
        <v>4.9072521990000002</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467</v>
      </c>
      <c r="W133" s="746"/>
      <c r="X133" s="746"/>
      <c r="Y133" s="746"/>
      <c r="Z133" s="747"/>
      <c r="AA133" s="748">
        <v>7.4</v>
      </c>
      <c r="AB133" s="749"/>
      <c r="AC133" s="749"/>
      <c r="AD133" s="749"/>
      <c r="AE133" s="750"/>
      <c r="AF133" s="748">
        <v>6.7</v>
      </c>
      <c r="AG133" s="749"/>
      <c r="AH133" s="749"/>
      <c r="AI133" s="749"/>
      <c r="AJ133" s="750"/>
      <c r="AK133" s="748">
        <v>5.8</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19" t="s">
        <v>470</v>
      </c>
      <c r="L7" s="254"/>
      <c r="M7" s="255" t="s">
        <v>471</v>
      </c>
      <c r="N7" s="256"/>
    </row>
    <row r="8" spans="1:16" x14ac:dyDescent="0.15">
      <c r="A8" s="248"/>
      <c r="B8" s="244"/>
      <c r="C8" s="244"/>
      <c r="D8" s="244"/>
      <c r="E8" s="244"/>
      <c r="F8" s="244"/>
      <c r="G8" s="257"/>
      <c r="H8" s="258"/>
      <c r="I8" s="258"/>
      <c r="J8" s="259"/>
      <c r="K8" s="1120"/>
      <c r="L8" s="260" t="s">
        <v>472</v>
      </c>
      <c r="M8" s="261" t="s">
        <v>473</v>
      </c>
      <c r="N8" s="262" t="s">
        <v>474</v>
      </c>
    </row>
    <row r="9" spans="1:16" x14ac:dyDescent="0.15">
      <c r="A9" s="248"/>
      <c r="B9" s="244"/>
      <c r="C9" s="244"/>
      <c r="D9" s="244"/>
      <c r="E9" s="244"/>
      <c r="F9" s="244"/>
      <c r="G9" s="1133" t="s">
        <v>475</v>
      </c>
      <c r="H9" s="1134"/>
      <c r="I9" s="1134"/>
      <c r="J9" s="1135"/>
      <c r="K9" s="263">
        <v>2033895</v>
      </c>
      <c r="L9" s="264">
        <v>52842</v>
      </c>
      <c r="M9" s="265">
        <v>55347</v>
      </c>
      <c r="N9" s="266">
        <v>-4.5</v>
      </c>
    </row>
    <row r="10" spans="1:16" x14ac:dyDescent="0.15">
      <c r="A10" s="248"/>
      <c r="B10" s="244"/>
      <c r="C10" s="244"/>
      <c r="D10" s="244"/>
      <c r="E10" s="244"/>
      <c r="F10" s="244"/>
      <c r="G10" s="1133" t="s">
        <v>476</v>
      </c>
      <c r="H10" s="1134"/>
      <c r="I10" s="1134"/>
      <c r="J10" s="1135"/>
      <c r="K10" s="267">
        <v>28351</v>
      </c>
      <c r="L10" s="268">
        <v>737</v>
      </c>
      <c r="M10" s="269">
        <v>5378</v>
      </c>
      <c r="N10" s="270">
        <v>-86.3</v>
      </c>
    </row>
    <row r="11" spans="1:16" ht="13.5" customHeight="1" x14ac:dyDescent="0.15">
      <c r="A11" s="248"/>
      <c r="B11" s="244"/>
      <c r="C11" s="244"/>
      <c r="D11" s="244"/>
      <c r="E11" s="244"/>
      <c r="F11" s="244"/>
      <c r="G11" s="1133" t="s">
        <v>477</v>
      </c>
      <c r="H11" s="1134"/>
      <c r="I11" s="1134"/>
      <c r="J11" s="1135"/>
      <c r="K11" s="267">
        <v>284275</v>
      </c>
      <c r="L11" s="268">
        <v>7386</v>
      </c>
      <c r="M11" s="269">
        <v>7824</v>
      </c>
      <c r="N11" s="270">
        <v>-5.6</v>
      </c>
    </row>
    <row r="12" spans="1:16" ht="13.5" customHeight="1" x14ac:dyDescent="0.15">
      <c r="A12" s="248"/>
      <c r="B12" s="244"/>
      <c r="C12" s="244"/>
      <c r="D12" s="244"/>
      <c r="E12" s="244"/>
      <c r="F12" s="244"/>
      <c r="G12" s="1133" t="s">
        <v>478</v>
      </c>
      <c r="H12" s="1134"/>
      <c r="I12" s="1134"/>
      <c r="J12" s="1135"/>
      <c r="K12" s="267" t="s">
        <v>479</v>
      </c>
      <c r="L12" s="268" t="s">
        <v>479</v>
      </c>
      <c r="M12" s="269">
        <v>137</v>
      </c>
      <c r="N12" s="270" t="s">
        <v>479</v>
      </c>
    </row>
    <row r="13" spans="1:16" ht="13.5" customHeight="1" x14ac:dyDescent="0.15">
      <c r="A13" s="248"/>
      <c r="B13" s="244"/>
      <c r="C13" s="244"/>
      <c r="D13" s="244"/>
      <c r="E13" s="244"/>
      <c r="F13" s="244"/>
      <c r="G13" s="1133" t="s">
        <v>480</v>
      </c>
      <c r="H13" s="1134"/>
      <c r="I13" s="1134"/>
      <c r="J13" s="1135"/>
      <c r="K13" s="267" t="s">
        <v>479</v>
      </c>
      <c r="L13" s="268" t="s">
        <v>479</v>
      </c>
      <c r="M13" s="269">
        <v>6</v>
      </c>
      <c r="N13" s="270" t="s">
        <v>479</v>
      </c>
    </row>
    <row r="14" spans="1:16" ht="13.5" customHeight="1" x14ac:dyDescent="0.15">
      <c r="A14" s="248"/>
      <c r="B14" s="244"/>
      <c r="C14" s="244"/>
      <c r="D14" s="244"/>
      <c r="E14" s="244"/>
      <c r="F14" s="244"/>
      <c r="G14" s="1133" t="s">
        <v>481</v>
      </c>
      <c r="H14" s="1134"/>
      <c r="I14" s="1134"/>
      <c r="J14" s="1135"/>
      <c r="K14" s="267">
        <v>106783</v>
      </c>
      <c r="L14" s="268">
        <v>2774</v>
      </c>
      <c r="M14" s="269">
        <v>2598</v>
      </c>
      <c r="N14" s="270">
        <v>6.8</v>
      </c>
    </row>
    <row r="15" spans="1:16" ht="13.5" customHeight="1" x14ac:dyDescent="0.15">
      <c r="A15" s="248"/>
      <c r="B15" s="244"/>
      <c r="C15" s="244"/>
      <c r="D15" s="244"/>
      <c r="E15" s="244"/>
      <c r="F15" s="244"/>
      <c r="G15" s="1133" t="s">
        <v>482</v>
      </c>
      <c r="H15" s="1134"/>
      <c r="I15" s="1134"/>
      <c r="J15" s="1135"/>
      <c r="K15" s="267">
        <v>17522</v>
      </c>
      <c r="L15" s="268">
        <v>455</v>
      </c>
      <c r="M15" s="269">
        <v>1203</v>
      </c>
      <c r="N15" s="270">
        <v>-62.2</v>
      </c>
    </row>
    <row r="16" spans="1:16" x14ac:dyDescent="0.15">
      <c r="A16" s="248"/>
      <c r="B16" s="244"/>
      <c r="C16" s="244"/>
      <c r="D16" s="244"/>
      <c r="E16" s="244"/>
      <c r="F16" s="244"/>
      <c r="G16" s="1136" t="s">
        <v>483</v>
      </c>
      <c r="H16" s="1137"/>
      <c r="I16" s="1137"/>
      <c r="J16" s="1138"/>
      <c r="K16" s="268">
        <v>-134627</v>
      </c>
      <c r="L16" s="268">
        <v>-3498</v>
      </c>
      <c r="M16" s="269">
        <v>-5188</v>
      </c>
      <c r="N16" s="270">
        <v>-32.6</v>
      </c>
    </row>
    <row r="17" spans="1:16" x14ac:dyDescent="0.15">
      <c r="A17" s="248"/>
      <c r="B17" s="244"/>
      <c r="C17" s="244"/>
      <c r="D17" s="244"/>
      <c r="E17" s="244"/>
      <c r="F17" s="244"/>
      <c r="G17" s="1136" t="s">
        <v>167</v>
      </c>
      <c r="H17" s="1137"/>
      <c r="I17" s="1137"/>
      <c r="J17" s="1138"/>
      <c r="K17" s="268">
        <v>2336199</v>
      </c>
      <c r="L17" s="268">
        <v>60696</v>
      </c>
      <c r="M17" s="269">
        <v>67305</v>
      </c>
      <c r="N17" s="270">
        <v>-9.8000000000000007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30" t="s">
        <v>488</v>
      </c>
      <c r="H21" s="1131"/>
      <c r="I21" s="1131"/>
      <c r="J21" s="1132"/>
      <c r="K21" s="280">
        <v>6.18</v>
      </c>
      <c r="L21" s="281">
        <v>6.27</v>
      </c>
      <c r="M21" s="282">
        <v>-0.09</v>
      </c>
      <c r="N21" s="249"/>
      <c r="O21" s="283"/>
      <c r="P21" s="279"/>
    </row>
    <row r="22" spans="1:16" s="284" customFormat="1" x14ac:dyDescent="0.15">
      <c r="A22" s="279"/>
      <c r="B22" s="249"/>
      <c r="C22" s="249"/>
      <c r="D22" s="249"/>
      <c r="E22" s="249"/>
      <c r="F22" s="249"/>
      <c r="G22" s="1130" t="s">
        <v>489</v>
      </c>
      <c r="H22" s="1131"/>
      <c r="I22" s="1131"/>
      <c r="J22" s="1132"/>
      <c r="K22" s="285">
        <v>97.9</v>
      </c>
      <c r="L22" s="286">
        <v>97.2</v>
      </c>
      <c r="M22" s="287">
        <v>0.7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19" t="s">
        <v>470</v>
      </c>
      <c r="L30" s="254"/>
      <c r="M30" s="255" t="s">
        <v>471</v>
      </c>
      <c r="N30" s="256"/>
    </row>
    <row r="31" spans="1:16" x14ac:dyDescent="0.15">
      <c r="A31" s="248"/>
      <c r="B31" s="244"/>
      <c r="C31" s="244"/>
      <c r="D31" s="244"/>
      <c r="E31" s="244"/>
      <c r="F31" s="244"/>
      <c r="G31" s="257"/>
      <c r="H31" s="258"/>
      <c r="I31" s="258"/>
      <c r="J31" s="259"/>
      <c r="K31" s="1120"/>
      <c r="L31" s="260" t="s">
        <v>472</v>
      </c>
      <c r="M31" s="261" t="s">
        <v>473</v>
      </c>
      <c r="N31" s="262" t="s">
        <v>474</v>
      </c>
    </row>
    <row r="32" spans="1:16" ht="27" customHeight="1" x14ac:dyDescent="0.15">
      <c r="A32" s="248"/>
      <c r="B32" s="244"/>
      <c r="C32" s="244"/>
      <c r="D32" s="244"/>
      <c r="E32" s="244"/>
      <c r="F32" s="244"/>
      <c r="G32" s="1121" t="s">
        <v>493</v>
      </c>
      <c r="H32" s="1122"/>
      <c r="I32" s="1122"/>
      <c r="J32" s="1123"/>
      <c r="K32" s="294">
        <v>939041</v>
      </c>
      <c r="L32" s="294">
        <v>24397</v>
      </c>
      <c r="M32" s="295">
        <v>29478</v>
      </c>
      <c r="N32" s="296">
        <v>-17.2</v>
      </c>
    </row>
    <row r="33" spans="1:16" ht="13.5" customHeight="1" x14ac:dyDescent="0.15">
      <c r="A33" s="248"/>
      <c r="B33" s="244"/>
      <c r="C33" s="244"/>
      <c r="D33" s="244"/>
      <c r="E33" s="244"/>
      <c r="F33" s="244"/>
      <c r="G33" s="1121" t="s">
        <v>494</v>
      </c>
      <c r="H33" s="1122"/>
      <c r="I33" s="1122"/>
      <c r="J33" s="1123"/>
      <c r="K33" s="294" t="s">
        <v>479</v>
      </c>
      <c r="L33" s="294" t="s">
        <v>479</v>
      </c>
      <c r="M33" s="295" t="s">
        <v>479</v>
      </c>
      <c r="N33" s="296" t="s">
        <v>479</v>
      </c>
    </row>
    <row r="34" spans="1:16" ht="27" customHeight="1" x14ac:dyDescent="0.15">
      <c r="A34" s="248"/>
      <c r="B34" s="244"/>
      <c r="C34" s="244"/>
      <c r="D34" s="244"/>
      <c r="E34" s="244"/>
      <c r="F34" s="244"/>
      <c r="G34" s="1121" t="s">
        <v>495</v>
      </c>
      <c r="H34" s="1122"/>
      <c r="I34" s="1122"/>
      <c r="J34" s="1123"/>
      <c r="K34" s="294" t="s">
        <v>479</v>
      </c>
      <c r="L34" s="294" t="s">
        <v>479</v>
      </c>
      <c r="M34" s="295" t="s">
        <v>479</v>
      </c>
      <c r="N34" s="296" t="s">
        <v>479</v>
      </c>
    </row>
    <row r="35" spans="1:16" ht="27" customHeight="1" x14ac:dyDescent="0.15">
      <c r="A35" s="248"/>
      <c r="B35" s="244"/>
      <c r="C35" s="244"/>
      <c r="D35" s="244"/>
      <c r="E35" s="244"/>
      <c r="F35" s="244"/>
      <c r="G35" s="1121" t="s">
        <v>496</v>
      </c>
      <c r="H35" s="1122"/>
      <c r="I35" s="1122"/>
      <c r="J35" s="1123"/>
      <c r="K35" s="294">
        <v>314343</v>
      </c>
      <c r="L35" s="294">
        <v>8167</v>
      </c>
      <c r="M35" s="295">
        <v>9466</v>
      </c>
      <c r="N35" s="296">
        <v>-13.7</v>
      </c>
    </row>
    <row r="36" spans="1:16" ht="27" customHeight="1" x14ac:dyDescent="0.15">
      <c r="A36" s="248"/>
      <c r="B36" s="244"/>
      <c r="C36" s="244"/>
      <c r="D36" s="244"/>
      <c r="E36" s="244"/>
      <c r="F36" s="244"/>
      <c r="G36" s="1121" t="s">
        <v>497</v>
      </c>
      <c r="H36" s="1122"/>
      <c r="I36" s="1122"/>
      <c r="J36" s="1123"/>
      <c r="K36" s="294">
        <v>30596</v>
      </c>
      <c r="L36" s="294">
        <v>795</v>
      </c>
      <c r="M36" s="295">
        <v>2568</v>
      </c>
      <c r="N36" s="296">
        <v>-69</v>
      </c>
    </row>
    <row r="37" spans="1:16" ht="13.5" customHeight="1" x14ac:dyDescent="0.15">
      <c r="A37" s="248"/>
      <c r="B37" s="244"/>
      <c r="C37" s="244"/>
      <c r="D37" s="244"/>
      <c r="E37" s="244"/>
      <c r="F37" s="244"/>
      <c r="G37" s="1121" t="s">
        <v>498</v>
      </c>
      <c r="H37" s="1122"/>
      <c r="I37" s="1122"/>
      <c r="J37" s="1123"/>
      <c r="K37" s="294">
        <v>34700</v>
      </c>
      <c r="L37" s="294">
        <v>902</v>
      </c>
      <c r="M37" s="295">
        <v>1267</v>
      </c>
      <c r="N37" s="296">
        <v>-28.8</v>
      </c>
    </row>
    <row r="38" spans="1:16" ht="27" customHeight="1" x14ac:dyDescent="0.15">
      <c r="A38" s="248"/>
      <c r="B38" s="244"/>
      <c r="C38" s="244"/>
      <c r="D38" s="244"/>
      <c r="E38" s="244"/>
      <c r="F38" s="244"/>
      <c r="G38" s="1124" t="s">
        <v>499</v>
      </c>
      <c r="H38" s="1125"/>
      <c r="I38" s="1125"/>
      <c r="J38" s="1126"/>
      <c r="K38" s="297" t="s">
        <v>479</v>
      </c>
      <c r="L38" s="297" t="s">
        <v>479</v>
      </c>
      <c r="M38" s="298">
        <v>1</v>
      </c>
      <c r="N38" s="299" t="s">
        <v>479</v>
      </c>
      <c r="O38" s="293"/>
    </row>
    <row r="39" spans="1:16" x14ac:dyDescent="0.15">
      <c r="A39" s="248"/>
      <c r="B39" s="244"/>
      <c r="C39" s="244"/>
      <c r="D39" s="244"/>
      <c r="E39" s="244"/>
      <c r="F39" s="244"/>
      <c r="G39" s="1124" t="s">
        <v>500</v>
      </c>
      <c r="H39" s="1125"/>
      <c r="I39" s="1125"/>
      <c r="J39" s="1126"/>
      <c r="K39" s="300">
        <v>-124316</v>
      </c>
      <c r="L39" s="300">
        <v>-3230</v>
      </c>
      <c r="M39" s="301">
        <v>-3176</v>
      </c>
      <c r="N39" s="302">
        <v>1.7</v>
      </c>
      <c r="O39" s="293"/>
    </row>
    <row r="40" spans="1:16" ht="27" customHeight="1" x14ac:dyDescent="0.15">
      <c r="A40" s="248"/>
      <c r="B40" s="244"/>
      <c r="C40" s="244"/>
      <c r="D40" s="244"/>
      <c r="E40" s="244"/>
      <c r="F40" s="244"/>
      <c r="G40" s="1121" t="s">
        <v>501</v>
      </c>
      <c r="H40" s="1122"/>
      <c r="I40" s="1122"/>
      <c r="J40" s="1123"/>
      <c r="K40" s="300">
        <v>-865692</v>
      </c>
      <c r="L40" s="300">
        <v>-22491</v>
      </c>
      <c r="M40" s="301">
        <v>-27766</v>
      </c>
      <c r="N40" s="302">
        <v>-19</v>
      </c>
      <c r="O40" s="293"/>
    </row>
    <row r="41" spans="1:16" x14ac:dyDescent="0.15">
      <c r="A41" s="248"/>
      <c r="B41" s="244"/>
      <c r="C41" s="244"/>
      <c r="D41" s="244"/>
      <c r="E41" s="244"/>
      <c r="F41" s="244"/>
      <c r="G41" s="1127" t="s">
        <v>278</v>
      </c>
      <c r="H41" s="1128"/>
      <c r="I41" s="1128"/>
      <c r="J41" s="1129"/>
      <c r="K41" s="294">
        <v>328672</v>
      </c>
      <c r="L41" s="300">
        <v>8539</v>
      </c>
      <c r="M41" s="301">
        <v>11838</v>
      </c>
      <c r="N41" s="302">
        <v>-27.9</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14" t="s">
        <v>470</v>
      </c>
      <c r="J49" s="1116" t="s">
        <v>505</v>
      </c>
      <c r="K49" s="1117"/>
      <c r="L49" s="1117"/>
      <c r="M49" s="1117"/>
      <c r="N49" s="1118"/>
    </row>
    <row r="50" spans="1:14" x14ac:dyDescent="0.15">
      <c r="A50" s="248"/>
      <c r="B50" s="244"/>
      <c r="C50" s="244"/>
      <c r="D50" s="244"/>
      <c r="E50" s="244"/>
      <c r="F50" s="244"/>
      <c r="G50" s="312"/>
      <c r="H50" s="313"/>
      <c r="I50" s="1115"/>
      <c r="J50" s="314" t="s">
        <v>506</v>
      </c>
      <c r="K50" s="315" t="s">
        <v>507</v>
      </c>
      <c r="L50" s="316" t="s">
        <v>508</v>
      </c>
      <c r="M50" s="317" t="s">
        <v>509</v>
      </c>
      <c r="N50" s="318" t="s">
        <v>510</v>
      </c>
    </row>
    <row r="51" spans="1:14" x14ac:dyDescent="0.15">
      <c r="A51" s="248"/>
      <c r="B51" s="244"/>
      <c r="C51" s="244"/>
      <c r="D51" s="244"/>
      <c r="E51" s="244"/>
      <c r="F51" s="244"/>
      <c r="G51" s="310" t="s">
        <v>511</v>
      </c>
      <c r="H51" s="311"/>
      <c r="I51" s="319">
        <v>1918463</v>
      </c>
      <c r="J51" s="320">
        <v>49866</v>
      </c>
      <c r="K51" s="321">
        <v>-17.2</v>
      </c>
      <c r="L51" s="322">
        <v>42839</v>
      </c>
      <c r="M51" s="323">
        <v>-13.3</v>
      </c>
      <c r="N51" s="324">
        <v>-3.9</v>
      </c>
    </row>
    <row r="52" spans="1:14" x14ac:dyDescent="0.15">
      <c r="A52" s="248"/>
      <c r="B52" s="244"/>
      <c r="C52" s="244"/>
      <c r="D52" s="244"/>
      <c r="E52" s="244"/>
      <c r="F52" s="244"/>
      <c r="G52" s="325"/>
      <c r="H52" s="326" t="s">
        <v>512</v>
      </c>
      <c r="I52" s="327">
        <v>655909</v>
      </c>
      <c r="J52" s="328">
        <v>17049</v>
      </c>
      <c r="K52" s="329">
        <v>-45</v>
      </c>
      <c r="L52" s="330">
        <v>22027</v>
      </c>
      <c r="M52" s="331">
        <v>-17.100000000000001</v>
      </c>
      <c r="N52" s="332">
        <v>-27.9</v>
      </c>
    </row>
    <row r="53" spans="1:14" x14ac:dyDescent="0.15">
      <c r="A53" s="248"/>
      <c r="B53" s="244"/>
      <c r="C53" s="244"/>
      <c r="D53" s="244"/>
      <c r="E53" s="244"/>
      <c r="F53" s="244"/>
      <c r="G53" s="310" t="s">
        <v>513</v>
      </c>
      <c r="H53" s="311"/>
      <c r="I53" s="319">
        <v>2213715</v>
      </c>
      <c r="J53" s="320">
        <v>57137</v>
      </c>
      <c r="K53" s="321">
        <v>14.6</v>
      </c>
      <c r="L53" s="322">
        <v>46819</v>
      </c>
      <c r="M53" s="323">
        <v>9.3000000000000007</v>
      </c>
      <c r="N53" s="324">
        <v>5.3</v>
      </c>
    </row>
    <row r="54" spans="1:14" x14ac:dyDescent="0.15">
      <c r="A54" s="248"/>
      <c r="B54" s="244"/>
      <c r="C54" s="244"/>
      <c r="D54" s="244"/>
      <c r="E54" s="244"/>
      <c r="F54" s="244"/>
      <c r="G54" s="325"/>
      <c r="H54" s="326" t="s">
        <v>512</v>
      </c>
      <c r="I54" s="327">
        <v>963136</v>
      </c>
      <c r="J54" s="328">
        <v>24859</v>
      </c>
      <c r="K54" s="329">
        <v>45.8</v>
      </c>
      <c r="L54" s="330">
        <v>24121</v>
      </c>
      <c r="M54" s="331">
        <v>9.5</v>
      </c>
      <c r="N54" s="332">
        <v>36.299999999999997</v>
      </c>
    </row>
    <row r="55" spans="1:14" x14ac:dyDescent="0.15">
      <c r="A55" s="248"/>
      <c r="B55" s="244"/>
      <c r="C55" s="244"/>
      <c r="D55" s="244"/>
      <c r="E55" s="244"/>
      <c r="F55" s="244"/>
      <c r="G55" s="310" t="s">
        <v>514</v>
      </c>
      <c r="H55" s="311"/>
      <c r="I55" s="319">
        <v>2233079</v>
      </c>
      <c r="J55" s="320">
        <v>57717</v>
      </c>
      <c r="K55" s="321">
        <v>1</v>
      </c>
      <c r="L55" s="322">
        <v>53270</v>
      </c>
      <c r="M55" s="323">
        <v>13.8</v>
      </c>
      <c r="N55" s="324">
        <v>-12.8</v>
      </c>
    </row>
    <row r="56" spans="1:14" x14ac:dyDescent="0.15">
      <c r="A56" s="248"/>
      <c r="B56" s="244"/>
      <c r="C56" s="244"/>
      <c r="D56" s="244"/>
      <c r="E56" s="244"/>
      <c r="F56" s="244"/>
      <c r="G56" s="325"/>
      <c r="H56" s="326" t="s">
        <v>512</v>
      </c>
      <c r="I56" s="327">
        <v>513444</v>
      </c>
      <c r="J56" s="328">
        <v>13271</v>
      </c>
      <c r="K56" s="329">
        <v>-46.6</v>
      </c>
      <c r="L56" s="330">
        <v>24316</v>
      </c>
      <c r="M56" s="331">
        <v>0.8</v>
      </c>
      <c r="N56" s="332">
        <v>-47.4</v>
      </c>
    </row>
    <row r="57" spans="1:14" x14ac:dyDescent="0.15">
      <c r="A57" s="248"/>
      <c r="B57" s="244"/>
      <c r="C57" s="244"/>
      <c r="D57" s="244"/>
      <c r="E57" s="244"/>
      <c r="F57" s="244"/>
      <c r="G57" s="310" t="s">
        <v>515</v>
      </c>
      <c r="H57" s="311"/>
      <c r="I57" s="319">
        <v>2702539</v>
      </c>
      <c r="J57" s="320">
        <v>69963</v>
      </c>
      <c r="K57" s="321">
        <v>21.2</v>
      </c>
      <c r="L57" s="322">
        <v>53292</v>
      </c>
      <c r="M57" s="323">
        <v>0</v>
      </c>
      <c r="N57" s="324">
        <v>21.2</v>
      </c>
    </row>
    <row r="58" spans="1:14" x14ac:dyDescent="0.15">
      <c r="A58" s="248"/>
      <c r="B58" s="244"/>
      <c r="C58" s="244"/>
      <c r="D58" s="244"/>
      <c r="E58" s="244"/>
      <c r="F58" s="244"/>
      <c r="G58" s="325"/>
      <c r="H58" s="326" t="s">
        <v>512</v>
      </c>
      <c r="I58" s="327">
        <v>1447532</v>
      </c>
      <c r="J58" s="328">
        <v>37474</v>
      </c>
      <c r="K58" s="329">
        <v>182.4</v>
      </c>
      <c r="L58" s="330">
        <v>28900</v>
      </c>
      <c r="M58" s="331">
        <v>18.899999999999999</v>
      </c>
      <c r="N58" s="332">
        <v>163.5</v>
      </c>
    </row>
    <row r="59" spans="1:14" x14ac:dyDescent="0.15">
      <c r="A59" s="248"/>
      <c r="B59" s="244"/>
      <c r="C59" s="244"/>
      <c r="D59" s="244"/>
      <c r="E59" s="244"/>
      <c r="F59" s="244"/>
      <c r="G59" s="310" t="s">
        <v>516</v>
      </c>
      <c r="H59" s="311"/>
      <c r="I59" s="319">
        <v>1467092</v>
      </c>
      <c r="J59" s="320">
        <v>38116</v>
      </c>
      <c r="K59" s="321">
        <v>-45.5</v>
      </c>
      <c r="L59" s="322">
        <v>49919</v>
      </c>
      <c r="M59" s="323">
        <v>-6.3</v>
      </c>
      <c r="N59" s="324">
        <v>-39.200000000000003</v>
      </c>
    </row>
    <row r="60" spans="1:14" x14ac:dyDescent="0.15">
      <c r="A60" s="248"/>
      <c r="B60" s="244"/>
      <c r="C60" s="244"/>
      <c r="D60" s="244"/>
      <c r="E60" s="244"/>
      <c r="F60" s="244"/>
      <c r="G60" s="325"/>
      <c r="H60" s="326" t="s">
        <v>512</v>
      </c>
      <c r="I60" s="333">
        <v>1299711</v>
      </c>
      <c r="J60" s="328">
        <v>33767</v>
      </c>
      <c r="K60" s="329">
        <v>-9.9</v>
      </c>
      <c r="L60" s="330">
        <v>26398</v>
      </c>
      <c r="M60" s="331">
        <v>-8.6999999999999993</v>
      </c>
      <c r="N60" s="332">
        <v>-1.2</v>
      </c>
    </row>
    <row r="61" spans="1:14" x14ac:dyDescent="0.15">
      <c r="A61" s="248"/>
      <c r="B61" s="244"/>
      <c r="C61" s="244"/>
      <c r="D61" s="244"/>
      <c r="E61" s="244"/>
      <c r="F61" s="244"/>
      <c r="G61" s="310" t="s">
        <v>517</v>
      </c>
      <c r="H61" s="334"/>
      <c r="I61" s="335">
        <v>2106978</v>
      </c>
      <c r="J61" s="336">
        <v>54560</v>
      </c>
      <c r="K61" s="337">
        <v>-5.2</v>
      </c>
      <c r="L61" s="338">
        <v>49228</v>
      </c>
      <c r="M61" s="339">
        <v>0.7</v>
      </c>
      <c r="N61" s="324">
        <v>-5.9</v>
      </c>
    </row>
    <row r="62" spans="1:14" x14ac:dyDescent="0.15">
      <c r="A62" s="248"/>
      <c r="B62" s="244"/>
      <c r="C62" s="244"/>
      <c r="D62" s="244"/>
      <c r="E62" s="244"/>
      <c r="F62" s="244"/>
      <c r="G62" s="325"/>
      <c r="H62" s="326" t="s">
        <v>512</v>
      </c>
      <c r="I62" s="327">
        <v>975946</v>
      </c>
      <c r="J62" s="328">
        <v>25284</v>
      </c>
      <c r="K62" s="329">
        <v>25.3</v>
      </c>
      <c r="L62" s="330">
        <v>25152</v>
      </c>
      <c r="M62" s="331">
        <v>0.7</v>
      </c>
      <c r="N62" s="332">
        <v>24.6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39" t="s">
        <v>3</v>
      </c>
      <c r="D47" s="1139"/>
      <c r="E47" s="1140"/>
      <c r="F47" s="11">
        <v>23.92</v>
      </c>
      <c r="G47" s="12">
        <v>22.28</v>
      </c>
      <c r="H47" s="12">
        <v>23.09</v>
      </c>
      <c r="I47" s="12">
        <v>22.38</v>
      </c>
      <c r="J47" s="13">
        <v>23.03</v>
      </c>
    </row>
    <row r="48" spans="2:10" ht="57.75" customHeight="1" x14ac:dyDescent="0.15">
      <c r="B48" s="14"/>
      <c r="C48" s="1141" t="s">
        <v>4</v>
      </c>
      <c r="D48" s="1141"/>
      <c r="E48" s="1142"/>
      <c r="F48" s="15">
        <v>5.6</v>
      </c>
      <c r="G48" s="16">
        <v>6.26</v>
      </c>
      <c r="H48" s="16">
        <v>7.82</v>
      </c>
      <c r="I48" s="16">
        <v>6.09</v>
      </c>
      <c r="J48" s="17">
        <v>7.03</v>
      </c>
    </row>
    <row r="49" spans="2:10" ht="57.75" customHeight="1" thickBot="1" x14ac:dyDescent="0.2">
      <c r="B49" s="18"/>
      <c r="C49" s="1143" t="s">
        <v>5</v>
      </c>
      <c r="D49" s="1143"/>
      <c r="E49" s="1144"/>
      <c r="F49" s="19">
        <v>3.37</v>
      </c>
      <c r="G49" s="20" t="s">
        <v>524</v>
      </c>
      <c r="H49" s="20">
        <v>2.77</v>
      </c>
      <c r="I49" s="20" t="s">
        <v>525</v>
      </c>
      <c r="J49" s="21">
        <v>1.87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2017-03-07T06:39:24Z</cp:lastPrinted>
  <dcterms:created xsi:type="dcterms:W3CDTF">2017-02-15T19:37:49Z</dcterms:created>
  <dcterms:modified xsi:type="dcterms:W3CDTF">2017-05-09T01:09:07Z</dcterms:modified>
</cp:coreProperties>
</file>