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CR102" i="11" l="1"/>
  <c r="AU88" i="11"/>
  <c r="AP88" i="11"/>
  <c r="AF88" i="11"/>
  <c r="AU63" i="11"/>
  <c r="AF63" i="11"/>
  <c r="AP63" i="11"/>
  <c r="AP23" i="11"/>
  <c r="AA23" i="11"/>
  <c r="V23" i="11"/>
  <c r="Q23"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C36" i="9"/>
  <c r="BE35" i="9"/>
  <c r="BW34" i="9"/>
  <c r="BW35" i="9" s="1"/>
  <c r="BW36" i="9" s="1"/>
  <c r="BW37" i="9" s="1"/>
  <c r="BW38" i="9" s="1"/>
  <c r="C34" i="9"/>
  <c r="CO34" i="9" l="1"/>
  <c r="CO35" i="9" s="1"/>
  <c r="CO36" i="9" s="1"/>
  <c r="CO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calcChain>
</file>

<file path=xl/sharedStrings.xml><?xml version="1.0" encoding="utf-8"?>
<sst xmlns="http://schemas.openxmlformats.org/spreadsheetml/2006/main" count="1061" uniqueCount="564">
  <si>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</si>
  <si>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</si>
  <si>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</si>
  <si>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</si>
  <si>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</si>
  <si>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</si>
  <si>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</si>
  <si>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</si>
  <si>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</si>
  <si>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</si>
  <si>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</si>
  <si>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</si>
  <si>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</si>
  <si>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</si>
  <si>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</si>
  <si>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</si>
  <si>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</si>
  <si>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</si>
  <si>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</si>
  <si>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</si>
  <si>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</si>
  <si>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</si>
  <si>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</si>
  <si>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</si>
  <si>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</si>
  <si>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</si>
  <si>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</si>
  <si>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</si>
  <si>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</si>
  <si>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</si>
  <si>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</si>
  <si>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</si>
  <si>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</si>
  <si>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</si>
  <si>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</si>
  <si>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</si>
  <si>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</si>
  <si>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</si>
  <si>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</si>
  <si>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</si>
  <si>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</si>
  <si>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</si>
  <si>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</si>
  <si>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</si>
  <si>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</si>
  <si>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</si>
  <si>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</si>
  <si>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</si>
  <si>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</si>
  <si>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</si>
  <si>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</si>
  <si>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</si>
  <si>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</si>
  <si>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</si>
  <si>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</si>
  <si>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</si>
  <si>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</si>
  <si>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</si>
  <si>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</si>
  <si>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</si>
  <si>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</si>
  <si>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</si>
  <si>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</si>
  <si>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</si>
  <si>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</si>
  <si>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</si>
  <si>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</si>
  <si>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</si>
  <si>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</si>
  <si>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</si>
  <si>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</si>
  <si>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</si>
  <si>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</si>
  <si>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</si>
  <si>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</si>
  <si>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</si>
  <si>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</si>
  <si>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</si>
  <si>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</si>
  <si>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</si>
  <si>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</si>
  <si>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</si>
  <si>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</si>
  <si>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</si>
  <si>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</si>
  <si>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</si>
  <si>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</si>
  <si>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</si>
  <si>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</si>
  <si>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</si>
  <si>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</si>
  <si>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</si>
  <si>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</si>
  <si>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</si>
  <si>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</si>
  <si>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</si>
  <si>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</si>
  <si>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</si>
  <si>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</si>
  <si>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</si>
  <si>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</si>
  <si>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</si>
  <si>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</si>
  <si>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</si>
  <si>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</si>
  <si>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</si>
  <si>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</si>
  <si>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</si>
  <si>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</si>
  <si>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</si>
  <si>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</si>
  <si>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</si>
  <si>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</si>
  <si>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</si>
  <si>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</si>
  <si>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</si>
  <si>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</si>
  <si>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</si>
  <si>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</si>
  <si>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</si>
  <si>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</si>
  <si>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</si>
  <si>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</si>
  <si>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</si>
  <si>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</si>
  <si>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</si>
  <si>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</si>
  <si>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</si>
  <si>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</si>
  <si>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</si>
  <si>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</si>
  <si>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</si>
  <si>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</si>
  <si>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</si>
  <si>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</si>
  <si>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</si>
  <si>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</si>
  <si>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</si>
  <si>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</si>
  <si>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</si>
  <si>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</si>
  <si>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</si>
  <si>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</si>
  <si>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</si>
  <si>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</si>
  <si>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</si>
  <si>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</si>
  <si>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</si>
  <si>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</si>
  <si>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</si>
  <si>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</si>
  <si>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</si>
  <si>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</si>
  <si>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</si>
  <si>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</si>
  <si>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</si>
  <si>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</si>
  <si>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</si>
  <si>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</si>
  <si>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</si>
  <si>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</si>
  <si>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</si>
  <si>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</si>
  <si>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</si>
  <si>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</si>
  <si>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</si>
  <si>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</si>
  <si>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</si>
  <si>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</si>
  <si>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</si>
  <si>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</si>
  <si>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</si>
  <si>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</si>
  <si>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</si>
  <si>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</si>
  <si>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</si>
  <si>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</si>
  <si>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</si>
  <si>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</si>
  <si>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</si>
  <si>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</si>
  <si>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</si>
  <si>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</si>
  <si>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</si>
  <si>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</si>
  <si>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</si>
  <si>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</si>
  <si>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</si>
  <si>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</si>
  <si>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</si>
  <si>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</si>
  <si>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</si>
  <si>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</si>
  <si>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</si>
  <si>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</si>
  <si>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</si>
  <si>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</si>
  <si>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</si>
  <si>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</si>
  <si>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</si>
  <si>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</si>
  <si>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</si>
  <si>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</si>
  <si>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</si>
  <si>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</si>
  <si>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</si>
  <si>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</si>
  <si>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</si>
  <si>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</si>
  <si>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</si>
  <si>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</si>
  <si>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</si>
  <si>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</si>
  <si>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</si>
  <si>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</si>
  <si>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</si>
  <si>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</si>
  <si>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</si>
  <si>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</si>
  <si>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</si>
  <si>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</si>
  <si>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</si>
  <si>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</si>
  <si>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</si>
  <si>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</si>
  <si>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</si>
  <si>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</si>
  <si>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</si>
  <si>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</si>
  <si>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</si>
  <si>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</si>
  <si>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</si>
  <si>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</si>
  <si>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</si>
  <si>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</si>
  <si>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</si>
  <si>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</si>
  <si>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</si>
  <si>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</si>
  <si>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</si>
  <si>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</si>
  <si>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</si>
  <si>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</si>
  <si>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</si>
  <si>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</si>
  <si>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</si>
  <si>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</si>
  <si>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</si>
  <si>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</si>
  <si>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</si>
  <si>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</si>
  <si>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</si>
  <si>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</si>
  <si>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</si>
  <si>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</si>
  <si>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</si>
  <si>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</si>
  <si>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</si>
  <si>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</si>
  <si>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</si>
  <si>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</si>
  <si>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</si>
  <si>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</si>
  <si>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</si>
  <si>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</si>
  <si>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</si>
  <si>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</si>
  <si>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</si>
  <si>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</si>
  <si>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</si>
  <si>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</si>
  <si>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</si>
  <si>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</si>
  <si>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</si>
  <si>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</si>
  <si>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</si>
  <si>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</si>
  <si>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</si>
  <si>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</si>
  <si>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</si>
  <si>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</si>
  <si>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</si>
  <si>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</si>
  <si>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</si>
  <si>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</si>
  <si>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</si>
  <si>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</si>
  <si>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</si>
  <si>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</si>
  <si>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</si>
  <si>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</si>
  <si>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</si>
  <si>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</si>
  <si>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</si>
  <si>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</si>
  <si>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</si>
  <si>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</si>
  <si>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</si>
  <si>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</si>
  <si>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</si>
  <si>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</si>
  <si>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</si>
  <si>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</si>
  <si>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</si>
  <si>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</si>
  <si>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</si>
  <si>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</si>
  <si>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</si>
  <si>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</si>
  <si>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</si>
  <si>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</si>
  <si>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</si>
  <si>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</si>
  <si>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</si>
  <si>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</si>
  <si>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</si>
  <si>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</si>
  <si>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</si>
  <si>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</si>
  <si>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</si>
  <si>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</si>
  <si>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</si>
  <si>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</si>
  <si>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</si>
  <si>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</si>
  <si>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</si>
  <si>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</si>
  <si>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</si>
  <si>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</si>
  <si>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</si>
  <si>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</si>
  <si>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</si>
  <si>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</si>
  <si>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</si>
  <si>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</si>
  <si>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</si>
  <si>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</si>
  <si>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</si>
  <si>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</si>
  <si>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</si>
  <si>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</si>
  <si>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</si>
  <si>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</si>
  <si>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</si>
  <si>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</si>
  <si>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</si>
  <si>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</si>
  <si>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</si>
  <si>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</si>
  <si>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</si>
  <si>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</si>
  <si>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</si>
  <si>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</si>
  <si>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</si>
  <si>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</si>
  <si>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</si>
  <si>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</si>
  <si>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</si>
  <si>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</si>
  <si>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</si>
  <si>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</si>
  <si>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</si>
  <si>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</si>
  <si>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</si>
  <si>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</si>
  <si>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</si>
  <si>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</si>
  <si>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</si>
  <si>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</si>
  <si>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</si>
  <si>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</si>
  <si>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</si>
  <si>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</si>
  <si>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</si>
  <si>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</si>
  <si>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</si>
  <si>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</si>
  <si>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</si>
  <si>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</si>
  <si>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</si>
  <si>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</si>
  <si>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</si>
  <si>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</si>
  <si>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</si>
  <si>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</si>
  <si>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</si>
  <si>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</si>
  <si>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</si>
  <si>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</si>
  <si>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</si>
  <si>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</si>
  <si>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</si>
  <si>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</si>
  <si>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</si>
  <si>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</si>
  <si>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</si>
  <si>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</si>
  <si>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</si>
  <si>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</si>
  <si>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</si>
  <si>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</si>
  <si>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</si>
  <si>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</si>
  <si>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</si>
  <si>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</si>
  <si>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</si>
  <si>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</si>
  <si>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</si>
  <si>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</si>
  <si>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</si>
  <si>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</si>
  <si>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</si>
  <si>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</si>
  <si>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</si>
  <si>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</si>
  <si>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</si>
  <si>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</si>
  <si>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</si>
  <si>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</si>
  <si>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</si>
  <si>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</si>
  <si>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</si>
  <si>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</si>
  <si>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</si>
  <si>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</si>
  <si>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</si>
  <si>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</si>
  <si>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</si>
  <si>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</si>
  <si>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</si>
  <si>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</si>
  <si>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</si>
  <si>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</si>
  <si>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</si>
  <si>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</si>
  <si>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</si>
  <si>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</si>
  <si>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</si>
  <si>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</si>
  <si>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</si>
  <si>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</si>
  <si>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</si>
  <si>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</si>
  <si>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</si>
  <si>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</si>
  <si>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</si>
  <si>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</si>
  <si>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</si>
  <si>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</si>
  <si>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</si>
  <si>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</si>
  <si>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</si>
  <si>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</si>
  <si>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</si>
  <si>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</si>
  <si>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</si>
  <si>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</si>
  <si>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</si>
  <si>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</si>
  <si>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</si>
  <si>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</si>
  <si>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</si>
  <si>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</si>
  <si>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</si>
  <si>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</si>
  <si>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</si>
  <si>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</si>
  <si>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</si>
  <si>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</si>
  <si>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</si>
  <si>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</si>
  <si>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</si>
  <si>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</si>
  <si>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</si>
  <si>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</si>
  <si>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</si>
  <si>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</si>
  <si>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</si>
  <si>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</si>
  <si>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</si>
  <si>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</si>
  <si>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</si>
  <si>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</si>
  <si>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</si>
  <si>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</si>
  <si>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</si>
  <si>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</si>
  <si>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</si>
  <si>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</si>
  <si>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</si>
  <si>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</si>
  <si>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</si>
  <si>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</si>
  <si>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</si>
  <si>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</si>
  <si>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</si>
  <si>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</si>
  <si>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</si>
  <si>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</si>
  <si>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</si>
  <si>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</si>
  <si>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</si>
  <si>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</si>
  <si>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</si>
  <si>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</si>
  <si>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</si>
  <si>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</si>
  <si>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</si>
  <si>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</si>
  <si>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</si>
  <si>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</si>
  <si>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</si>
  <si>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</si>
  <si>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</si>
  <si>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</si>
  <si>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</si>
  <si>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</si>
  <si>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</si>
  <si>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</si>
  <si>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</si>
  <si>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</si>
  <si>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</si>
  <si>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</si>
  <si>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</si>
  <si>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0.89</t>
  </si>
  <si>
    <t>水道事業会計</t>
  </si>
  <si>
    <t>一般会計</t>
  </si>
  <si>
    <t>国民健康保険事業特別会計</t>
  </si>
  <si>
    <t>下水道事業会計</t>
  </si>
  <si>
    <t>介護保険事業特別会計</t>
  </si>
  <si>
    <t>病院事業会計</t>
  </si>
  <si>
    <t>▲ 0.94</t>
  </si>
  <si>
    <t>▲ 0.15</t>
  </si>
  <si>
    <t>後期高齢者医療事業特別会計</t>
  </si>
  <si>
    <t>簡易水道事業特別会計</t>
  </si>
  <si>
    <t>その他会計（赤字）</t>
  </si>
  <si>
    <t>その他会計（黒字）</t>
  </si>
  <si>
    <t>沼津市振興公社</t>
  </si>
  <si>
    <t>沼津市土地開発公社</t>
  </si>
  <si>
    <t>沼津まちづくり公社</t>
    <rPh sb="7" eb="9">
      <t>コウシャ</t>
    </rPh>
    <phoneticPr fontId="2"/>
  </si>
  <si>
    <t>静岡県学校給食会</t>
  </si>
  <si>
    <t>○</t>
    <phoneticPr fontId="2"/>
  </si>
  <si>
    <t>伊豆市沼津市衛生施設組合</t>
  </si>
  <si>
    <t>駿豆学園管理組合</t>
  </si>
  <si>
    <t>静岡県後期高齢者医療広域連合</t>
  </si>
  <si>
    <t>静岡地方税滞納整理機構</t>
  </si>
  <si>
    <t>静岡県後期高齢者医療広域連合（事業会計分）</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</si>
  <si>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</si>
  <si>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</si>
  <si>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</si>
  <si>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</si>
  <si>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</si>
  <si>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</si>
  <si>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</si>
  <si>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</si>
  <si>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</si>
  <si>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</si>
  <si>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</si>
  <si>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</si>
  <si>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</si>
  <si>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</si>
  <si>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</si>
  <si>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</si>
  <si>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将来負担比率については、市債残高の減少や債務負担行為に基づく支出予定額の減少及び公営企業債等繰入見込額の減少などから、8.0％の減少となった。
実質公債費比率についても、公営企業債の元利償還金に対する繰入金の減に伴い、0.6％の減少となった。今後も市の財政状況を総合的に勘案しつつ、適切な借入に努める。</t>
    <rPh sb="0" eb="2">
      <t>ショウライ</t>
    </rPh>
    <rPh sb="2" eb="4">
      <t>フタン</t>
    </rPh>
    <rPh sb="4" eb="6">
      <t>ヒリツ</t>
    </rPh>
    <rPh sb="12" eb="14">
      <t>シサイ</t>
    </rPh>
    <rPh sb="14" eb="16">
      <t>ザンダカ</t>
    </rPh>
    <rPh sb="17" eb="19">
      <t>ゲンショウ</t>
    </rPh>
    <rPh sb="20" eb="22">
      <t>サイム</t>
    </rPh>
    <rPh sb="22" eb="24">
      <t>フタン</t>
    </rPh>
    <rPh sb="24" eb="26">
      <t>コウイ</t>
    </rPh>
    <rPh sb="27" eb="28">
      <t>モト</t>
    </rPh>
    <rPh sb="30" eb="32">
      <t>シシュツ</t>
    </rPh>
    <rPh sb="32" eb="34">
      <t>ヨテイ</t>
    </rPh>
    <rPh sb="34" eb="35">
      <t>ガク</t>
    </rPh>
    <rPh sb="36" eb="38">
      <t>ゲンショウ</t>
    </rPh>
    <rPh sb="38" eb="39">
      <t>オヨ</t>
    </rPh>
    <rPh sb="40" eb="42">
      <t>コウエイ</t>
    </rPh>
    <rPh sb="42" eb="44">
      <t>キギョウ</t>
    </rPh>
    <rPh sb="44" eb="45">
      <t>サイ</t>
    </rPh>
    <rPh sb="45" eb="46">
      <t>トウ</t>
    </rPh>
    <rPh sb="46" eb="48">
      <t>クリイレ</t>
    </rPh>
    <rPh sb="48" eb="50">
      <t>ミコミ</t>
    </rPh>
    <rPh sb="50" eb="51">
      <t>ガク</t>
    </rPh>
    <rPh sb="52" eb="54">
      <t>ゲンショウ</t>
    </rPh>
    <rPh sb="64" eb="66">
      <t>ゲンショウ</t>
    </rPh>
    <rPh sb="72" eb="74">
      <t>ジッシツ</t>
    </rPh>
    <rPh sb="74" eb="77">
      <t>コウサイヒ</t>
    </rPh>
    <rPh sb="77" eb="79">
      <t>ヒリツ</t>
    </rPh>
    <rPh sb="85" eb="87">
      <t>コウエイ</t>
    </rPh>
    <rPh sb="87" eb="89">
      <t>キギョウ</t>
    </rPh>
    <rPh sb="89" eb="90">
      <t>サイ</t>
    </rPh>
    <rPh sb="91" eb="93">
      <t>ガンリ</t>
    </rPh>
    <rPh sb="93" eb="96">
      <t>ショウカンキン</t>
    </rPh>
    <rPh sb="97" eb="98">
      <t>タイ</t>
    </rPh>
    <rPh sb="100" eb="102">
      <t>クリイレ</t>
    </rPh>
    <rPh sb="102" eb="103">
      <t>キン</t>
    </rPh>
    <rPh sb="104" eb="105">
      <t>ゲン</t>
    </rPh>
    <rPh sb="106" eb="107">
      <t>トモナ</t>
    </rPh>
    <rPh sb="114" eb="116">
      <t>ゲンショウ</t>
    </rPh>
    <rPh sb="121" eb="123">
      <t>コンゴ</t>
    </rPh>
    <rPh sb="124" eb="125">
      <t>シ</t>
    </rPh>
    <rPh sb="126" eb="128">
      <t>ザイセイ</t>
    </rPh>
    <rPh sb="128" eb="130">
      <t>ジョウキョウ</t>
    </rPh>
    <rPh sb="131" eb="134">
      <t>ソウゴウテキ</t>
    </rPh>
    <rPh sb="135" eb="137">
      <t>カンアン</t>
    </rPh>
    <rPh sb="141" eb="143">
      <t>テキセツ</t>
    </rPh>
    <rPh sb="144" eb="146">
      <t>カリイレ</t>
    </rPh>
    <rPh sb="147" eb="14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</si>
</sst>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xmlns:c16r2="http://schemas.microsoft.com/office/drawing/2015/06/chart">
            <c:ext xmlns:c16="http://schemas.microsoft.com/office/drawing/2014/chart" uri="{C3380CC4-5D6E-409C-BE32-E72D297353CC}">
              <c16:uniqueId val="{00000000-1DF2-4EE2-AE84-8953F25A36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69159</c:v>
                </c:pt>
                <c:pt idx="1">
                  <c:v>52931</c:v>
                </c:pt>
                <c:pt idx="2">
                  <c:v>50518</c:v>
                </c:pt>
                <c:pt idx="3">
                  <c:v>53386</c:v>
                </c:pt>
                <c:pt idx="4">
                  <c:v>52274</c:v>
                </c:pt>
              </c:numCache>
            </c:numRef>
          </c:val>
          <c:smooth val="0"/>
          <c:extLst xmlns:c16r2="http://schemas.microsoft.com/office/drawing/2015/06/chart">
            <c:ext xmlns:c16="http://schemas.microsoft.com/office/drawing/2014/chart" uri="{C3380CC4-5D6E-409C-BE32-E72D297353CC}">
              <c16:uniqueId val="{00000001-1DF2-4EE2-AE84-8953F25A3689}"/>
            </c:ext>
          </c:extLst>
        </c:ser>
        <c:dLbls>
          <c:showLegendKey val="0"/>
          <c:showVal val="0"/>
          <c:showCatName val="0"/>
          <c:showSerName val="0"/>
          <c:showPercent val="0"/>
          <c:showBubbleSize val="0"/>
        </c:dLbls>
        <c:marker val="1"/>
        <c:smooth val="0"/>
        <c:axId val="110657536"/>
        <c:axId val="110668800"/>
      </c:lineChart>
      <c:catAx>
        <c:axId val="11065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68800"/>
        <c:crosses val="autoZero"/>
        <c:auto val="1"/>
        <c:lblAlgn val="ctr"/>
        <c:lblOffset val="100"/>
        <c:tickLblSkip val="1"/>
        <c:tickMarkSkip val="1"/>
        <c:noMultiLvlLbl val="0"/>
      </c:catAx>
      <c:valAx>
        <c:axId val="110668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5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4.03</c:v>
                </c:pt>
                <c:pt idx="1">
                  <c:v>5.3</c:v>
                </c:pt>
                <c:pt idx="2">
                  <c:v>5.99</c:v>
                </c:pt>
                <c:pt idx="3">
                  <c:v>7.91</c:v>
                </c:pt>
                <c:pt idx="4">
                  <c:v>3.18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2.62</c:v>
                </c:pt>
                <c:pt idx="1">
                  <c:v>4.7300000000000004</c:v>
                </c:pt>
                <c:pt idx="2">
                  <c:v>6.87</c:v>
                </c:pt>
                <c:pt idx="3">
                  <c:v>9.9499999999999993</c:v>
                </c:pt>
                <c:pt idx="4">
                  <c:v>13.96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937216"/>
        <c:axId val="13093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1.23</c:v>
                </c:pt>
                <c:pt idx="1">
                  <c:v>3.46</c:v>
                </c:pt>
                <c:pt idx="2">
                  <c:v>2.83</c:v>
                </c:pt>
                <c:pt idx="3">
                  <c:v>5.09</c:v>
                </c:pt>
                <c:pt idx="4">
                  <c:v>-0.89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937216"/>
        <c:axId val="130939136"/>
      </c:lineChart>
      <c:catAx>
        <c:axId val="1309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939136"/>
        <c:crosses val="autoZero"/>
        <c:auto val="1"/>
        <c:lblAlgn val="ctr"/>
        <c:lblOffset val="100"/>
        <c:tickLblSkip val="1"/>
        <c:tickMarkSkip val="1"/>
        <c:noMultiLvlLbl val="0"/>
      </c:catAx>
      <c:valAx>
        <c:axId val="1309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0.94</c:v>
                </c:pt>
                <c:pt idx="1">
                  <c:v>#N/A</c:v>
                </c:pt>
                <c:pt idx="2">
                  <c:v>#N/A</c:v>
                </c:pt>
                <c:pt idx="3">
                  <c:v>0.21</c:v>
                </c:pt>
                <c:pt idx="4">
                  <c:v>0.15</c:v>
                </c:pt>
                <c:pt idx="5">
                  <c:v>#N/A</c:v>
                </c:pt>
                <c:pt idx="6">
                  <c:v>#N/A</c:v>
                </c:pt>
                <c:pt idx="7">
                  <c:v>0.44</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0.73</c:v>
                </c:pt>
                <c:pt idx="4">
                  <c:v>#N/A</c:v>
                </c:pt>
                <c:pt idx="5">
                  <c:v>0.95</c:v>
                </c:pt>
                <c:pt idx="6">
                  <c:v>#N/A</c:v>
                </c:pt>
                <c:pt idx="7">
                  <c:v>0.75</c:v>
                </c:pt>
                <c:pt idx="8">
                  <c:v>#N/A</c:v>
                </c:pt>
                <c:pt idx="9">
                  <c:v>0.81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0.48</c:v>
                </c:pt>
                <c:pt idx="4">
                  <c:v>#N/A</c:v>
                </c:pt>
                <c:pt idx="5">
                  <c:v>0.53</c:v>
                </c:pt>
                <c:pt idx="6">
                  <c:v>#N/A</c:v>
                </c:pt>
                <c:pt idx="7">
                  <c:v>0.8</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3.59</c:v>
                </c:pt>
                <c:pt idx="2">
                  <c:v>#N/A</c:v>
                </c:pt>
                <c:pt idx="3">
                  <c:v>2.3199999999999998</c:v>
                </c:pt>
                <c:pt idx="4">
                  <c:v>#N/A</c:v>
                </c:pt>
                <c:pt idx="5">
                  <c:v>2.95</c:v>
                </c:pt>
                <c:pt idx="6">
                  <c:v>#N/A</c:v>
                </c:pt>
                <c:pt idx="7">
                  <c:v>1.84</c:v>
                </c:pt>
                <c:pt idx="8">
                  <c:v>#N/A</c:v>
                </c:pt>
                <c:pt idx="9">
                  <c:v>2.36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4.03</c:v>
                </c:pt>
                <c:pt idx="2">
                  <c:v>#N/A</c:v>
                </c:pt>
                <c:pt idx="3">
                  <c:v>5.29</c:v>
                </c:pt>
                <c:pt idx="4">
                  <c:v>#N/A</c:v>
                </c:pt>
                <c:pt idx="5">
                  <c:v>5.99</c:v>
                </c:pt>
                <c:pt idx="6">
                  <c:v>#N/A</c:v>
                </c:pt>
                <c:pt idx="7">
                  <c:v>7.9</c:v>
                </c:pt>
                <c:pt idx="8">
                  <c:v>#N/A</c:v>
                </c:pt>
                <c:pt idx="9">
                  <c:v>3.18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3.17</c:v>
                </c:pt>
                <c:pt idx="2">
                  <c:v>#N/A</c:v>
                </c:pt>
                <c:pt idx="3">
                  <c:v>4.26</c:v>
                </c:pt>
                <c:pt idx="4">
                  <c:v>#N/A</c:v>
                </c:pt>
                <c:pt idx="5">
                  <c:v>4.57</c:v>
                </c:pt>
                <c:pt idx="6">
                  <c:v>#N/A</c:v>
                </c:pt>
                <c:pt idx="7">
                  <c:v>4.5</c:v>
                </c:pt>
                <c:pt idx="8">
                  <c:v>#N/A</c:v>
                </c:pt>
                <c:pt idx="9">
                  <c:v>5.77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246336"/>
        <c:axId val="131252224"/>
      </c:barChart>
      <c:catAx>
        <c:axId val="13124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52224"/>
        <c:crosses val="autoZero"/>
        <c:auto val="1"/>
        <c:lblAlgn val="ctr"/>
        <c:lblOffset val="100"/>
        <c:tickLblSkip val="1"/>
        <c:tickMarkSkip val="1"/>
        <c:noMultiLvlLbl val="0"/>
      </c:catAx>
      <c:valAx>
        <c:axId val="1312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4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8165</c:v>
                </c:pt>
                <c:pt idx="5">
                  <c:v>8321</c:v>
                </c:pt>
                <c:pt idx="8">
                  <c:v>8581</c:v>
                </c:pt>
                <c:pt idx="11">
                  <c:v>8118</c:v>
                </c:pt>
                <c:pt idx="14">
                  <c:v>8163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388</c:v>
                </c:pt>
                <c:pt idx="3">
                  <c:v>358</c:v>
                </c:pt>
                <c:pt idx="6">
                  <c:v>326</c:v>
                </c:pt>
                <c:pt idx="9">
                  <c:v>303</c:v>
                </c:pt>
                <c:pt idx="12">
                  <c:v>304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2500</c:v>
                </c:pt>
                <c:pt idx="3">
                  <c:v>2425</c:v>
                </c:pt>
                <c:pt idx="6">
                  <c:v>2286</c:v>
                </c:pt>
                <c:pt idx="9">
                  <c:v>2526</c:v>
                </c:pt>
                <c:pt idx="12">
                  <c:v>2290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7757</c:v>
                </c:pt>
                <c:pt idx="3">
                  <c:v>7662</c:v>
                </c:pt>
                <c:pt idx="6">
                  <c:v>7546</c:v>
                </c:pt>
                <c:pt idx="9">
                  <c:v>7024</c:v>
                </c:pt>
                <c:pt idx="12">
                  <c:v>7074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740608"/>
        <c:axId val="13274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2480</c:v>
                </c:pt>
                <c:pt idx="2">
                  <c:v>#N/A</c:v>
                </c:pt>
                <c:pt idx="3">
                  <c:v>#N/A</c:v>
                </c:pt>
                <c:pt idx="4">
                  <c:v>2124</c:v>
                </c:pt>
                <c:pt idx="5">
                  <c:v>#N/A</c:v>
                </c:pt>
                <c:pt idx="6">
                  <c:v>#N/A</c:v>
                </c:pt>
                <c:pt idx="7">
                  <c:v>1577</c:v>
                </c:pt>
                <c:pt idx="8">
                  <c:v>#N/A</c:v>
                </c:pt>
                <c:pt idx="9">
                  <c:v>#N/A</c:v>
                </c:pt>
                <c:pt idx="10">
                  <c:v>1735</c:v>
                </c:pt>
                <c:pt idx="11">
                  <c:v>#N/A</c:v>
                </c:pt>
                <c:pt idx="12">
                  <c:v>#N/A</c:v>
                </c:pt>
                <c:pt idx="13">
                  <c:v>1505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740608"/>
        <c:axId val="132742528"/>
      </c:lineChart>
      <c:catAx>
        <c:axId val="13274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42528"/>
        <c:crosses val="autoZero"/>
        <c:auto val="1"/>
        <c:lblAlgn val="ctr"/>
        <c:lblOffset val="100"/>
        <c:tickLblSkip val="1"/>
        <c:tickMarkSkip val="1"/>
        <c:noMultiLvlLbl val="0"/>
      </c:catAx>
      <c:valAx>
        <c:axId val="13274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4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60665</c:v>
                </c:pt>
                <c:pt idx="5">
                  <c:v>60853</c:v>
                </c:pt>
                <c:pt idx="8">
                  <c:v>60829</c:v>
                </c:pt>
                <c:pt idx="11">
                  <c:v>60019</c:v>
                </c:pt>
                <c:pt idx="14">
                  <c:v>59424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33004</c:v>
                </c:pt>
                <c:pt idx="5">
                  <c:v>34603</c:v>
                </c:pt>
                <c:pt idx="8">
                  <c:v>35212</c:v>
                </c:pt>
                <c:pt idx="11">
                  <c:v>34594</c:v>
                </c:pt>
                <c:pt idx="14">
                  <c:v>33318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2904</c:v>
                </c:pt>
                <c:pt idx="5">
                  <c:v>3208</c:v>
                </c:pt>
                <c:pt idx="8">
                  <c:v>4160</c:v>
                </c:pt>
                <c:pt idx="11">
                  <c:v>5597</c:v>
                </c:pt>
                <c:pt idx="14">
                  <c:v>7288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10655</c:v>
                </c:pt>
                <c:pt idx="3">
                  <c:v>10683</c:v>
                </c:pt>
                <c:pt idx="6">
                  <c:v>9870</c:v>
                </c:pt>
                <c:pt idx="9">
                  <c:v>9822</c:v>
                </c:pt>
                <c:pt idx="12">
                  <c:v>9190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c:v>
                </c:pt>
                <c:pt idx="3">
                  <c:v>5</c:v>
                </c:pt>
                <c:pt idx="6">
                  <c:v>4</c:v>
                </c:pt>
                <c:pt idx="9">
                  <c:v>4</c:v>
                </c:pt>
                <c:pt idx="12">
                  <c:v>72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32574</c:v>
                </c:pt>
                <c:pt idx="3">
                  <c:v>30064</c:v>
                </c:pt>
                <c:pt idx="6">
                  <c:v>27769</c:v>
                </c:pt>
                <c:pt idx="9">
                  <c:v>26332</c:v>
                </c:pt>
                <c:pt idx="12">
                  <c:v>25149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8357</c:v>
                </c:pt>
                <c:pt idx="3">
                  <c:v>7724</c:v>
                </c:pt>
                <c:pt idx="6">
                  <c:v>6575</c:v>
                </c:pt>
                <c:pt idx="9">
                  <c:v>5747</c:v>
                </c:pt>
                <c:pt idx="12">
                  <c:v>4943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73279</c:v>
                </c:pt>
                <c:pt idx="3">
                  <c:v>73231</c:v>
                </c:pt>
                <c:pt idx="6">
                  <c:v>73006</c:v>
                </c:pt>
                <c:pt idx="9">
                  <c:v>72519</c:v>
                </c:pt>
                <c:pt idx="12">
                  <c:v>71821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878720"/>
        <c:axId val="13288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28298</c:v>
                </c:pt>
                <c:pt idx="2">
                  <c:v>#N/A</c:v>
                </c:pt>
                <c:pt idx="3">
                  <c:v>#N/A</c:v>
                </c:pt>
                <c:pt idx="4">
                  <c:v>23043</c:v>
                </c:pt>
                <c:pt idx="5">
                  <c:v>#N/A</c:v>
                </c:pt>
                <c:pt idx="6">
                  <c:v>#N/A</c:v>
                </c:pt>
                <c:pt idx="7">
                  <c:v>17021</c:v>
                </c:pt>
                <c:pt idx="8">
                  <c:v>#N/A</c:v>
                </c:pt>
                <c:pt idx="9">
                  <c:v>#N/A</c:v>
                </c:pt>
                <c:pt idx="10">
                  <c:v>14215</c:v>
                </c:pt>
                <c:pt idx="11">
                  <c:v>#N/A</c:v>
                </c:pt>
                <c:pt idx="12">
                  <c:v>#N/A</c:v>
                </c:pt>
                <c:pt idx="13">
                  <c:v>11145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878720"/>
        <c:axId val="132880640"/>
      </c:lineChart>
      <c:catAx>
        <c:axId val="1328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80640"/>
        <c:crosses val="autoZero"/>
        <c:auto val="1"/>
        <c:lblAlgn val="ctr"/>
        <c:lblOffset val="100"/>
        <c:tickLblSkip val="1"/>
        <c:tickMarkSkip val="1"/>
        <c:noMultiLvlLbl val="0"/>
      </c:catAx>
      <c:valAx>
        <c:axId val="13288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7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{9D46EED5-A763-468E-AF42-6E4A3E4F8D78}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96E-450D-B8A5-65B2488B3AD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{72695BB3-99F7-4D8A-94FA-3ED245D08268}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96E-450D-B8A5-65B2488B3AD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{74943F61-44A2-42E2-9E26-B03D5D3F3EF9}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96E-450D-B8A5-65B2488B3AD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{9C61681D-3185-41BF-95DA-D5257B5C89DF}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96E-450D-B8A5-65B2488B3AD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{8D8AE553-E827-4D6C-9162-E1E2AC068D3E}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96E-450D-B8A5-65B2488B3A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96E-450D-B8A5-65B2488B3AD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{46191E40-B7F0-4FD4-A853-1C615BA7EA7E}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96E-450D-B8A5-65B2488B3AD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{9A38E3E3-72FA-4854-B70D-201C8F3693C3}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96E-450D-B8A5-65B2488B3AD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{07D98F5F-918E-4FAA-8BC1-34CB19F69219}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96E-450D-B8A5-65B2488B3AD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{3BA7D815-F07F-4275-AE74-C8583F2DAB51}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96E-450D-B8A5-65B2488B3AD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{5FC897A5-2D58-461D-9B01-7DB706AD4D56}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96E-450D-B8A5-65B2488B3A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96E-450D-B8A5-65B2488B3AD0}"/>
            </c:ext>
          </c:extLst>
        </c:ser>
        <c:dLbls>
          <c:showLegendKey val="0"/>
          <c:showVal val="0"/>
          <c:showCatName val="0"/>
          <c:showSerName val="0"/>
          <c:showPercent val="0"/>
          <c:showBubbleSize val="0"/>
        </c:dLbls>
        <c:axId val="133121152"/>
        <c:axId val="133123072"/>
      </c:scatterChart>
      <c:valAx>
        <c:axId val="133121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23072"/>
        <c:crosses val="autoZero"/>
        <c:crossBetween val="midCat"/>
      </c:valAx>
      <c:valAx>
        <c:axId val="133123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12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{C8A9DD0E-D2C0-458F-BDA3-8BFCD049E83B}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B94-4A31-8ED8-4DF0CCDA69A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{CC90C7AA-6755-40EC-8FB2-946D4AE6B954}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B94-4A31-8ED8-4DF0CCDA69A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{C8A72893-3CD5-42B3-8004-94544AA799E0}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B94-4A31-8ED8-4DF0CCDA69A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{EC292AB1-A75E-4198-891B-6F85A3467ACE}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B94-4A31-8ED8-4DF0CCDA69A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{AF6A70A8-74EE-461B-BF97-9D637C6EDC0A}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B94-4A31-8ED8-4DF0CCDA69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6.8</c:v>
                </c:pt>
                <c:pt idx="2">
                  <c:v>5.7</c:v>
                </c:pt>
                <c:pt idx="3">
                  <c:v>5</c:v>
                </c:pt>
                <c:pt idx="4">
                  <c:v>4.4000000000000004</c:v>
                </c:pt>
              </c:numCache>
            </c:numRef>
          </c:xVal>
          <c:yVal>
            <c:numRef>
              <c:f>公会計指標分析・財政指標組合せ分析表!$K$73:$O$73</c:f>
              <c:numCache>
                <c:formatCode>#,##0.0;"▲ "#,##0.0</c:formatCode>
                <c:ptCount val="5"/>
                <c:pt idx="0">
                  <c:v>79.599999999999994</c:v>
                </c:pt>
                <c:pt idx="1">
                  <c:v>64.099999999999994</c:v>
                </c:pt>
                <c:pt idx="2">
                  <c:v>47.7</c:v>
                </c:pt>
                <c:pt idx="3">
                  <c:v>39</c:v>
                </c:pt>
                <c:pt idx="4">
                  <c:v>31</c:v>
                </c:pt>
              </c:numCache>
            </c:numRef>
          </c:yVal>
          <c:smooth val="0"/>
          <c:extLst xmlns:c16r2="http://schemas.microsoft.com/office/drawing/2015/06/chart">
            <c:ext xmlns:c16="http://schemas.microsoft.com/office/drawing/2014/chart" uri="{C3380CC4-5D6E-409C-BE32-E72D297353CC}">
              <c16:uniqueId val="{00000005-AB94-4A31-8ED8-4DF0CCDA69A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{14CFB837-9325-4D62-9F18-501DEBB2592E}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B94-4A31-8ED8-4DF0CCDA69A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{88C89C73-C5D4-40F3-812E-936B49CD5C22}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B94-4A31-8ED8-4DF0CCDA69A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{6912C293-49DA-4A96-9155-FAC4EF990F78}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B94-4A31-8ED8-4DF0CCDA69A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{3B9E07E9-CC16-4B2E-A8CE-1A3B23CBF6BA}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B94-4A31-8ED8-4DF0CCDA69A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{BAC96392-FDCE-4404-9CB1-6E00E2A6F085}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B94-4A31-8ED8-4DF0CCDA69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AB94-4A31-8ED8-4DF0CCDA69AE}"/>
            </c:ext>
          </c:extLst>
        </c:ser>
        <c:dLbls>
          <c:showLegendKey val="0"/>
          <c:showVal val="0"/>
          <c:showCatName val="0"/>
          <c:showSerName val="0"/>
          <c:showPercent val="0"/>
          <c:showBubbleSize val="0"/>
        </c:dLbls>
        <c:axId val="133207168"/>
        <c:axId val="133209088"/>
      </c:scatterChart>
      <c:valAx>
        <c:axId val="133207168"/>
        <c:scaling>
          <c:orientation val="minMax"/>
          <c:max val="8.6999999999999993"/>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209088"/>
        <c:crosses val="autoZero"/>
        <c:crossBetween val="midCat"/>
      </c:valAx>
      <c:valAx>
        <c:axId val="133209088"/>
        <c:scaling>
          <c:orientation val="minMax"/>
          <c:max val="8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207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実質公債費比率の分子は、</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年度に一時増加したものの、減少傾向にある。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債務負担行為に基づく支出額はほぼ同額であり、元利償還金も同額程度となっているが、病院事業会計への繰出金の減少などにより、公営企業債の元利償還金に対する繰入金が減少した。</a:t>
          </a:r>
          <a:r>
            <a:rPr lang="ja-JP" altLang="ja-JP" sz="1100">
              <a:solidFill>
                <a:schemeClr val="dk1"/>
              </a:solidFill>
              <a:effectLst/>
              <a:latin typeface="+mn-lt"/>
              <a:ea typeface="+mn-ea"/>
              <a:cs typeface="+mn-cs"/>
            </a:rPr>
            <a:t>　今後、市債残高の累増や、元利償還金の増加が見込まれるため、市債残高の抑制や償還額の平準化を図り、計画的な財政運営に努める。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将来負担比率</a:t>
          </a:r>
          <a:r>
            <a:rPr kumimoji="1" lang="ja-JP" altLang="en-US" sz="1100" baseline="0">
              <a:solidFill>
                <a:schemeClr val="dk1"/>
              </a:solidFill>
              <a:effectLst/>
              <a:latin typeface="+mn-lt"/>
              <a:ea typeface="+mn-ea"/>
              <a:cs typeface="+mn-cs"/>
            </a:rPr>
            <a:t>の分子</a:t>
          </a:r>
          <a:r>
            <a:rPr kumimoji="1" lang="ja-JP" altLang="ja-JP" sz="1100" baseline="0">
              <a:solidFill>
                <a:schemeClr val="dk1"/>
              </a:solidFill>
              <a:effectLst/>
              <a:latin typeface="+mn-lt"/>
              <a:ea typeface="+mn-ea"/>
              <a:cs typeface="+mn-cs"/>
            </a:rPr>
            <a:t>が減少傾向にある要因としては、</a:t>
          </a:r>
          <a:r>
            <a:rPr lang="ja-JP" altLang="ja-JP" sz="1100">
              <a:solidFill>
                <a:schemeClr val="dk1"/>
              </a:solidFill>
              <a:effectLst/>
              <a:latin typeface="+mn-lt"/>
              <a:ea typeface="+mn-ea"/>
              <a:cs typeface="+mn-cs"/>
            </a:rPr>
            <a:t>市債残高の減少や債務負担行為に基づく支出予定額の減少、財政調整基金といった充当可能基金の増など</a:t>
          </a:r>
          <a:r>
            <a:rPr lang="ja-JP" altLang="en-US" sz="1100">
              <a:solidFill>
                <a:schemeClr val="dk1"/>
              </a:solidFill>
              <a:effectLst/>
              <a:latin typeface="+mn-lt"/>
              <a:ea typeface="+mn-ea"/>
              <a:cs typeface="+mn-cs"/>
            </a:rPr>
            <a:t>が考えられる</a:t>
          </a:r>
          <a:r>
            <a:rPr kumimoji="1" lang="ja-JP" altLang="ja-JP" sz="1100" baseline="0">
              <a:solidFill>
                <a:schemeClr val="dk1"/>
              </a:solidFill>
              <a:effectLst/>
              <a:latin typeface="+mn-lt"/>
              <a:ea typeface="+mn-ea"/>
              <a:cs typeface="+mn-cs"/>
            </a:rPr>
            <a:t>。　今後も公債費等の削減を進め、財政の健全化に努める。</a:t>
          </a:r>
          <a:endParaRPr lang="ja-JP" altLang="ja-JP" sz="1400">
            <a:effectLst/>
          </a:endParaRPr>
        </a:p>
        <a:p>
          <a:r>
            <a:rPr kumimoji="1" lang="ja-JP" altLang="ja-JP" sz="1100" baseline="0">
              <a:solidFill>
                <a:schemeClr val="dk1"/>
              </a:solidFill>
              <a:effectLst/>
              <a:latin typeface="+mn-lt"/>
              <a:ea typeface="+mn-ea"/>
              <a:cs typeface="+mn-cs"/>
            </a:rPr>
            <a:t>・将来負担額</a:t>
          </a:r>
          <a:endParaRPr lang="ja-JP" altLang="ja-JP" sz="1400">
            <a:effectLst/>
          </a:endParaRPr>
        </a:p>
        <a:p>
          <a:r>
            <a:rPr kumimoji="1" lang="ja-JP" altLang="ja-JP" sz="1100" baseline="0">
              <a:solidFill>
                <a:schemeClr val="dk1"/>
              </a:solidFill>
              <a:effectLst/>
              <a:latin typeface="+mn-lt"/>
              <a:ea typeface="+mn-ea"/>
              <a:cs typeface="+mn-cs"/>
            </a:rPr>
            <a:t>　地方債残高は年々</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傾向にあ</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、臨時財政対策債、通常債</a:t>
          </a:r>
          <a:r>
            <a:rPr kumimoji="1" lang="ja-JP" altLang="en-US" sz="1100" baseline="0">
              <a:solidFill>
                <a:schemeClr val="dk1"/>
              </a:solidFill>
              <a:effectLst/>
              <a:latin typeface="+mn-lt"/>
              <a:ea typeface="+mn-ea"/>
              <a:cs typeface="+mn-cs"/>
            </a:rPr>
            <a:t>ともに</a:t>
          </a:r>
          <a:r>
            <a:rPr kumimoji="1" lang="ja-JP" altLang="ja-JP" sz="1100" baseline="0">
              <a:solidFill>
                <a:schemeClr val="dk1"/>
              </a:solidFill>
              <a:effectLst/>
              <a:latin typeface="+mn-lt"/>
              <a:ea typeface="+mn-ea"/>
              <a:cs typeface="+mn-cs"/>
            </a:rPr>
            <a:t>減少している。</a:t>
          </a:r>
          <a:endParaRPr lang="ja-JP" altLang="ja-JP" sz="1400">
            <a:effectLst/>
          </a:endParaRPr>
        </a:p>
        <a:p>
          <a:r>
            <a:rPr kumimoji="1" lang="ja-JP" altLang="ja-JP" sz="1100" baseline="0">
              <a:solidFill>
                <a:schemeClr val="dk1"/>
              </a:solidFill>
              <a:effectLst/>
              <a:latin typeface="+mn-lt"/>
              <a:ea typeface="+mn-ea"/>
              <a:cs typeface="+mn-cs"/>
            </a:rPr>
            <a:t>　また、公営企業債等繰入見込額は、水道事業債残高</a:t>
          </a:r>
          <a:r>
            <a:rPr kumimoji="1" lang="ja-JP" altLang="en-US" sz="1100" baseline="0">
              <a:solidFill>
                <a:schemeClr val="dk1"/>
              </a:solidFill>
              <a:effectLst/>
              <a:latin typeface="+mn-lt"/>
              <a:ea typeface="+mn-ea"/>
              <a:cs typeface="+mn-cs"/>
            </a:rPr>
            <a:t>については増加傾向にあるものの、その他の事業債残高は</a:t>
          </a:r>
          <a:r>
            <a:rPr kumimoji="1" lang="ja-JP" altLang="ja-JP" sz="1100" baseline="0">
              <a:solidFill>
                <a:schemeClr val="dk1"/>
              </a:solidFill>
              <a:effectLst/>
              <a:latin typeface="+mn-lt"/>
              <a:ea typeface="+mn-ea"/>
              <a:cs typeface="+mn-cs"/>
            </a:rPr>
            <a:t>減少傾向にある。退職手当負担見込額は、</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年に制度改正により一旦増加したものの、</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年度以降は支給率の見直しや対象職員の減に伴い、減少している。</a:t>
          </a:r>
          <a:endParaRPr lang="ja-JP" altLang="ja-JP" sz="1400">
            <a:effectLst/>
          </a:endParaRPr>
        </a:p>
        <a:p>
          <a:r>
            <a:rPr kumimoji="1" lang="ja-JP" altLang="ja-JP" sz="1100" baseline="0">
              <a:solidFill>
                <a:schemeClr val="dk1"/>
              </a:solidFill>
              <a:effectLst/>
              <a:latin typeface="+mn-lt"/>
              <a:ea typeface="+mn-ea"/>
              <a:cs typeface="+mn-cs"/>
            </a:rPr>
            <a:t>・充当可能財源等</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市債残高の減少に伴い、基準財政需要額算入見込額は減少しているものの、財政調整基金の増加などにより充当可能基金が増加しており、増加傾向にある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43196AC4-21D7-44C2-9ADB-2779E0D22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5C9890BF-04AF-402F-B3A8-D9FEF6B324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C2D04BF0-EB9B-4CB5-ABC0-1BDA83B192B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E7FCE2E6-055D-4424-A6DB-97EDB9ADCE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07CB360C-9BE1-4ED3-91B4-0884B3D4F82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FA45C482-30FA-4A5B-A2AB-CD229C5F06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CE07E796-DF5C-4E5F-A074-DAC205F0305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EA2D7D1E-496C-4556-8A95-666BEE5BCF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A921C02B-252A-4207-905A-5733D3B1A4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 xmlns:a16="http://schemas.microsoft.com/office/drawing/2014/main" id="{1AB0C070-4B00-43B4-BA26-EFA20340EE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09AF1CAA-7152-48E1-8BB4-4431BE2B65A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301ADFBB-7268-4193-8213-79CDBEF0DB51}"/>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2FDC6BA8-4F4B-468B-94CF-7FE88D5002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260BD2BE-A12F-4C51-AA99-769E75B4382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6896C3BC-60F8-4365-9DCF-A83805A4B33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62DCA75B-ECC0-4BEE-9329-151DC8EC01D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2FD37E95-3523-48EF-BB22-EE1BBF9A91A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 xmlns:a16="http://schemas.microsoft.com/office/drawing/2014/main" id="{A3151872-94C3-474E-AEEA-0A55CE890F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 xmlns:a16="http://schemas.microsoft.com/office/drawing/2014/main" id="{29B9C914-899C-4723-A0F2-C2D3832E1B7F}"/>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 xmlns:a16="http://schemas.microsoft.com/office/drawing/2014/main" id="{F6EC58EE-E90F-4463-80DF-1B8AAE6263C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 xmlns:a16="http://schemas.microsoft.com/office/drawing/2014/main" id="{383D37BF-D6E7-45F3-8C98-B5E8F1F767B3}"/>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 xmlns:a16="http://schemas.microsoft.com/office/drawing/2014/main" id="{34CD0B8F-56A0-4928-A386-D270DBF56A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 xmlns:a16="http://schemas.microsoft.com/office/drawing/2014/main" id="{D06C63DC-B48C-4385-8367-506A146875F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 xmlns:a16="http://schemas.microsoft.com/office/drawing/2014/main" id="{8AD13EB4-CDE4-43F4-A26E-E68E572B503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 xmlns:a16="http://schemas.microsoft.com/office/drawing/2014/main" id="{64E97DB9-1E35-4975-AA4F-4E794305E047}"/>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 xmlns:a16="http://schemas.microsoft.com/office/drawing/2014/main" id="{520CF934-4521-470C-ADC6-5FF9ACA569EA}"/>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 xmlns:a16="http://schemas.microsoft.com/office/drawing/2014/main" id="{6C1694C1-F881-4253-9EC2-BFCBBBAA3DD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 xmlns:a16="http://schemas.microsoft.com/office/drawing/2014/main" id="{D3CA815F-D9A4-4A30-A23A-F7E3A7CCD683}"/>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 xmlns:a16="http://schemas.microsoft.com/office/drawing/2014/main" id="{0BBD93C3-5560-446F-9528-ED1C0E3FFA1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 xmlns:a16="http://schemas.microsoft.com/office/drawing/2014/main" id="{663FFD53-78BD-403D-A7ED-0D6E8A07F06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 xmlns:a16="http://schemas.microsoft.com/office/drawing/2014/main" id="{DE2CD11E-C495-4151-A96E-F8EEE1639F2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 xmlns:a16="http://schemas.microsoft.com/office/drawing/2014/main" id="{D8AF6BCA-CCAE-4A6F-B051-3DF7268F331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 xmlns:a16="http://schemas.microsoft.com/office/drawing/2014/main" id="{092BA588-6F41-46E3-9DD2-FC82249D9E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 xmlns:a16="http://schemas.microsoft.com/office/drawing/2014/main" id="{9913041F-7E71-477D-B659-D073961A07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 xmlns:a16="http://schemas.microsoft.com/office/drawing/2014/main" id="{711117BB-6E01-4B50-8C86-F71799A31AE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 xmlns:a16="http://schemas.microsoft.com/office/drawing/2014/main" id="{3A9E0CF0-B343-437C-A193-697D98E958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 xmlns:a16="http://schemas.microsoft.com/office/drawing/2014/main" id="{F785A7BF-884C-4C37-99C0-80B055BB605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 xmlns:a16="http://schemas.microsoft.com/office/drawing/2014/main" id="{787823DC-5151-466A-B96B-4FFEDACC64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 xmlns:a16="http://schemas.microsoft.com/office/drawing/2014/main" id="{EDF1A17B-BD2A-4D56-9EC8-A8475BBB050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 xmlns:a16="http://schemas.microsoft.com/office/drawing/2014/main" id="{47CA4B6B-A330-48EA-9104-42FD3C75F61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 xmlns:a16="http://schemas.microsoft.com/office/drawing/2014/main" id="{AB7DD607-1D32-4E8B-A3FB-F7013988397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 xmlns:a16="http://schemas.microsoft.com/office/drawing/2014/main" id="{68049A0A-B8FE-40EB-A603-640D91FAB129}"/>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 xmlns:a16="http://schemas.microsoft.com/office/drawing/2014/main" id="{898B8862-4768-409A-A2AE-D198B0ACCBF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 xmlns:a16="http://schemas.microsoft.com/office/drawing/2014/main" id="{15F4D972-D941-4BAC-85FE-AE50E85224D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 xmlns:a16="http://schemas.microsoft.com/office/drawing/2014/main" id="{B6B792B3-B258-407D-981D-2C60FF0FC5C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 xmlns:a16="http://schemas.microsoft.com/office/drawing/2014/main" id="{B1F395F9-C075-468F-92C9-46989FF608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 xmlns:a16="http://schemas.microsoft.com/office/drawing/2014/main" id="{88BDE3EC-5E1C-430E-97FB-AEBB50295CE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 xmlns:a16="http://schemas.microsoft.com/office/drawing/2014/main" id="{12B65D82-3890-4865-A88B-0A4BABAA888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 xmlns:a16="http://schemas.microsoft.com/office/drawing/2014/main" id="{65743BE6-CE2B-4162-8759-CA76644085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 xmlns:a16="http://schemas.microsoft.com/office/drawing/2014/main" id="{A2602988-B750-4618-A2D5-E6A11AD52D67}"/>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 xmlns:a16="http://schemas.microsoft.com/office/drawing/2014/main" id="{D3C37AF8-DE12-4FD5-8DA7-47701EEA84B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 xmlns:a16="http://schemas.microsoft.com/office/drawing/2014/main" id="{5ACCE7CC-C9B9-4976-83F8-18849466C87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 xmlns:a16="http://schemas.microsoft.com/office/drawing/2014/main" id="{A46DCEA4-1836-4FB4-90BB-E7B6F98544C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 xmlns:a16="http://schemas.microsoft.com/office/drawing/2014/main" id="{7CAB828F-B57E-45B6-8307-945DB713CD4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 xmlns:a16="http://schemas.microsoft.com/office/drawing/2014/main" id="{0D8D7FB7-CE96-4E75-A068-742777614D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 xmlns:a16="http://schemas.microsoft.com/office/drawing/2014/main" id="{C35BAF35-9825-4AF5-87FD-6D85767C93F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6A23CE4E-ECE1-4486-849F-336A08FD12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B2770F8D-F756-4008-9040-6F5ACBDCCB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435FF983-F25E-4EA9-8A89-642B5B3FB7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E76A7E66-5ED5-4628-99D9-28EAE1101B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807DA069-EB6F-4E04-9803-B5E70D02A1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40E045D9-E207-40C2-A143-59AFA9666D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43B4B0BA-6C41-464E-92BB-5297FC6773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6FEF47AE-5AF0-4F98-B9AC-715486C9F6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59CB4D8F-ED07-4F86-A408-FDDF103F11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32BBD518-6CF1-4E40-860F-458A27857DE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FE399676-1107-4AE7-8461-2B03ED8929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D6BBDD42-8A89-45CF-958A-697E937CB1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7A1A7EBA-BC4E-43AA-A818-636046627A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ABA6F5C7-B5E0-45D8-B09D-87DC28D944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F6B66F64-91D2-4F93-A59F-EA2BFD407E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F7D3EDDA-FC4B-4B9C-85E5-A4983B107B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 xmlns:a16="http://schemas.microsoft.com/office/drawing/2014/main" id="{FDC06641-C8F5-4DDE-AE04-9B0DE5009002}"/>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E92C4A23-298F-474F-891A-F51B30FC366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65C41E60-E883-4EBB-BD1A-BC2D5ADC43C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C3C1FFE-DDF6-4152-8BC6-4608259F276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 xmlns:a16="http://schemas.microsoft.com/office/drawing/2014/main" id="{1127FBE0-B980-4B1B-BCBA-1E61E735648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 xmlns:a16="http://schemas.microsoft.com/office/drawing/2014/main" id="{AFAEAADE-9673-493C-9786-4D7B036B01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5FFA42FE-6A19-4CC7-B495-A0C35FF47A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 xmlns:a16="http://schemas.microsoft.com/office/drawing/2014/main" id="{EBC33D74-8D07-4075-821F-A5A4892CD9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A909DE1C-D8DC-4AA1-84EF-B1A40E9EFB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E65DA012-54E9-48C6-9EF3-BE723E45C6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BFF6DCEC-A712-49ED-967E-3A3C7E31F9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D5D67B49-2C6C-4EEB-B152-2D555A4355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569E9325-C771-4549-B898-2229A1DADD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2969BCE1-6358-41B4-B459-DF3C73EC0D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E8BD06EF-AF1B-42CC-AA66-650E710B20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FB0AD4D8-93EF-4F73-A898-7B3885FA664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519A46E8-EB24-4B83-87B1-49A4C0BF9F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E93D6912-50E9-43E5-833C-85099FE2282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23CB1C39-9E9F-4192-B5CB-8C3C485CD4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837855C1-C2EE-4737-93B4-026A769EEE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31846AEF-B4E4-49C0-A448-9C6F0316D3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54C78267-9227-4490-85CA-4576E7E4EC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CBE35B0-92FB-4514-A668-C219C3BD6C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EDC3CB2D-43BF-491F-91B2-3FCF0856054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 xmlns:a16="http://schemas.microsoft.com/office/drawing/2014/main" id="{3484BE29-FF11-4BC4-A4D5-3C4D5D6008F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49DACCE9-7251-43D7-AD32-E6AB40EC21E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71A3A124-08BA-4D7B-91FA-CDE8062DB20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4ADC6020-C056-42C2-A631-20A00DE0417E}"/>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 xmlns:a16="http://schemas.microsoft.com/office/drawing/2014/main" id="{3BDFC166-E040-4F3C-A0D8-CA209370A74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 xmlns:a16="http://schemas.microsoft.com/office/drawing/2014/main" id="{CB5C74FD-2C4C-4467-9CA7-5F66160734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4123608E-CA96-4D71-9A39-72D70AB806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 xmlns:a16="http://schemas.microsoft.com/office/drawing/2014/main" id="{7EEF7582-B9A8-463F-A0AB-F73126DB16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平成２４年度から引き続き、類似団体平均を上回っているものの、横ばいの状況が続いており、</a:t>
          </a:r>
          <a:r>
            <a:rPr kumimoji="1" lang="en-US" altLang="ja-JP" sz="1400">
              <a:latin typeface="ＭＳ Ｐゴシック"/>
            </a:rPr>
            <a:t>0.96</a:t>
          </a:r>
          <a:r>
            <a:rPr kumimoji="1" lang="ja-JP" altLang="en-US" sz="1400">
              <a:latin typeface="ＭＳ Ｐゴシック"/>
            </a:rPr>
            <a:t>となっている。また、類似団体平均</a:t>
          </a:r>
          <a:r>
            <a:rPr kumimoji="1" lang="en-US" altLang="ja-JP" sz="1400">
              <a:latin typeface="ＭＳ Ｐゴシック"/>
            </a:rPr>
            <a:t>0.85</a:t>
          </a:r>
          <a:r>
            <a:rPr kumimoji="1" lang="ja-JP" altLang="en-US" sz="1400">
              <a:latin typeface="ＭＳ Ｐゴシック"/>
            </a:rPr>
            <a:t>よりは高く、標準的な水準を超えた行政を行うことが可能であるといえる。</a:t>
          </a:r>
          <a:endParaRPr kumimoji="1" lang="en-US" altLang="ja-JP" sz="1400">
            <a:latin typeface="ＭＳ Ｐゴシック"/>
          </a:endParaRPr>
        </a:p>
        <a:p>
          <a:r>
            <a:rPr kumimoji="1" lang="ja-JP" altLang="en-US" sz="1400">
              <a:latin typeface="ＭＳ Ｐゴシック"/>
            </a:rPr>
            <a:t>今後も財源の適切な確保を図るとともに、歳出の削減に取り組んでいく。</a:t>
          </a:r>
          <a:endParaRPr kumimoji="1" lang="en-US" altLang="ja-JP" sz="14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a:extLst>
            <a:ext uri="{FF2B5EF4-FFF2-40B4-BE49-F238E27FC236}">
              <a16:creationId xmlns="" xmlns:a16="http://schemas.microsoft.com/office/drawing/2014/main" id="{00000000-0008-0000-0300-000046000000}"/>
            </a:ext>
          </a:extLst>
        </xdr:cNvPr>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148167</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a:extLst>
            <a:ext uri="{FF2B5EF4-FFF2-40B4-BE49-F238E27FC236}">
              <a16:creationId xmlns="" xmlns:a16="http://schemas.microsoft.com/office/drawing/2014/main" id="{00000000-0008-0000-0300-00004E000000}"/>
            </a:ext>
          </a:extLst>
        </xdr:cNvPr>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a:extLst>
            <a:ext uri="{FF2B5EF4-FFF2-40B4-BE49-F238E27FC236}">
              <a16:creationId xmlns="" xmlns:a16="http://schemas.microsoft.com/office/drawing/2014/main" id="{00000000-0008-0000-0300-000050000000}"/>
            </a:ext>
          </a:extLst>
        </xdr:cNvPr>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a:extLst>
            <a:ext uri="{FF2B5EF4-FFF2-40B4-BE49-F238E27FC236}">
              <a16:creationId xmlns="" xmlns:a16="http://schemas.microsoft.com/office/drawing/2014/main" id="{00000000-0008-0000-0300-000057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a:extLst>
            <a:ext uri="{FF2B5EF4-FFF2-40B4-BE49-F238E27FC236}">
              <a16:creationId xmlns="" xmlns:a16="http://schemas.microsoft.com/office/drawing/2014/main" id="{00000000-0008-0000-0300-000059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a:extLst>
            <a:ext uri="{FF2B5EF4-FFF2-40B4-BE49-F238E27FC236}">
              <a16:creationId xmlns="" xmlns:a16="http://schemas.microsoft.com/office/drawing/2014/main" id="{00000000-0008-0000-0300-00005B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a:extLst>
            <a:ext uri="{FF2B5EF4-FFF2-40B4-BE49-F238E27FC236}">
              <a16:creationId xmlns="" xmlns:a16="http://schemas.microsoft.com/office/drawing/2014/main" id="{00000000-0008-0000-0300-00005D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a:extLst>
            <a:ext uri="{FF2B5EF4-FFF2-40B4-BE49-F238E27FC236}">
              <a16:creationId xmlns="" xmlns:a16="http://schemas.microsoft.com/office/drawing/2014/main" id="{00000000-0008-0000-0300-00005F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a:t>
          </a:r>
          <a:r>
            <a:rPr kumimoji="1" lang="en-US" altLang="ja-JP" sz="1400">
              <a:latin typeface="ＭＳ Ｐゴシック"/>
            </a:rPr>
            <a:t>28</a:t>
          </a:r>
          <a:r>
            <a:rPr kumimoji="1" lang="ja-JP" altLang="en-US" sz="1400">
              <a:latin typeface="ＭＳ Ｐゴシック"/>
            </a:rPr>
            <a:t>年度は、経常的支出である扶助費が増加し、退職手当債の皆減、地方消費税交付金が減少したことなどにより、対前年度</a:t>
          </a:r>
          <a:r>
            <a:rPr kumimoji="1" lang="en-US" altLang="ja-JP" sz="1400">
              <a:latin typeface="ＭＳ Ｐゴシック"/>
            </a:rPr>
            <a:t>5.2</a:t>
          </a:r>
          <a:r>
            <a:rPr kumimoji="1" lang="ja-JP" altLang="en-US" sz="1400">
              <a:latin typeface="ＭＳ Ｐゴシック"/>
            </a:rPr>
            <a:t>ポイントの増となった。しかし、類似団体平均</a:t>
          </a:r>
          <a:r>
            <a:rPr kumimoji="1" lang="en-US" altLang="ja-JP" sz="1400">
              <a:latin typeface="ＭＳ Ｐゴシック"/>
            </a:rPr>
            <a:t>92.7</a:t>
          </a:r>
          <a:r>
            <a:rPr kumimoji="1" lang="ja-JP" altLang="en-US" sz="1400">
              <a:latin typeface="ＭＳ Ｐゴシック"/>
            </a:rPr>
            <a:t>％よりは低く、投資的経費等の臨時経費に財源を措置できたと考えられる。</a:t>
          </a:r>
          <a:endParaRPr kumimoji="1" lang="en-US" altLang="ja-JP" sz="1400">
            <a:latin typeface="ＭＳ Ｐゴシック"/>
          </a:endParaRPr>
        </a:p>
        <a:p>
          <a:r>
            <a:rPr kumimoji="1" lang="ja-JP" altLang="en-US" sz="1400">
              <a:latin typeface="ＭＳ Ｐゴシック"/>
            </a:rPr>
            <a:t>今後も、行財政改革への取り組み等を通じて、経費の削減に努めるとともに、自主財源の確保に一層努める。</a:t>
          </a:r>
          <a:endParaRPr kumimoji="1" lang="en-US" altLang="ja-JP" sz="14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a:extLst>
            <a:ext uri="{FF2B5EF4-FFF2-40B4-BE49-F238E27FC236}">
              <a16:creationId xmlns=""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158115</xdr:rowOff>
    </xdr:from>
    <xdr:to>
      <xdr:col>7</xdr:col>
      <xdr:colOff>152400</xdr:colOff>
      <xdr:row>66</xdr:row>
      <xdr:rowOff>148907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flipV="1">
          <a:off x="4953000" y="10445115"/>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120984</xdr:rowOff>
    </xdr:from>
    <xdr:ext cx="762000" cy="259045"/>
    <xdr:sp macro="" textlink="">
      <xdr:nvSpPr>
        <xdr:cNvPr id="123" name="財政構造の弾力性最小値テキスト">
          <a:extLst>
            <a:ext uri="{FF2B5EF4-FFF2-40B4-BE49-F238E27FC236}">
              <a16:creationId xmlns="" xmlns:a16="http://schemas.microsoft.com/office/drawing/2014/main" id="{00000000-0008-0000-0300-00007B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148907</xdr:rowOff>
    </xdr:from>
    <xdr:to>
      <xdr:col>7</xdr:col>
      <xdr:colOff>241300</xdr:colOff>
      <xdr:row>66</xdr:row>
      <xdr:rowOff>148907</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73042</xdr:rowOff>
    </xdr:from>
    <xdr:ext cx="762000" cy="259045"/>
    <xdr:sp macro="" textlink="">
      <xdr:nvSpPr>
        <xdr:cNvPr id="125" name="財政構造の弾力性最大値テキスト">
          <a:extLst>
            <a:ext uri="{FF2B5EF4-FFF2-40B4-BE49-F238E27FC236}">
              <a16:creationId xmlns="" xmlns:a16="http://schemas.microsoft.com/office/drawing/2014/main" id="{00000000-0008-0000-0300-00007D000000}"/>
            </a:ext>
          </a:extLst>
        </xdr:cNvPr>
        <xdr:cNvSpPr txBox="1"/>
      </xdr:nvSpPr>
      <xdr:spPr>
        <a:xfrm>
          <a:off x="5041900" y="1018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60</xdr:row>
      <xdr:rowOff>158115</xdr:rowOff>
    </xdr:from>
    <xdr:to>
      <xdr:col>7</xdr:col>
      <xdr:colOff>241300</xdr:colOff>
      <xdr:row>60</xdr:row>
      <xdr:rowOff>158115</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04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118428</xdr:rowOff>
    </xdr:from>
    <xdr:to>
      <xdr:col>7</xdr:col>
      <xdr:colOff>152400</xdr:colOff>
      <xdr:row>61</xdr:row>
      <xdr:rowOff>89218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114800" y="1023397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77805</xdr:rowOff>
    </xdr:from>
    <xdr:ext cx="762000" cy="259045"/>
    <xdr:sp macro="" textlink="">
      <xdr:nvSpPr>
        <xdr:cNvPr id="128" name="財政構造の弾力性平均値テキスト">
          <a:extLst>
            <a:ext uri="{FF2B5EF4-FFF2-40B4-BE49-F238E27FC236}">
              <a16:creationId xmlns="" xmlns:a16="http://schemas.microsoft.com/office/drawing/2014/main" id="{00000000-0008-0000-0300-000080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105728</xdr:rowOff>
    </xdr:from>
    <xdr:to>
      <xdr:col>7</xdr:col>
      <xdr:colOff>203200</xdr:colOff>
      <xdr:row>64</xdr:row>
      <xdr:rowOff>35878</xdr:rowOff>
    </xdr:to>
    <xdr:sp macro="" textlink="">
      <xdr:nvSpPr>
        <xdr:cNvPr id="129" name="フローチャート : 判断 128">
          <a:extLst>
            <a:ext uri="{FF2B5EF4-FFF2-40B4-BE49-F238E27FC236}">
              <a16:creationId xmlns="" xmlns:a16="http://schemas.microsoft.com/office/drawing/2014/main" id="{00000000-0008-0000-0300-000081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118428</xdr:rowOff>
    </xdr:from>
    <xdr:to>
      <xdr:col>6</xdr:col>
      <xdr:colOff>0</xdr:colOff>
      <xdr:row>60</xdr:row>
      <xdr:rowOff>73660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3225800" y="1023397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31" name="フローチャート : 判断 130">
          <a:extLst>
            <a:ext uri="{FF2B5EF4-FFF2-40B4-BE49-F238E27FC236}">
              <a16:creationId xmlns="" xmlns:a16="http://schemas.microsoft.com/office/drawing/2014/main" id="{00000000-0008-0000-0300-000083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2" name="テキスト ボックス 131">
          <a:extLst>
            <a:ext uri="{FF2B5EF4-FFF2-40B4-BE49-F238E27FC236}">
              <a16:creationId xmlns="" xmlns:a16="http://schemas.microsoft.com/office/drawing/2014/main" id="{00000000-0008-0000-0300-000084000000}"/>
            </a:ext>
          </a:extLst>
        </xdr:cNvPr>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73660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2336800" y="1028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21272</xdr:rowOff>
    </xdr:from>
    <xdr:to>
      <xdr:col>4</xdr:col>
      <xdr:colOff>533400</xdr:colOff>
      <xdr:row>63</xdr:row>
      <xdr:rowOff>122872</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107649</xdr:rowOff>
    </xdr:from>
    <xdr:ext cx="7620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127953</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1447800" y="1028827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1397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59390</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38418</xdr:rowOff>
    </xdr:from>
    <xdr:to>
      <xdr:col>7</xdr:col>
      <xdr:colOff>203200</xdr:colOff>
      <xdr:row>61</xdr:row>
      <xdr:rowOff>140018</xdr:rowOff>
    </xdr:to>
    <xdr:sp macro="" textlink="">
      <xdr:nvSpPr>
        <xdr:cNvPr id="146" name="円/楕円 145">
          <a:extLst>
            <a:ext uri="{FF2B5EF4-FFF2-40B4-BE49-F238E27FC236}">
              <a16:creationId xmlns="" xmlns:a16="http://schemas.microsoft.com/office/drawing/2014/main" id="{00000000-0008-0000-0300-000092000000}"/>
            </a:ext>
          </a:extLst>
        </xdr:cNvPr>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131145</xdr:rowOff>
    </xdr:from>
    <xdr:ext cx="762000" cy="259045"/>
    <xdr:sp macro="" textlink="">
      <xdr:nvSpPr>
        <xdr:cNvPr id="147" name="財政構造の弾力性該当値テキスト">
          <a:extLst>
            <a:ext uri="{FF2B5EF4-FFF2-40B4-BE49-F238E27FC236}">
              <a16:creationId xmlns="" xmlns:a16="http://schemas.microsoft.com/office/drawing/2014/main" id="{00000000-0008-0000-0300-000093000000}"/>
            </a:ext>
          </a:extLst>
        </xdr:cNvPr>
        <xdr:cNvSpPr txBox="1"/>
      </xdr:nvSpPr>
      <xdr:spPr>
        <a:xfrm>
          <a:off x="5041900" y="104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67628</xdr:rowOff>
    </xdr:from>
    <xdr:to>
      <xdr:col>6</xdr:col>
      <xdr:colOff>50800</xdr:colOff>
      <xdr:row>59</xdr:row>
      <xdr:rowOff>169228</xdr:rowOff>
    </xdr:to>
    <xdr:sp macro="" textlink="">
      <xdr:nvSpPr>
        <xdr:cNvPr id="148" name="円/楕円 147">
          <a:extLst>
            <a:ext uri="{FF2B5EF4-FFF2-40B4-BE49-F238E27FC236}">
              <a16:creationId xmlns="" xmlns:a16="http://schemas.microsoft.com/office/drawing/2014/main" id="{00000000-0008-0000-0300-000094000000}"/>
            </a:ext>
          </a:extLst>
        </xdr:cNvPr>
        <xdr:cNvSpPr/>
      </xdr:nvSpPr>
      <xdr:spPr>
        <a:xfrm>
          <a:off x="4064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7955</xdr:rowOff>
    </xdr:from>
    <xdr:ext cx="7366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733800" y="995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0" name="円/楕円 149">
          <a:extLst>
            <a:ext uri="{FF2B5EF4-FFF2-40B4-BE49-F238E27FC236}">
              <a16:creationId xmlns="" xmlns:a16="http://schemas.microsoft.com/office/drawing/2014/main" id="{00000000-0008-0000-0300-000096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77153</xdr:rowOff>
    </xdr:from>
    <xdr:to>
      <xdr:col>2</xdr:col>
      <xdr:colOff>127000</xdr:colOff>
      <xdr:row>61</xdr:row>
      <xdr:rowOff>7303</xdr:rowOff>
    </xdr:to>
    <xdr:sp macro="" textlink="">
      <xdr:nvSpPr>
        <xdr:cNvPr id="154" name="円/楕円 153">
          <a:extLst>
            <a:ext uri="{FF2B5EF4-FFF2-40B4-BE49-F238E27FC236}">
              <a16:creationId xmlns="" xmlns:a16="http://schemas.microsoft.com/office/drawing/2014/main" id="{00000000-0008-0000-0300-00009A000000}"/>
            </a:ext>
          </a:extLst>
        </xdr:cNvPr>
        <xdr:cNvSpPr/>
      </xdr:nvSpPr>
      <xdr:spPr>
        <a:xfrm>
          <a:off x="1397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17480</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066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a:extLst>
            <a:ext uri="{FF2B5EF4-FFF2-40B4-BE49-F238E27FC236}">
              <a16:creationId xmlns=""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a:extLst>
            <a:ext uri="{FF2B5EF4-FFF2-40B4-BE49-F238E27FC236}">
              <a16:creationId xmlns=""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平成</a:t>
          </a:r>
          <a:r>
            <a:rPr lang="en-US" altLang="ja-JP" sz="1400">
              <a:solidFill>
                <a:schemeClr val="dk1"/>
              </a:solidFill>
              <a:effectLst/>
              <a:latin typeface="+mn-lt"/>
              <a:ea typeface="+mn-ea"/>
              <a:cs typeface="+mn-cs"/>
            </a:rPr>
            <a:t>28</a:t>
          </a:r>
          <a:r>
            <a:rPr lang="ja-JP" altLang="en-US" sz="1400">
              <a:solidFill>
                <a:schemeClr val="dk1"/>
              </a:solidFill>
              <a:effectLst/>
              <a:latin typeface="+mn-lt"/>
              <a:ea typeface="+mn-ea"/>
              <a:cs typeface="+mn-cs"/>
            </a:rPr>
            <a:t>年度は、</a:t>
          </a:r>
          <a:r>
            <a:rPr lang="ja-JP" altLang="ja-JP" sz="1400">
              <a:solidFill>
                <a:schemeClr val="dk1"/>
              </a:solidFill>
              <a:effectLst/>
              <a:latin typeface="+mn-lt"/>
              <a:ea typeface="+mn-ea"/>
              <a:cs typeface="+mn-cs"/>
            </a:rPr>
            <a:t>駿東伊豆消防組合の設立に伴い、消防職員が減少したことによる職員数の減少や組合設立準備経費</a:t>
          </a:r>
          <a:r>
            <a:rPr lang="ja-JP" altLang="en-US" sz="1400">
              <a:solidFill>
                <a:schemeClr val="dk1"/>
              </a:solidFill>
              <a:effectLst/>
              <a:latin typeface="+mn-lt"/>
              <a:ea typeface="+mn-ea"/>
              <a:cs typeface="+mn-cs"/>
            </a:rPr>
            <a:t>の減により、</a:t>
          </a:r>
          <a:r>
            <a:rPr lang="en-US" altLang="ja-JP" sz="1400">
              <a:solidFill>
                <a:schemeClr val="dk1"/>
              </a:solidFill>
              <a:effectLst/>
              <a:latin typeface="+mn-lt"/>
              <a:ea typeface="+mn-ea"/>
              <a:cs typeface="+mn-cs"/>
            </a:rPr>
            <a:t>11,244</a:t>
          </a:r>
          <a:r>
            <a:rPr lang="ja-JP" altLang="en-US" sz="1400">
              <a:solidFill>
                <a:schemeClr val="dk1"/>
              </a:solidFill>
              <a:effectLst/>
              <a:latin typeface="+mn-lt"/>
              <a:ea typeface="+mn-ea"/>
              <a:cs typeface="+mn-cs"/>
            </a:rPr>
            <a:t>円減となり、類似団体との値の乖離が拡大した。引き続き職員数を適正に管理するとともに、沼津市公共施設マネジメント計画により、</a:t>
          </a:r>
          <a:r>
            <a:rPr lang="ja-JP" altLang="en-US" sz="1400" b="0" i="0" u="none" strike="noStrike" baseline="0">
              <a:solidFill>
                <a:schemeClr val="dk1"/>
              </a:solidFill>
              <a:latin typeface="+mn-lt"/>
              <a:ea typeface="+mn-ea"/>
              <a:cs typeface="+mn-cs"/>
            </a:rPr>
            <a:t>中長期的な経費を削減・平準化を図っていく。</a:t>
          </a:r>
          <a:endParaRPr lang="en-US" altLang="ja-JP" sz="1400" b="0" i="0" u="none" strike="noStrike" baseline="0">
            <a:solidFill>
              <a:schemeClr val="dk1"/>
            </a:solidFill>
            <a:latin typeface="+mn-lt"/>
            <a:ea typeface="+mn-ea"/>
            <a:cs typeface="+mn-cs"/>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6" name="人件費・物件費等の状況最小値テキスト">
          <a:extLst>
            <a:ext uri="{FF2B5EF4-FFF2-40B4-BE49-F238E27FC236}">
              <a16:creationId xmlns="" xmlns:a16="http://schemas.microsoft.com/office/drawing/2014/main" id="{00000000-0008-0000-0300-0000BA000000}"/>
            </a:ext>
          </a:extLst>
        </xdr:cNvPr>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88" name="人件費・物件費等の状況最大値テキスト">
          <a:extLst>
            <a:ext uri="{FF2B5EF4-FFF2-40B4-BE49-F238E27FC236}">
              <a16:creationId xmlns="" xmlns:a16="http://schemas.microsoft.com/office/drawing/2014/main" id="{00000000-0008-0000-0300-0000BC000000}"/>
            </a:ext>
          </a:extLst>
        </xdr:cNvPr>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79567</xdr:rowOff>
    </xdr:from>
    <xdr:to>
      <xdr:col>7</xdr:col>
      <xdr:colOff>152400</xdr:colOff>
      <xdr:row>83</xdr:row>
      <xdr:rowOff>134215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114800" y="14138467"/>
          <a:ext cx="838200" cy="2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1" name="人件費・物件費等の状況平均値テキスト">
          <a:extLst>
            <a:ext uri="{FF2B5EF4-FFF2-40B4-BE49-F238E27FC236}">
              <a16:creationId xmlns="" xmlns:a16="http://schemas.microsoft.com/office/drawing/2014/main" id="{00000000-0008-0000-0300-0000BF000000}"/>
            </a:ext>
          </a:extLst>
        </xdr:cNvPr>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2" name="フローチャート : 判断 191">
          <a:extLst>
            <a:ext uri="{FF2B5EF4-FFF2-40B4-BE49-F238E27FC236}">
              <a16:creationId xmlns="" xmlns:a16="http://schemas.microsoft.com/office/drawing/2014/main" id="{00000000-0008-0000-0300-0000C0000000}"/>
            </a:ext>
          </a:extLst>
        </xdr:cNvPr>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88689</xdr:rowOff>
    </xdr:from>
    <xdr:to>
      <xdr:col>6</xdr:col>
      <xdr:colOff>0</xdr:colOff>
      <xdr:row>83</xdr:row>
      <xdr:rowOff>134215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3225800" y="14319039"/>
          <a:ext cx="889000" cy="4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4" name="フローチャート : 判断 193">
          <a:extLst>
            <a:ext uri="{FF2B5EF4-FFF2-40B4-BE49-F238E27FC236}">
              <a16:creationId xmlns="" xmlns:a16="http://schemas.microsoft.com/office/drawing/2014/main" id="{00000000-0008-0000-0300-0000C2000000}"/>
            </a:ext>
          </a:extLst>
        </xdr:cNvPr>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5" name="テキスト ボックス 194">
          <a:extLst>
            <a:ext uri="{FF2B5EF4-FFF2-40B4-BE49-F238E27FC236}">
              <a16:creationId xmlns="" xmlns:a16="http://schemas.microsoft.com/office/drawing/2014/main" id="{00000000-0008-0000-0300-0000C3000000}"/>
            </a:ext>
          </a:extLst>
        </xdr:cNvPr>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17887</xdr:rowOff>
    </xdr:from>
    <xdr:to>
      <xdr:col>4</xdr:col>
      <xdr:colOff>482600</xdr:colOff>
      <xdr:row>83</xdr:row>
      <xdr:rowOff>88689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2336800" y="14248237"/>
          <a:ext cx="8890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7" name="フローチャート : 判断 196">
          <a:extLst>
            <a:ext uri="{FF2B5EF4-FFF2-40B4-BE49-F238E27FC236}">
              <a16:creationId xmlns="" xmlns:a16="http://schemas.microsoft.com/office/drawing/2014/main" id="{00000000-0008-0000-0300-0000C5000000}"/>
            </a:ext>
          </a:extLst>
        </xdr:cNvPr>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17887</xdr:rowOff>
    </xdr:from>
    <xdr:to>
      <xdr:col>3</xdr:col>
      <xdr:colOff>279400</xdr:colOff>
      <xdr:row>83</xdr:row>
      <xdr:rowOff>79158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1447800" y="14248237"/>
          <a:ext cx="889000" cy="6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2" name="フローチャート : 判断 201">
          <a:extLst>
            <a:ext uri="{FF2B5EF4-FFF2-40B4-BE49-F238E27FC236}">
              <a16:creationId xmlns="" xmlns:a16="http://schemas.microsoft.com/office/drawing/2014/main" id="{00000000-0008-0000-0300-0000CA000000}"/>
            </a:ext>
          </a:extLst>
        </xdr:cNvPr>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28767</xdr:rowOff>
    </xdr:from>
    <xdr:to>
      <xdr:col>7</xdr:col>
      <xdr:colOff>203200</xdr:colOff>
      <xdr:row>82</xdr:row>
      <xdr:rowOff>130367</xdr:rowOff>
    </xdr:to>
    <xdr:sp macro="" textlink="">
      <xdr:nvSpPr>
        <xdr:cNvPr id="209" name="円/楕円 208">
          <a:extLst>
            <a:ext uri="{FF2B5EF4-FFF2-40B4-BE49-F238E27FC236}">
              <a16:creationId xmlns="" xmlns:a16="http://schemas.microsoft.com/office/drawing/2014/main" id="{00000000-0008-0000-0300-0000D1000000}"/>
            </a:ext>
          </a:extLst>
        </xdr:cNvPr>
        <xdr:cNvSpPr/>
      </xdr:nvSpPr>
      <xdr:spPr>
        <a:xfrm>
          <a:off x="4902200" y="140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45294</xdr:rowOff>
    </xdr:from>
    <xdr:ext cx="762000" cy="259045"/>
    <xdr:sp macro="" textlink="">
      <xdr:nvSpPr>
        <xdr:cNvPr id="210" name="人件費・物件費等の状況該当値テキスト">
          <a:extLst>
            <a:ext uri="{FF2B5EF4-FFF2-40B4-BE49-F238E27FC236}">
              <a16:creationId xmlns="" xmlns:a16="http://schemas.microsoft.com/office/drawing/2014/main" id="{00000000-0008-0000-0300-0000D2000000}"/>
            </a:ext>
          </a:extLst>
        </xdr:cNvPr>
        <xdr:cNvSpPr txBox="1"/>
      </xdr:nvSpPr>
      <xdr:spPr>
        <a:xfrm>
          <a:off x="5041900" y="139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83415</xdr:rowOff>
    </xdr:from>
    <xdr:to>
      <xdr:col>6</xdr:col>
      <xdr:colOff>50800</xdr:colOff>
      <xdr:row>84</xdr:row>
      <xdr:rowOff>13565</xdr:rowOff>
    </xdr:to>
    <xdr:sp macro="" textlink="">
      <xdr:nvSpPr>
        <xdr:cNvPr id="211" name="円/楕円 210">
          <a:extLst>
            <a:ext uri="{FF2B5EF4-FFF2-40B4-BE49-F238E27FC236}">
              <a16:creationId xmlns="" xmlns:a16="http://schemas.microsoft.com/office/drawing/2014/main" id="{00000000-0008-0000-0300-0000D3000000}"/>
            </a:ext>
          </a:extLst>
        </xdr:cNvPr>
        <xdr:cNvSpPr/>
      </xdr:nvSpPr>
      <xdr:spPr>
        <a:xfrm>
          <a:off x="4064000" y="143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169792</xdr:rowOff>
    </xdr:from>
    <xdr:ext cx="7366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733800" y="1440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37889</xdr:rowOff>
    </xdr:from>
    <xdr:to>
      <xdr:col>4</xdr:col>
      <xdr:colOff>533400</xdr:colOff>
      <xdr:row>83</xdr:row>
      <xdr:rowOff>139489</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3175000" y="142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124266</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844800" y="1435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105,779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138537</xdr:rowOff>
    </xdr:from>
    <xdr:to>
      <xdr:col>3</xdr:col>
      <xdr:colOff>330200</xdr:colOff>
      <xdr:row>83</xdr:row>
      <xdr:rowOff>68687</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2286000" y="141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53464</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955800" y="1428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28358</xdr:rowOff>
    </xdr:from>
    <xdr:to>
      <xdr:col>2</xdr:col>
      <xdr:colOff>127000</xdr:colOff>
      <xdr:row>83</xdr:row>
      <xdr:rowOff>129958</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1397000" y="142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114735</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066800" y="1434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類似団体を</a:t>
          </a:r>
          <a:r>
            <a:rPr kumimoji="1" lang="en-US" altLang="ja-JP" sz="1400">
              <a:latin typeface="ＭＳ Ｐゴシック"/>
            </a:rPr>
            <a:t>2.0</a:t>
          </a:r>
          <a:r>
            <a:rPr kumimoji="1" lang="ja-JP" altLang="en-US" sz="1400">
              <a:latin typeface="ＭＳ Ｐゴシック"/>
            </a:rPr>
            <a:t>ポイント上回っており、全国平均と比べても高い水準にあるため、引き続き適切な給与水準となるよう努めていく。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0" name="給与水準   （国との比較）最小値テキスト">
          <a:extLst>
            <a:ext uri="{FF2B5EF4-FFF2-40B4-BE49-F238E27FC236}">
              <a16:creationId xmlns="" xmlns:a16="http://schemas.microsoft.com/office/drawing/2014/main" id="{00000000-0008-0000-0300-0000FA000000}"/>
            </a:ext>
          </a:extLst>
        </xdr:cNvPr>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2" name="給与水準   （国との比較）最大値テキスト">
          <a:extLst>
            <a:ext uri="{FF2B5EF4-FFF2-40B4-BE49-F238E27FC236}">
              <a16:creationId xmlns="" xmlns:a16="http://schemas.microsoft.com/office/drawing/2014/main" id="{00000000-0008-0000-0300-0000FC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42334</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179800" y="144326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5" name="給与水準   （国との比較）平均値テキスト">
          <a:extLst>
            <a:ext uri="{FF2B5EF4-FFF2-40B4-BE49-F238E27FC236}">
              <a16:creationId xmlns="" xmlns:a16="http://schemas.microsoft.com/office/drawing/2014/main" id="{00000000-0008-0000-0300-0000FF000000}"/>
            </a:ext>
          </a:extLst>
        </xdr:cNvPr>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6" name="フローチャート : 判断 255">
          <a:extLst>
            <a:ext uri="{FF2B5EF4-FFF2-40B4-BE49-F238E27FC236}">
              <a16:creationId xmlns="" xmlns:a16="http://schemas.microsoft.com/office/drawing/2014/main" id="{00000000-0008-0000-0300-000000010000}"/>
            </a:ext>
          </a:extLst>
        </xdr:cNvPr>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30843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5290800" y="1437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30843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4401800" y="1437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1" name="フローチャート : 判断 260">
          <a:extLst>
            <a:ext uri="{FF2B5EF4-FFF2-40B4-BE49-F238E27FC236}">
              <a16:creationId xmlns="" xmlns:a16="http://schemas.microsoft.com/office/drawing/2014/main" id="{00000000-0008-0000-0300-000005010000}"/>
            </a:ext>
          </a:extLst>
        </xdr:cNvPr>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90</xdr:row>
      <xdr:rowOff>1814</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3512800" y="14432643"/>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a:extLst>
            <a:ext uri="{FF2B5EF4-FFF2-40B4-BE49-F238E27FC236}">
              <a16:creationId xmlns="" xmlns:a16="http://schemas.microsoft.com/office/drawing/2014/main" id="{00000000-0008-0000-0300-000011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4" name="給与水準   （国との比較）該当値テキスト">
          <a:extLst>
            <a:ext uri="{FF2B5EF4-FFF2-40B4-BE49-F238E27FC236}">
              <a16:creationId xmlns="" xmlns:a16="http://schemas.microsoft.com/office/drawing/2014/main" id="{00000000-0008-0000-0300-000012010000}"/>
            </a:ext>
          </a:extLst>
        </xdr:cNvPr>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技能労務職については、委託化等も行うなど行政改革の観点から、退職不補充としているため、この部分で自然減が起こっていることに起因している</a:t>
          </a:r>
          <a:r>
            <a:rPr lang="ja-JP" altLang="en-US" sz="1400">
              <a:solidFill>
                <a:schemeClr val="dk1"/>
              </a:solidFill>
              <a:effectLst/>
              <a:latin typeface="+mn-lt"/>
              <a:ea typeface="+mn-ea"/>
              <a:cs typeface="+mn-cs"/>
            </a:rPr>
            <a:t>。また、</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28</a:t>
          </a:r>
          <a:r>
            <a:rPr lang="ja-JP" altLang="ja-JP" sz="1400">
              <a:solidFill>
                <a:schemeClr val="dk1"/>
              </a:solidFill>
              <a:effectLst/>
              <a:latin typeface="+mn-lt"/>
              <a:ea typeface="+mn-ea"/>
              <a:cs typeface="+mn-cs"/>
            </a:rPr>
            <a:t>年度の数値を上限として第３次定員管理計画を定めており、職員数を都市規模に相応する水準に維持することを基本的な考え方として</a:t>
          </a:r>
          <a:r>
            <a:rPr lang="ja-JP" altLang="en-US" sz="1400">
              <a:solidFill>
                <a:schemeClr val="dk1"/>
              </a:solidFill>
              <a:effectLst/>
              <a:latin typeface="+mn-lt"/>
              <a:ea typeface="+mn-ea"/>
              <a:cs typeface="+mn-cs"/>
            </a:rPr>
            <a:t>いることから</a:t>
          </a:r>
          <a:r>
            <a:rPr lang="ja-JP" altLang="ja-JP" sz="1400">
              <a:solidFill>
                <a:schemeClr val="dk1"/>
              </a:solidFill>
              <a:effectLst/>
              <a:latin typeface="+mn-lt"/>
              <a:ea typeface="+mn-ea"/>
              <a:cs typeface="+mn-cs"/>
            </a:rPr>
            <a:t>、今後数年の数値は微減傾向が続くものと思われ</a:t>
          </a:r>
          <a:r>
            <a:rPr lang="ja-JP" altLang="en-US" sz="1400">
              <a:solidFill>
                <a:schemeClr val="dk1"/>
              </a:solidFill>
              <a:effectLst/>
              <a:latin typeface="+mn-lt"/>
              <a:ea typeface="+mn-ea"/>
              <a:cs typeface="+mn-cs"/>
            </a:rPr>
            <a:t>る。</a:t>
          </a:r>
          <a:endParaRPr lang="ja-JP" altLang="ja-JP" sz="14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108131</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6179800" y="103916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108131</xdr:rowOff>
    </xdr:from>
    <xdr:to>
      <xdr:col>23</xdr:col>
      <xdr:colOff>406400</xdr:colOff>
      <xdr:row>63</xdr:row>
      <xdr:rowOff>10885</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5290800" y="10395131"/>
          <a:ext cx="889000" cy="4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10885</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4401800" y="1081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10885</xdr:rowOff>
    </xdr:from>
    <xdr:to>
      <xdr:col>21</xdr:col>
      <xdr:colOff>0</xdr:colOff>
      <xdr:row>63</xdr:row>
      <xdr:rowOff>10885</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3512800" y="1081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a:extLst>
            <a:ext uri="{FF2B5EF4-FFF2-40B4-BE49-F238E27FC236}">
              <a16:creationId xmlns="" xmlns:a16="http://schemas.microsoft.com/office/drawing/2014/main" id="{00000000-0008-0000-0300-000049010000}"/>
            </a:ext>
          </a:extLst>
        </xdr:cNvPr>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a:extLst>
            <a:ext uri="{FF2B5EF4-FFF2-40B4-BE49-F238E27FC236}">
              <a16:creationId xmlns="" xmlns:a16="http://schemas.microsoft.com/office/drawing/2014/main" id="{00000000-0008-0000-0300-00004B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53884</xdr:rowOff>
    </xdr:from>
    <xdr:to>
      <xdr:col>24</xdr:col>
      <xdr:colOff>609600</xdr:colOff>
      <xdr:row>60</xdr:row>
      <xdr:rowOff>155484</xdr:rowOff>
    </xdr:to>
    <xdr:sp macro="" textlink="">
      <xdr:nvSpPr>
        <xdr:cNvPr id="338" name="円/楕円 337">
          <a:extLst>
            <a:ext uri="{FF2B5EF4-FFF2-40B4-BE49-F238E27FC236}">
              <a16:creationId xmlns="" xmlns:a16="http://schemas.microsoft.com/office/drawing/2014/main" id="{00000000-0008-0000-0300-000052010000}"/>
            </a:ext>
          </a:extLst>
        </xdr:cNvPr>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70411</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57331</xdr:rowOff>
    </xdr:from>
    <xdr:to>
      <xdr:col>23</xdr:col>
      <xdr:colOff>457200</xdr:colOff>
      <xdr:row>60</xdr:row>
      <xdr:rowOff>158931</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169108</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131535</xdr:rowOff>
    </xdr:from>
    <xdr:to>
      <xdr:col>22</xdr:col>
      <xdr:colOff>254000</xdr:colOff>
      <xdr:row>63</xdr:row>
      <xdr:rowOff>61685</xdr:rowOff>
    </xdr:to>
    <xdr:sp macro="" textlink="">
      <xdr:nvSpPr>
        <xdr:cNvPr id="342" name="円/楕円 341">
          <a:extLst>
            <a:ext uri="{FF2B5EF4-FFF2-40B4-BE49-F238E27FC236}">
              <a16:creationId xmlns="" xmlns:a16="http://schemas.microsoft.com/office/drawing/2014/main" id="{00000000-0008-0000-0300-000056010000}"/>
            </a:ext>
          </a:extLst>
        </xdr:cNvPr>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46462</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131535</xdr:rowOff>
    </xdr:from>
    <xdr:to>
      <xdr:col>21</xdr:col>
      <xdr:colOff>50800</xdr:colOff>
      <xdr:row>63</xdr:row>
      <xdr:rowOff>61685</xdr:rowOff>
    </xdr:to>
    <xdr:sp macro="" textlink="">
      <xdr:nvSpPr>
        <xdr:cNvPr id="344" name="円/楕円 343">
          <a:extLst>
            <a:ext uri="{FF2B5EF4-FFF2-40B4-BE49-F238E27FC236}">
              <a16:creationId xmlns="" xmlns:a16="http://schemas.microsoft.com/office/drawing/2014/main" id="{00000000-0008-0000-0300-000058010000}"/>
            </a:ext>
          </a:extLst>
        </xdr:cNvPr>
        <xdr:cNvSpPr/>
      </xdr:nvSpPr>
      <xdr:spPr>
        <a:xfrm>
          <a:off x="14351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46462</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46" name="円/楕円 345">
          <a:extLst>
            <a:ext uri="{FF2B5EF4-FFF2-40B4-BE49-F238E27FC236}">
              <a16:creationId xmlns="" xmlns:a16="http://schemas.microsoft.com/office/drawing/2014/main" id="{00000000-0008-0000-0300-00005A010000}"/>
            </a:ext>
          </a:extLst>
        </xdr:cNvPr>
        <xdr:cNvSpPr/>
      </xdr:nvSpPr>
      <xdr:spPr>
        <a:xfrm>
          <a:off x="13462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46462</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a:t>
          </a:r>
          <a:r>
            <a:rPr kumimoji="1" lang="en-US" altLang="ja-JP" sz="1400">
              <a:latin typeface="ＭＳ Ｐゴシック"/>
            </a:rPr>
            <a:t>27</a:t>
          </a:r>
          <a:r>
            <a:rPr kumimoji="1" lang="ja-JP" altLang="en-US" sz="1400">
              <a:latin typeface="ＭＳ Ｐゴシック"/>
            </a:rPr>
            <a:t>年度と比べ</a:t>
          </a:r>
          <a:r>
            <a:rPr lang="ja-JP" altLang="ja-JP" sz="1400">
              <a:solidFill>
                <a:schemeClr val="dk1"/>
              </a:solidFill>
              <a:effectLst/>
              <a:latin typeface="+mn-lt"/>
              <a:ea typeface="+mn-ea"/>
              <a:cs typeface="+mn-cs"/>
            </a:rPr>
            <a:t>普通債の元利償還額が減った</a:t>
          </a:r>
          <a:r>
            <a:rPr lang="ja-JP" altLang="en-US" sz="1400">
              <a:solidFill>
                <a:schemeClr val="dk1"/>
              </a:solidFill>
              <a:effectLst/>
              <a:latin typeface="+mn-lt"/>
              <a:ea typeface="+mn-ea"/>
              <a:cs typeface="+mn-cs"/>
            </a:rPr>
            <a:t>ことにより</a:t>
          </a:r>
          <a:r>
            <a:rPr kumimoji="1" lang="ja-JP" altLang="en-US" sz="1400">
              <a:latin typeface="ＭＳ Ｐゴシック"/>
            </a:rPr>
            <a:t>、</a:t>
          </a:r>
          <a:r>
            <a:rPr kumimoji="1" lang="en-US" altLang="ja-JP" sz="1400">
              <a:latin typeface="ＭＳ Ｐゴシック"/>
            </a:rPr>
            <a:t>0.6</a:t>
          </a:r>
          <a:r>
            <a:rPr kumimoji="1" lang="ja-JP" altLang="en-US" sz="1400">
              <a:latin typeface="ＭＳ Ｐゴシック"/>
            </a:rPr>
            <a:t>ポイントの減少となった。今後も適切な借入れに努める。</a:t>
          </a:r>
          <a:endParaRPr kumimoji="1" lang="en-US" altLang="ja-JP" sz="14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127000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a:extLst>
            <a:ext uri="{FF2B5EF4-FFF2-40B4-BE49-F238E27FC236}">
              <a16:creationId xmlns="" xmlns:a16="http://schemas.microsoft.com/office/drawing/2014/main" id="{00000000-0008-0000-0300-00007E010000}"/>
            </a:ext>
          </a:extLst>
        </xdr:cNvPr>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11854</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a:extLst>
            <a:ext uri="{FF2B5EF4-FFF2-40B4-BE49-F238E27FC236}">
              <a16:creationId xmlns="" xmlns:a16="http://schemas.microsoft.com/office/drawing/2014/main" id="{00000000-0008-0000-0300-000080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100330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1270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3512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a:extLst>
            <a:ext uri="{FF2B5EF4-FFF2-40B4-BE49-F238E27FC236}">
              <a16:creationId xmlns=""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a:extLst>
            <a:ext uri="{FF2B5EF4-FFF2-40B4-BE49-F238E27FC236}">
              <a16:creationId xmlns="" xmlns:a16="http://schemas.microsoft.com/office/drawing/2014/main" id="{00000000-0008-0000-0300-000088010000}"/>
            </a:ext>
          </a:extLst>
        </xdr:cNvPr>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9" name="円/楕円 398">
          <a:extLst>
            <a:ext uri="{FF2B5EF4-FFF2-40B4-BE49-F238E27FC236}">
              <a16:creationId xmlns="" xmlns:a16="http://schemas.microsoft.com/office/drawing/2014/main" id="{00000000-0008-0000-0300-00008F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1" name="円/楕円 400">
          <a:extLst>
            <a:ext uri="{FF2B5EF4-FFF2-40B4-BE49-F238E27FC236}">
              <a16:creationId xmlns="" xmlns:a16="http://schemas.microsoft.com/office/drawing/2014/main" id="{00000000-0008-0000-0300-000091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3" name="円/楕円 402">
          <a:extLst>
            <a:ext uri="{FF2B5EF4-FFF2-40B4-BE49-F238E27FC236}">
              <a16:creationId xmlns="" xmlns:a16="http://schemas.microsoft.com/office/drawing/2014/main" id="{00000000-0008-0000-0300-000093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5" name="円/楕円 404">
          <a:extLst>
            <a:ext uri="{FF2B5EF4-FFF2-40B4-BE49-F238E27FC236}">
              <a16:creationId xmlns=""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7" name="円/楕円 406">
          <a:extLst>
            <a:ext uri="{FF2B5EF4-FFF2-40B4-BE49-F238E27FC236}">
              <a16:creationId xmlns="" xmlns:a16="http://schemas.microsoft.com/office/drawing/2014/main" id="{00000000-0008-0000-0300-000097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市債残高の減少や債務負担行為に基づく支出予定額の減少、財政調整基金といった充当可能基金の増などにより</a:t>
          </a:r>
          <a:r>
            <a:rPr lang="ja-JP" altLang="en-US" sz="1300">
              <a:solidFill>
                <a:schemeClr val="dk1"/>
              </a:solidFill>
              <a:effectLst/>
              <a:latin typeface="+mn-lt"/>
              <a:ea typeface="+mn-ea"/>
              <a:cs typeface="+mn-cs"/>
            </a:rPr>
            <a:t>、</a:t>
          </a:r>
          <a:r>
            <a:rPr lang="en-US" altLang="ja-JP" sz="1300">
              <a:solidFill>
                <a:schemeClr val="dk1"/>
              </a:solidFill>
              <a:effectLst/>
              <a:latin typeface="+mn-lt"/>
              <a:ea typeface="+mn-ea"/>
              <a:cs typeface="+mn-cs"/>
            </a:rPr>
            <a:t>6.4</a:t>
          </a:r>
          <a:r>
            <a:rPr lang="ja-JP" altLang="en-US" sz="1300">
              <a:solidFill>
                <a:schemeClr val="dk1"/>
              </a:solidFill>
              <a:effectLst/>
              <a:latin typeface="+mn-lt"/>
              <a:ea typeface="+mn-ea"/>
              <a:cs typeface="+mn-cs"/>
            </a:rPr>
            <a:t>ポイントの減少となった。</a:t>
          </a:r>
          <a:r>
            <a:rPr lang="ja-JP" altLang="ja-JP" sz="1300">
              <a:solidFill>
                <a:schemeClr val="dk1"/>
              </a:solidFill>
              <a:effectLst/>
              <a:latin typeface="+mn-lt"/>
              <a:ea typeface="+mn-ea"/>
              <a:cs typeface="+mn-cs"/>
            </a:rPr>
            <a:t>今後も、引き続き財政指標などを注視しつつ、適性に市債の活用を図りながら、財政運営を行って</a:t>
          </a:r>
          <a:r>
            <a:rPr lang="ja-JP" altLang="en-US" sz="1300">
              <a:solidFill>
                <a:schemeClr val="dk1"/>
              </a:solidFill>
              <a:effectLst/>
              <a:latin typeface="+mn-lt"/>
              <a:ea typeface="+mn-ea"/>
              <a:cs typeface="+mn-cs"/>
            </a:rPr>
            <a:t>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a:extLst>
            <a:ext uri="{FF2B5EF4-FFF2-40B4-BE49-F238E27FC236}">
              <a16:creationId xmlns="" xmlns:a16="http://schemas.microsoft.com/office/drawing/2014/main" id="{00000000-0008-0000-0300-0000B6010000}"/>
            </a:ext>
          </a:extLst>
        </xdr:cNvPr>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a:extLst>
            <a:ext uri="{FF2B5EF4-FFF2-40B4-BE49-F238E27FC236}">
              <a16:creationId xmlns=""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43039</xdr:rowOff>
    </xdr:from>
    <xdr:to>
      <xdr:col>24</xdr:col>
      <xdr:colOff>558800</xdr:colOff>
      <xdr:row>16</xdr:row>
      <xdr:rowOff>150283</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6179800" y="278623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a:extLst>
            <a:ext uri="{FF2B5EF4-FFF2-40B4-BE49-F238E27FC236}">
              <a16:creationId xmlns="" xmlns:a16="http://schemas.microsoft.com/office/drawing/2014/main" id="{00000000-0008-0000-0300-0000BB010000}"/>
            </a:ext>
          </a:extLst>
        </xdr:cNvPr>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a:extLst>
            <a:ext uri="{FF2B5EF4-FFF2-40B4-BE49-F238E27FC236}">
              <a16:creationId xmlns="" xmlns:a16="http://schemas.microsoft.com/office/drawing/2014/main" id="{00000000-0008-0000-0300-0000BC010000}"/>
            </a:ext>
          </a:extLst>
        </xdr:cNvPr>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150283</xdr:rowOff>
    </xdr:from>
    <xdr:to>
      <xdr:col>23</xdr:col>
      <xdr:colOff>406400</xdr:colOff>
      <xdr:row>17</xdr:row>
      <xdr:rowOff>95462</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5290800" y="28934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a:extLst>
            <a:ext uri="{FF2B5EF4-FFF2-40B4-BE49-F238E27FC236}">
              <a16:creationId xmlns="" xmlns:a16="http://schemas.microsoft.com/office/drawing/2014/main" id="{00000000-0008-0000-0300-0000BE010000}"/>
            </a:ext>
          </a:extLst>
        </xdr:cNvPr>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95462</xdr:rowOff>
    </xdr:from>
    <xdr:to>
      <xdr:col>22</xdr:col>
      <xdr:colOff>203200</xdr:colOff>
      <xdr:row>18</xdr:row>
      <xdr:rowOff>143863</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4401800" y="3010112"/>
          <a:ext cx="8890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a:extLst>
            <a:ext uri="{FF2B5EF4-FFF2-40B4-BE49-F238E27FC236}">
              <a16:creationId xmlns="" xmlns:a16="http://schemas.microsoft.com/office/drawing/2014/main" id="{00000000-0008-0000-0300-0000C1010000}"/>
            </a:ext>
          </a:extLst>
        </xdr:cNvPr>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143863</xdr:rowOff>
    </xdr:from>
    <xdr:to>
      <xdr:col>21</xdr:col>
      <xdr:colOff>0</xdr:colOff>
      <xdr:row>20</xdr:row>
      <xdr:rowOff>8749</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3512800" y="3229963"/>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a:extLst>
            <a:ext uri="{FF2B5EF4-FFF2-40B4-BE49-F238E27FC236}">
              <a16:creationId xmlns="" xmlns:a16="http://schemas.microsoft.com/office/drawing/2014/main" id="{00000000-0008-0000-0300-0000C4010000}"/>
            </a:ext>
          </a:extLst>
        </xdr:cNvPr>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a:extLst>
            <a:ext uri="{FF2B5EF4-FFF2-40B4-BE49-F238E27FC236}">
              <a16:creationId xmlns="" xmlns:a16="http://schemas.microsoft.com/office/drawing/2014/main" id="{00000000-0008-0000-0300-0000C6010000}"/>
            </a:ext>
          </a:extLst>
        </xdr:cNvPr>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61" name="円/楕円 460">
          <a:extLst>
            <a:ext uri="{FF2B5EF4-FFF2-40B4-BE49-F238E27FC236}">
              <a16:creationId xmlns="" xmlns:a16="http://schemas.microsoft.com/office/drawing/2014/main" id="{00000000-0008-0000-0300-0000CD010000}"/>
            </a:ext>
          </a:extLst>
        </xdr:cNvPr>
        <xdr:cNvSpPr/>
      </xdr:nvSpPr>
      <xdr:spPr>
        <a:xfrm>
          <a:off x="169672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135766</xdr:rowOff>
    </xdr:from>
    <xdr:ext cx="762000" cy="259045"/>
    <xdr:sp macro="" textlink="">
      <xdr:nvSpPr>
        <xdr:cNvPr id="462" name="将来負担の状況該当値テキスト">
          <a:extLst>
            <a:ext uri="{FF2B5EF4-FFF2-40B4-BE49-F238E27FC236}">
              <a16:creationId xmlns="" xmlns:a16="http://schemas.microsoft.com/office/drawing/2014/main" id="{00000000-0008-0000-0300-0000CE010000}"/>
            </a:ext>
          </a:extLst>
        </xdr:cNvPr>
        <xdr:cNvSpPr txBox="1"/>
      </xdr:nvSpPr>
      <xdr:spPr>
        <a:xfrm>
          <a:off x="17106900" y="27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99483</xdr:rowOff>
    </xdr:from>
    <xdr:to>
      <xdr:col>23</xdr:col>
      <xdr:colOff>457200</xdr:colOff>
      <xdr:row>17</xdr:row>
      <xdr:rowOff>29633</xdr:rowOff>
    </xdr:to>
    <xdr:sp macro="" textlink="">
      <xdr:nvSpPr>
        <xdr:cNvPr id="463" name="円/楕円 462">
          <a:extLst>
            <a:ext uri="{FF2B5EF4-FFF2-40B4-BE49-F238E27FC236}">
              <a16:creationId xmlns="" xmlns:a16="http://schemas.microsoft.com/office/drawing/2014/main" id="{00000000-0008-0000-0300-0000CF010000}"/>
            </a:ext>
          </a:extLst>
        </xdr:cNvPr>
        <xdr:cNvSpPr/>
      </xdr:nvSpPr>
      <xdr:spPr>
        <a:xfrm>
          <a:off x="16129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14410</xdr:rowOff>
    </xdr:from>
    <xdr:ext cx="7366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798800" y="29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44662</xdr:rowOff>
    </xdr:from>
    <xdr:to>
      <xdr:col>22</xdr:col>
      <xdr:colOff>254000</xdr:colOff>
      <xdr:row>17</xdr:row>
      <xdr:rowOff>146262</xdr:rowOff>
    </xdr:to>
    <xdr:sp macro="" textlink="">
      <xdr:nvSpPr>
        <xdr:cNvPr id="465" name="円/楕円 464">
          <a:extLst>
            <a:ext uri="{FF2B5EF4-FFF2-40B4-BE49-F238E27FC236}">
              <a16:creationId xmlns="" xmlns:a16="http://schemas.microsoft.com/office/drawing/2014/main" id="{00000000-0008-0000-0300-0000D1010000}"/>
            </a:ext>
          </a:extLst>
        </xdr:cNvPr>
        <xdr:cNvSpPr/>
      </xdr:nvSpPr>
      <xdr:spPr>
        <a:xfrm>
          <a:off x="15240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131039</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4909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93063</xdr:rowOff>
    </xdr:from>
    <xdr:to>
      <xdr:col>21</xdr:col>
      <xdr:colOff>50800</xdr:colOff>
      <xdr:row>19</xdr:row>
      <xdr:rowOff>23213</xdr:rowOff>
    </xdr:to>
    <xdr:sp macro="" textlink="">
      <xdr:nvSpPr>
        <xdr:cNvPr id="467" name="円/楕円 466">
          <a:extLst>
            <a:ext uri="{FF2B5EF4-FFF2-40B4-BE49-F238E27FC236}">
              <a16:creationId xmlns="" xmlns:a16="http://schemas.microsoft.com/office/drawing/2014/main" id="{00000000-0008-0000-0300-0000D3010000}"/>
            </a:ext>
          </a:extLst>
        </xdr:cNvPr>
        <xdr:cNvSpPr/>
      </xdr:nvSpPr>
      <xdr:spPr>
        <a:xfrm>
          <a:off x="143510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7990</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020800" y="326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129399</xdr:rowOff>
    </xdr:from>
    <xdr:to>
      <xdr:col>19</xdr:col>
      <xdr:colOff>533400</xdr:colOff>
      <xdr:row>20</xdr:row>
      <xdr:rowOff>59549</xdr:rowOff>
    </xdr:to>
    <xdr:sp macro="" textlink="">
      <xdr:nvSpPr>
        <xdr:cNvPr id="469" name="円/楕円 468">
          <a:extLst>
            <a:ext uri="{FF2B5EF4-FFF2-40B4-BE49-F238E27FC236}">
              <a16:creationId xmlns="" xmlns:a16="http://schemas.microsoft.com/office/drawing/2014/main" id="{00000000-0008-0000-0300-0000D5010000}"/>
            </a:ext>
          </a:extLst>
        </xdr:cNvPr>
        <xdr:cNvSpPr/>
      </xdr:nvSpPr>
      <xdr:spPr>
        <a:xfrm>
          <a:off x="13462000" y="33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44326</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3131800" y="34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人件費に係る経常収支比率は、</a:t>
          </a:r>
          <a:r>
            <a:rPr lang="ja-JP" altLang="en-US" sz="1400">
              <a:solidFill>
                <a:schemeClr val="dk1"/>
              </a:solidFill>
              <a:effectLst/>
              <a:latin typeface="+mn-lt"/>
              <a:ea typeface="+mn-ea"/>
              <a:cs typeface="+mn-cs"/>
            </a:rPr>
            <a:t>前年度と比べ</a:t>
          </a:r>
          <a:r>
            <a:rPr lang="ja-JP" altLang="ja-JP" sz="1400">
              <a:solidFill>
                <a:schemeClr val="dk1"/>
              </a:solidFill>
              <a:effectLst/>
              <a:latin typeface="+mn-lt"/>
              <a:ea typeface="+mn-ea"/>
              <a:cs typeface="+mn-cs"/>
            </a:rPr>
            <a:t>、消防職員が減少したことによる職員数の減少</a:t>
          </a:r>
          <a:r>
            <a:rPr lang="ja-JP" altLang="en-US" sz="1400">
              <a:solidFill>
                <a:schemeClr val="dk1"/>
              </a:solidFill>
              <a:effectLst/>
              <a:latin typeface="+mn-lt"/>
              <a:ea typeface="+mn-ea"/>
              <a:cs typeface="+mn-cs"/>
            </a:rPr>
            <a:t>などにより</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2.7</a:t>
          </a:r>
          <a:r>
            <a:rPr lang="ja-JP" altLang="en-US" sz="1400">
              <a:solidFill>
                <a:schemeClr val="dk1"/>
              </a:solidFill>
              <a:effectLst/>
              <a:latin typeface="+mn-lt"/>
              <a:ea typeface="+mn-ea"/>
              <a:cs typeface="+mn-cs"/>
            </a:rPr>
            <a:t>ポイントの減少となった。今後も給与体系等の適正化に努めていく。</a:t>
          </a:r>
          <a:endParaRPr lang="en-US" altLang="ja-JP" sz="1400">
            <a:solidFill>
              <a:schemeClr val="dk1"/>
            </a:solidFill>
            <a:effectLst/>
            <a:latin typeface="+mn-lt"/>
            <a:ea typeface="+mn-ea"/>
            <a:cs typeface="+mn-cs"/>
          </a:endParaRPr>
        </a:p>
        <a:p>
          <a:endParaRPr kumimoji="1" lang="ja-JP" altLang="en-US" sz="16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37</xdr:row>
      <xdr:rowOff>8890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1468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69850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5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69850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36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a:extLst>
            <a:ext uri="{FF2B5EF4-FFF2-40B4-BE49-F238E27FC236}">
              <a16:creationId xmlns=""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161290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360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物件費に係る経常収支比率は、夜間救急医療センター委託経費や一般廃棄物処理業務委託経費などの衛生費に係る物件費が大きく、前年度と同程度であったため、横ばいとなった。類似団体平均を上回っているため、より一層の経費削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76200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81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16</xdr:row>
      <xdr:rowOff>88900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81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a:extLst>
            <a:ext uri="{FF2B5EF4-FFF2-40B4-BE49-F238E27FC236}">
              <a16:creationId xmlns="" xmlns:a16="http://schemas.microsoft.com/office/drawing/2014/main" id="{00000000-0008-0000-0400-000083000000}"/>
            </a:ext>
          </a:extLst>
        </xdr:cNvPr>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88900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a:extLst>
            <a:ext uri="{FF2B5EF4-FFF2-40B4-BE49-F238E27FC236}">
              <a16:creationId xmlns="" xmlns:a16="http://schemas.microsoft.com/office/drawing/2014/main" id="{00000000-0008-0000-0400-000086000000}"/>
            </a:ext>
          </a:extLst>
        </xdr:cNvPr>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101600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a:extLst>
            <a:ext uri="{FF2B5EF4-FFF2-40B4-BE49-F238E27FC236}">
              <a16:creationId xmlns="" xmlns:a16="http://schemas.microsoft.com/office/drawing/2014/main" id="{00000000-0008-0000-0400-00008B000000}"/>
            </a:ext>
          </a:extLst>
        </xdr:cNvPr>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4" name="円/楕円 153">
          <a:extLst>
            <a:ext uri="{FF2B5EF4-FFF2-40B4-BE49-F238E27FC236}">
              <a16:creationId xmlns="" xmlns:a16="http://schemas.microsoft.com/office/drawing/2014/main" id="{00000000-0008-0000-0400-00009A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扶助</a:t>
          </a:r>
          <a:r>
            <a:rPr lang="ja-JP" altLang="ja-JP" sz="1400" b="0" i="0" baseline="0">
              <a:solidFill>
                <a:schemeClr val="dk1"/>
              </a:solidFill>
              <a:effectLst/>
              <a:latin typeface="+mn-lt"/>
              <a:ea typeface="+mn-ea"/>
              <a:cs typeface="+mn-cs"/>
            </a:rPr>
            <a:t>費に係る経常収支比率は、</a:t>
          </a:r>
          <a:r>
            <a:rPr kumimoji="1" lang="ja-JP" altLang="en-US" sz="1400">
              <a:latin typeface="ＭＳ Ｐゴシック"/>
            </a:rPr>
            <a:t>類似団体と比べ平均値を下回っている。</a:t>
          </a:r>
          <a:r>
            <a:rPr kumimoji="1" lang="ja-JP" altLang="ja-JP" sz="1400">
              <a:solidFill>
                <a:schemeClr val="dk1"/>
              </a:solidFill>
              <a:effectLst/>
              <a:latin typeface="+mn-lt"/>
              <a:ea typeface="+mn-ea"/>
              <a:cs typeface="+mn-cs"/>
            </a:rPr>
            <a:t>生活保護扶助費、児童手当の減少</a:t>
          </a:r>
          <a:r>
            <a:rPr kumimoji="1" lang="ja-JP" altLang="en-US" sz="1400">
              <a:solidFill>
                <a:schemeClr val="dk1"/>
              </a:solidFill>
              <a:effectLst/>
              <a:latin typeface="+mn-lt"/>
              <a:ea typeface="+mn-ea"/>
              <a:cs typeface="+mn-cs"/>
            </a:rPr>
            <a:t>したものの、</a:t>
          </a:r>
          <a:r>
            <a:rPr kumimoji="1" lang="ja-JP" altLang="en-US" sz="1400">
              <a:latin typeface="ＭＳ Ｐゴシック"/>
            </a:rPr>
            <a:t>施設型給付・地域型保育給付事業、自立支援介護・訓練等給付費の増加により増加している。今後も経常収支比率への影響に引き続き注意していく。</a:t>
          </a:r>
          <a:endParaRPr kumimoji="1" lang="en-US" altLang="ja-JP"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114300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232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a:extLst>
            <a:ext uri="{FF2B5EF4-FFF2-40B4-BE49-F238E27FC236}">
              <a16:creationId xmlns=""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a:extLst>
            <a:ext uri="{FF2B5EF4-FFF2-40B4-BE49-F238E27FC236}">
              <a16:creationId xmlns="" xmlns:a16="http://schemas.microsoft.com/office/drawing/2014/main" id="{00000000-0008-0000-0400-0000C0000000}"/>
            </a:ext>
          </a:extLst>
        </xdr:cNvPr>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95250</xdr:rowOff>
    </xdr:from>
    <xdr:to>
      <xdr:col>4</xdr:col>
      <xdr:colOff>346075</xdr:colOff>
      <xdr:row>53</xdr:row>
      <xdr:rowOff>146050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a:extLst>
            <a:ext uri="{FF2B5EF4-FFF2-40B4-BE49-F238E27FC236}">
              <a16:creationId xmlns="" xmlns:a16="http://schemas.microsoft.com/office/drawing/2014/main" id="{00000000-0008-0000-0400-0000C3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53</xdr:row>
      <xdr:rowOff>95250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a:extLst>
            <a:ext uri="{FF2B5EF4-FFF2-40B4-BE49-F238E27FC236}">
              <a16:creationId xmlns="" xmlns:a16="http://schemas.microsoft.com/office/drawing/2014/main" id="{00000000-0008-0000-0400-0000C8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7" name="円/楕円 206">
          <a:extLst>
            <a:ext uri="{FF2B5EF4-FFF2-40B4-BE49-F238E27FC236}">
              <a16:creationId xmlns="" xmlns:a16="http://schemas.microsoft.com/office/drawing/2014/main" id="{00000000-0008-0000-0400-0000CF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44450</xdr:rowOff>
    </xdr:from>
    <xdr:to>
      <xdr:col>3</xdr:col>
      <xdr:colOff>193675</xdr:colOff>
      <xdr:row>53</xdr:row>
      <xdr:rowOff>146050</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156227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その他に係る経常収支比率は、後期高齢者医療事業会計などへの繰出金の増加により、前年度と比べ</a:t>
          </a:r>
          <a:r>
            <a:rPr kumimoji="1" lang="en-US" altLang="ja-JP" sz="1400">
              <a:latin typeface="ＭＳ Ｐゴシック"/>
            </a:rPr>
            <a:t>0.9</a:t>
          </a:r>
          <a:r>
            <a:rPr kumimoji="1" lang="ja-JP" altLang="en-US" sz="1400">
              <a:latin typeface="ＭＳ Ｐゴシック"/>
            </a:rPr>
            <a:t>ポイント増加した。国民健康保険事業会計や介護保険事業会計などへの繰出金は増加傾向にあるため、注視していく。</a:t>
          </a:r>
          <a:endParaRPr kumimoji="1" lang="en-US" altLang="ja-JP" sz="14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152400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296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a:extLst>
            <a:ext uri="{FF2B5EF4-FFF2-40B4-BE49-F238E27FC236}">
              <a16:creationId xmlns="" xmlns:a16="http://schemas.microsoft.com/office/drawing/2014/main" id="{00000000-0008-0000-0400-0000FB000000}"/>
            </a:ext>
          </a:extLst>
        </xdr:cNvPr>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120650</xdr:rowOff>
    </xdr:from>
    <xdr:to>
      <xdr:col>22</xdr:col>
      <xdr:colOff>565150</xdr:colOff>
      <xdr:row>54</xdr:row>
      <xdr:rowOff>38100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4782800" y="920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120650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919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a:extLst>
            <a:ext uri="{FF2B5EF4-FFF2-40B4-BE49-F238E27FC236}">
              <a16:creationId xmlns="" xmlns:a16="http://schemas.microsoft.com/office/drawing/2014/main" id="{00000000-0008-0000-0400-000000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44450</xdr:rowOff>
    </xdr:from>
    <xdr:to>
      <xdr:col>20</xdr:col>
      <xdr:colOff>158750</xdr:colOff>
      <xdr:row>53</xdr:row>
      <xdr:rowOff>107950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13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a:extLst>
            <a:ext uri="{FF2B5EF4-FFF2-40B4-BE49-F238E27FC236}">
              <a16:creationId xmlns="" xmlns:a16="http://schemas.microsoft.com/office/drawing/2014/main" id="{00000000-0008-0000-0400-000003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a:extLst>
            <a:ext uri="{FF2B5EF4-FFF2-40B4-BE49-F238E27FC236}">
              <a16:creationId xmlns="" xmlns:a16="http://schemas.microsoft.com/office/drawing/2014/main" id="{00000000-0008-0000-0400-000005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158750</xdr:rowOff>
    </xdr:from>
    <xdr:to>
      <xdr:col>22</xdr:col>
      <xdr:colOff>615950</xdr:colOff>
      <xdr:row>54</xdr:row>
      <xdr:rowOff>88900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99077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69850</xdr:rowOff>
    </xdr:from>
    <xdr:to>
      <xdr:col>21</xdr:col>
      <xdr:colOff>412750</xdr:colOff>
      <xdr:row>54</xdr:row>
      <xdr:rowOff>0</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165100</xdr:rowOff>
    </xdr:from>
    <xdr:to>
      <xdr:col>19</xdr:col>
      <xdr:colOff>6350</xdr:colOff>
      <xdr:row>53</xdr:row>
      <xdr:rowOff>95250</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2954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105427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補助費等に係る経常収支比率は、駿東伊豆消防組合への負担金の増により、前年度と比べ</a:t>
          </a:r>
          <a:r>
            <a:rPr kumimoji="1" lang="en-US" altLang="ja-JP" sz="1400">
              <a:latin typeface="ＭＳ Ｐゴシック"/>
            </a:rPr>
            <a:t>5.2</a:t>
          </a:r>
          <a:r>
            <a:rPr kumimoji="1" lang="ja-JP" altLang="en-US" sz="1400">
              <a:latin typeface="ＭＳ Ｐゴシック"/>
            </a:rPr>
            <a:t>ポイントの増となった。今後も補助金等の交付に適正な事業であるか適切に対処し取り組んでいく。</a:t>
          </a:r>
          <a:endParaRPr kumimoji="1" lang="en-US" altLang="ja-JP" sz="14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104140</xdr:rowOff>
    </xdr:from>
    <xdr:to>
      <xdr:col>24</xdr:col>
      <xdr:colOff>31750</xdr:colOff>
      <xdr:row>35</xdr:row>
      <xdr:rowOff>65278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5671800" y="5590540"/>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104140</xdr:rowOff>
    </xdr:from>
    <xdr:to>
      <xdr:col>22</xdr:col>
      <xdr:colOff>565150</xdr:colOff>
      <xdr:row>32</xdr:row>
      <xdr:rowOff>131572</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4782800" y="55905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a:extLst>
            <a:ext uri="{FF2B5EF4-FFF2-40B4-BE49-F238E27FC236}">
              <a16:creationId xmlns="" xmlns:a16="http://schemas.microsoft.com/office/drawing/2014/main" id="{00000000-0008-0000-0400-000038010000}"/>
            </a:ext>
          </a:extLst>
        </xdr:cNvPr>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122428</xdr:rowOff>
    </xdr:from>
    <xdr:to>
      <xdr:col>21</xdr:col>
      <xdr:colOff>361950</xdr:colOff>
      <xdr:row>32</xdr:row>
      <xdr:rowOff>131572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56088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122428</xdr:rowOff>
    </xdr:from>
    <xdr:to>
      <xdr:col>20</xdr:col>
      <xdr:colOff>158750</xdr:colOff>
      <xdr:row>32</xdr:row>
      <xdr:rowOff>131572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004800" y="56088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a:extLst>
            <a:ext uri="{FF2B5EF4-FFF2-40B4-BE49-F238E27FC236}">
              <a16:creationId xmlns="" xmlns:a16="http://schemas.microsoft.com/office/drawing/2014/main" id="{00000000-0008-0000-0400-00003E010000}"/>
            </a:ext>
          </a:extLst>
        </xdr:cNvPr>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a:extLst>
            <a:ext uri="{FF2B5EF4-FFF2-40B4-BE49-F238E27FC236}">
              <a16:creationId xmlns="" xmlns:a16="http://schemas.microsoft.com/office/drawing/2014/main" id="{00000000-0008-0000-0400-000040010000}"/>
            </a:ext>
          </a:extLst>
        </xdr:cNvPr>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7" name="円/楕円 326">
          <a:extLst>
            <a:ext uri="{FF2B5EF4-FFF2-40B4-BE49-F238E27FC236}">
              <a16:creationId xmlns="" xmlns:a16="http://schemas.microsoft.com/office/drawing/2014/main" id="{00000000-0008-0000-0400-000047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53340</xdr:rowOff>
    </xdr:from>
    <xdr:to>
      <xdr:col>22</xdr:col>
      <xdr:colOff>615950</xdr:colOff>
      <xdr:row>32</xdr:row>
      <xdr:rowOff>154940</xdr:rowOff>
    </xdr:to>
    <xdr:sp macro="" textlink="">
      <xdr:nvSpPr>
        <xdr:cNvPr id="329" name="円/楕円 328">
          <a:extLst>
            <a:ext uri="{FF2B5EF4-FFF2-40B4-BE49-F238E27FC236}">
              <a16:creationId xmlns="" xmlns:a16="http://schemas.microsoft.com/office/drawing/2014/main" id="{00000000-0008-0000-0400-000049010000}"/>
            </a:ext>
          </a:extLst>
        </xdr:cNvPr>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165117</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80772</xdr:rowOff>
    </xdr:from>
    <xdr:to>
      <xdr:col>21</xdr:col>
      <xdr:colOff>412750</xdr:colOff>
      <xdr:row>33</xdr:row>
      <xdr:rowOff>10922</xdr:rowOff>
    </xdr:to>
    <xdr:sp macro="" textlink="">
      <xdr:nvSpPr>
        <xdr:cNvPr id="331" name="円/楕円 330">
          <a:extLst>
            <a:ext uri="{FF2B5EF4-FFF2-40B4-BE49-F238E27FC236}">
              <a16:creationId xmlns="" xmlns:a16="http://schemas.microsoft.com/office/drawing/2014/main" id="{00000000-0008-0000-0400-00004B010000}"/>
            </a:ext>
          </a:extLst>
        </xdr:cNvPr>
        <xdr:cNvSpPr/>
      </xdr:nvSpPr>
      <xdr:spPr>
        <a:xfrm>
          <a:off x="14732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21099</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71628</xdr:rowOff>
    </xdr:from>
    <xdr:to>
      <xdr:col>20</xdr:col>
      <xdr:colOff>209550</xdr:colOff>
      <xdr:row>33</xdr:row>
      <xdr:rowOff>1778</xdr:rowOff>
    </xdr:to>
    <xdr:sp macro="" textlink="">
      <xdr:nvSpPr>
        <xdr:cNvPr id="333" name="円/楕円 332">
          <a:extLst>
            <a:ext uri="{FF2B5EF4-FFF2-40B4-BE49-F238E27FC236}">
              <a16:creationId xmlns="" xmlns:a16="http://schemas.microsoft.com/office/drawing/2014/main" id="{00000000-0008-0000-0400-00004D010000}"/>
            </a:ext>
          </a:extLst>
        </xdr:cNvPr>
        <xdr:cNvSpPr/>
      </xdr:nvSpPr>
      <xdr:spPr>
        <a:xfrm>
          <a:off x="13843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11955</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80772</xdr:rowOff>
    </xdr:from>
    <xdr:to>
      <xdr:col>19</xdr:col>
      <xdr:colOff>6350</xdr:colOff>
      <xdr:row>33</xdr:row>
      <xdr:rowOff>10922</xdr:rowOff>
    </xdr:to>
    <xdr:sp macro="" textlink="">
      <xdr:nvSpPr>
        <xdr:cNvPr id="335" name="円/楕円 334">
          <a:extLst>
            <a:ext uri="{FF2B5EF4-FFF2-40B4-BE49-F238E27FC236}">
              <a16:creationId xmlns="" xmlns:a16="http://schemas.microsoft.com/office/drawing/2014/main" id="{00000000-0008-0000-0400-00004F010000}"/>
            </a:ext>
          </a:extLst>
        </xdr:cNvPr>
        <xdr:cNvSpPr/>
      </xdr:nvSpPr>
      <xdr:spPr>
        <a:xfrm>
          <a:off x="12954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21099</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公債</a:t>
          </a:r>
          <a:r>
            <a:rPr lang="ja-JP" altLang="ja-JP" sz="1400" b="0" i="0" baseline="0">
              <a:solidFill>
                <a:schemeClr val="dk1"/>
              </a:solidFill>
              <a:effectLst/>
              <a:latin typeface="+mn-lt"/>
              <a:ea typeface="+mn-ea"/>
              <a:cs typeface="+mn-cs"/>
            </a:rPr>
            <a:t>費に係る経常収支比率は、</a:t>
          </a:r>
          <a:r>
            <a:rPr lang="ja-JP" altLang="ja-JP" sz="1400">
              <a:solidFill>
                <a:schemeClr val="dk1"/>
              </a:solidFill>
              <a:effectLst/>
              <a:latin typeface="+mn-lt"/>
              <a:ea typeface="+mn-ea"/>
              <a:cs typeface="+mn-cs"/>
            </a:rPr>
            <a:t>臨時財政対策債などの公債費の元利償還金が増となったものの</a:t>
          </a:r>
          <a:r>
            <a:rPr lang="ja-JP" altLang="en-US" sz="1400">
              <a:solidFill>
                <a:schemeClr val="dk1"/>
              </a:solidFill>
              <a:effectLst/>
              <a:latin typeface="+mn-lt"/>
              <a:ea typeface="+mn-ea"/>
              <a:cs typeface="+mn-cs"/>
            </a:rPr>
            <a:t>ことから、</a:t>
          </a:r>
          <a:r>
            <a:rPr kumimoji="1" lang="ja-JP" altLang="en-US" sz="1400">
              <a:latin typeface="ＭＳ Ｐゴシック"/>
            </a:rPr>
            <a:t>前年度と比べ</a:t>
          </a:r>
          <a:r>
            <a:rPr kumimoji="1" lang="en-US" altLang="ja-JP" sz="1400">
              <a:latin typeface="ＭＳ Ｐゴシック"/>
            </a:rPr>
            <a:t>0.7</a:t>
          </a:r>
          <a:r>
            <a:rPr kumimoji="1" lang="ja-JP" altLang="en-US" sz="1400">
              <a:latin typeface="ＭＳ Ｐゴシック"/>
            </a:rPr>
            <a:t>ポイント増加し、類似団体との乖離が拡大した。今後も事業の緊急度、重要度などを総合的に判断し、公債費の急増につながらないよう留意していく。</a:t>
          </a:r>
          <a:endParaRPr kumimoji="1" lang="en-US" altLang="ja-JP" sz="14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100330</xdr:rowOff>
    </xdr:from>
    <xdr:to>
      <xdr:col>7</xdr:col>
      <xdr:colOff>15875</xdr:colOff>
      <xdr:row>77</xdr:row>
      <xdr:rowOff>153670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a:extLst>
            <a:ext uri="{FF2B5EF4-FFF2-40B4-BE49-F238E27FC236}">
              <a16:creationId xmlns="" xmlns:a16="http://schemas.microsoft.com/office/drawing/2014/main" id="{00000000-0008-0000-0400-000073010000}"/>
            </a:ext>
          </a:extLst>
        </xdr:cNvPr>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78</xdr:row>
      <xdr:rowOff>50800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3098800" y="13301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81280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2209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a:extLst>
            <a:ext uri="{FF2B5EF4-FFF2-40B4-BE49-F238E27FC236}">
              <a16:creationId xmlns="" xmlns:a16="http://schemas.microsoft.com/office/drawing/2014/main" id="{00000000-0008-0000-0400-000078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a:extLst>
            <a:ext uri="{FF2B5EF4-FFF2-40B4-BE49-F238E27FC236}">
              <a16:creationId xmlns="" xmlns:a16="http://schemas.microsoft.com/office/drawing/2014/main" id="{00000000-0008-0000-0400-00007B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a:extLst>
            <a:ext uri="{FF2B5EF4-FFF2-40B4-BE49-F238E27FC236}">
              <a16:creationId xmlns="" xmlns:a16="http://schemas.microsoft.com/office/drawing/2014/main" id="{00000000-0008-0000-0400-00007D010000}"/>
            </a:ext>
          </a:extLst>
        </xdr:cNvPr>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135907</xdr:rowOff>
    </xdr:from>
    <xdr:ext cx="7366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2" name="円/楕円 391">
          <a:extLst>
            <a:ext uri="{FF2B5EF4-FFF2-40B4-BE49-F238E27FC236}">
              <a16:creationId xmlns="" xmlns:a16="http://schemas.microsoft.com/office/drawing/2014/main" id="{00000000-0008-0000-0400-000088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6" name="円/楕円 395">
          <a:extLst>
            <a:ext uri="{FF2B5EF4-FFF2-40B4-BE49-F238E27FC236}">
              <a16:creationId xmlns="" xmlns:a16="http://schemas.microsoft.com/office/drawing/2014/main" id="{00000000-0008-0000-0400-00008C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公債費以外に係る経常収支比率は、類似団体と比べ低水準であるが、扶助費や繰出金など社会保障関係経費は増加傾向にあることから、今後も経常的な事務事業に要する経費の抑制に努めていく。</a:t>
          </a:r>
          <a:endParaRPr kumimoji="1" lang="en-US" altLang="ja-JP" sz="14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140716</xdr:rowOff>
    </xdr:from>
    <xdr:to>
      <xdr:col>24</xdr:col>
      <xdr:colOff>31750</xdr:colOff>
      <xdr:row>76</xdr:row>
      <xdr:rowOff>3556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5671800" y="1282801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74</xdr:row>
      <xdr:rowOff>163576</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4782800" y="12828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a:extLst>
            <a:ext uri="{FF2B5EF4-FFF2-40B4-BE49-F238E27FC236}">
              <a16:creationId xmlns=""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74</xdr:row>
      <xdr:rowOff>163576</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893800" y="127777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a:extLst>
            <a:ext uri="{FF2B5EF4-FFF2-40B4-BE49-F238E27FC236}">
              <a16:creationId xmlns="" xmlns:a16="http://schemas.microsoft.com/office/drawing/2014/main" id="{00000000-0008-0000-0400-0000B3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75</xdr:row>
      <xdr:rowOff>1270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3004800" y="127777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a:extLst>
            <a:ext uri="{FF2B5EF4-FFF2-40B4-BE49-F238E27FC236}">
              <a16:creationId xmlns="" xmlns:a16="http://schemas.microsoft.com/office/drawing/2014/main" id="{00000000-0008-0000-0400-0000B8010000}"/>
            </a:ext>
          </a:extLst>
        </xdr:cNvPr>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89916</xdr:rowOff>
    </xdr:from>
    <xdr:to>
      <xdr:col>22</xdr:col>
      <xdr:colOff>615950</xdr:colOff>
      <xdr:row>75</xdr:row>
      <xdr:rowOff>20066</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30243</xdr:rowOff>
    </xdr:from>
    <xdr:ext cx="7366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112776</xdr:rowOff>
    </xdr:from>
    <xdr:to>
      <xdr:col>21</xdr:col>
      <xdr:colOff>412750</xdr:colOff>
      <xdr:row>75</xdr:row>
      <xdr:rowOff>42926</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53103</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39624</xdr:rowOff>
    </xdr:from>
    <xdr:to>
      <xdr:col>20</xdr:col>
      <xdr:colOff>209550</xdr:colOff>
      <xdr:row>74</xdr:row>
      <xdr:rowOff>141224</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151401</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5" name="円/楕円 454">
          <a:extLst>
            <a:ext uri="{FF2B5EF4-FFF2-40B4-BE49-F238E27FC236}">
              <a16:creationId xmlns="" xmlns:a16="http://schemas.microsoft.com/office/drawing/2014/main" id="{00000000-0008-0000-0400-0000C7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139127</xdr:rowOff>
    </xdr:from>
    <xdr:to>
      <xdr:col>4</xdr:col>
      <xdr:colOff>1117600</xdr:colOff>
      <xdr:row>16</xdr:row>
      <xdr:rowOff>150067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929952"/>
          <a:ext cx="647700" cy="1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139127</xdr:rowOff>
    </xdr:from>
    <xdr:to>
      <xdr:col>4</xdr:col>
      <xdr:colOff>469900</xdr:colOff>
      <xdr:row>16</xdr:row>
      <xdr:rowOff>162085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929952"/>
          <a:ext cx="6985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162085</xdr:rowOff>
    </xdr:from>
    <xdr:to>
      <xdr:col>3</xdr:col>
      <xdr:colOff>904875</xdr:colOff>
      <xdr:row>17</xdr:row>
      <xdr:rowOff>54120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952910"/>
          <a:ext cx="698500" cy="6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162542</xdr:rowOff>
    </xdr:from>
    <xdr:to>
      <xdr:col>3</xdr:col>
      <xdr:colOff>206375</xdr:colOff>
      <xdr:row>17</xdr:row>
      <xdr:rowOff>54120</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2953367"/>
          <a:ext cx="698500" cy="6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a:extLst>
            <a:ext uri="{FF2B5EF4-FFF2-40B4-BE49-F238E27FC236}">
              <a16:creationId xmlns="" xmlns:a16="http://schemas.microsoft.com/office/drawing/2014/main" id="{00000000-0008-0000-0500-000040000000}"/>
            </a:ext>
          </a:extLst>
        </xdr:cNvPr>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99267</xdr:rowOff>
    </xdr:from>
    <xdr:to>
      <xdr:col>5</xdr:col>
      <xdr:colOff>34925</xdr:colOff>
      <xdr:row>17</xdr:row>
      <xdr:rowOff>29417</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5600700" y="289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71344</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6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88327</xdr:rowOff>
    </xdr:from>
    <xdr:to>
      <xdr:col>4</xdr:col>
      <xdr:colOff>520700</xdr:colOff>
      <xdr:row>17</xdr:row>
      <xdr:rowOff>18477</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953000" y="287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3254</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9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111285</xdr:rowOff>
    </xdr:from>
    <xdr:to>
      <xdr:col>3</xdr:col>
      <xdr:colOff>955675</xdr:colOff>
      <xdr:row>17</xdr:row>
      <xdr:rowOff>41435</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4254500" y="29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26212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98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3320</xdr:rowOff>
    </xdr:from>
    <xdr:to>
      <xdr:col>3</xdr:col>
      <xdr:colOff>257175</xdr:colOff>
      <xdr:row>17</xdr:row>
      <xdr:rowOff>104920</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3556000" y="296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89697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05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111742</xdr:rowOff>
    </xdr:from>
    <xdr:to>
      <xdr:col>2</xdr:col>
      <xdr:colOff>692150</xdr:colOff>
      <xdr:row>17</xdr:row>
      <xdr:rowOff>41892</xdr:rowOff>
    </xdr:to>
    <xdr:sp macro="" textlink="">
      <xdr:nvSpPr>
        <xdr:cNvPr id="79" name="円/楕円 78">
          <a:extLst>
            <a:ext uri="{FF2B5EF4-FFF2-40B4-BE49-F238E27FC236}">
              <a16:creationId xmlns="" xmlns:a16="http://schemas.microsoft.com/office/drawing/2014/main" id="{00000000-0008-0000-0500-00004F000000}"/>
            </a:ext>
          </a:extLst>
        </xdr:cNvPr>
        <xdr:cNvSpPr/>
      </xdr:nvSpPr>
      <xdr:spPr bwMode="auto">
        <a:xfrm>
          <a:off x="2857500" y="290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26669</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98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235623</xdr:rowOff>
    </xdr:from>
    <xdr:to>
      <xdr:col>4</xdr:col>
      <xdr:colOff>1117600</xdr:colOff>
      <xdr:row>35</xdr:row>
      <xdr:rowOff>276771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845973"/>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a:extLst>
            <a:ext uri="{FF2B5EF4-FFF2-40B4-BE49-F238E27FC236}">
              <a16:creationId xmlns="" xmlns:a16="http://schemas.microsoft.com/office/drawing/2014/main" id="{00000000-0008-0000-0500-000073000000}"/>
            </a:ext>
          </a:extLst>
        </xdr:cNvPr>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235623</xdr:rowOff>
    </xdr:from>
    <xdr:to>
      <xdr:col>4</xdr:col>
      <xdr:colOff>469900</xdr:colOff>
      <xdr:row>35</xdr:row>
      <xdr:rowOff>268694</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845973"/>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169710</xdr:rowOff>
    </xdr:from>
    <xdr:to>
      <xdr:col>3</xdr:col>
      <xdr:colOff>904875</xdr:colOff>
      <xdr:row>35</xdr:row>
      <xdr:rowOff>268694</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780060"/>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106197</xdr:rowOff>
    </xdr:from>
    <xdr:to>
      <xdr:col>3</xdr:col>
      <xdr:colOff>206375</xdr:colOff>
      <xdr:row>35</xdr:row>
      <xdr:rowOff>169710</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716547"/>
          <a:ext cx="698500" cy="6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a:extLst>
            <a:ext uri="{FF2B5EF4-FFF2-40B4-BE49-F238E27FC236}">
              <a16:creationId xmlns="" xmlns:a16="http://schemas.microsoft.com/office/drawing/2014/main" id="{00000000-0008-0000-0500-00007B000000}"/>
            </a:ext>
          </a:extLst>
        </xdr:cNvPr>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a:extLst>
            <a:ext uri="{FF2B5EF4-FFF2-40B4-BE49-F238E27FC236}">
              <a16:creationId xmlns="" xmlns:a16="http://schemas.microsoft.com/office/drawing/2014/main" id="{00000000-0008-0000-0500-00007D000000}"/>
            </a:ext>
          </a:extLst>
        </xdr:cNvPr>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225971</xdr:rowOff>
    </xdr:from>
    <xdr:to>
      <xdr:col>5</xdr:col>
      <xdr:colOff>34925</xdr:colOff>
      <xdr:row>35</xdr:row>
      <xdr:rowOff>327571</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5600700" y="683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198048</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8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184823</xdr:rowOff>
    </xdr:from>
    <xdr:to>
      <xdr:col>4</xdr:col>
      <xdr:colOff>520700</xdr:colOff>
      <xdr:row>35</xdr:row>
      <xdr:rowOff>286423</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4953000" y="679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271200</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88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217894</xdr:rowOff>
    </xdr:from>
    <xdr:to>
      <xdr:col>3</xdr:col>
      <xdr:colOff>955675</xdr:colOff>
      <xdr:row>35</xdr:row>
      <xdr:rowOff>319494</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4254500" y="682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304271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91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118910</xdr:rowOff>
    </xdr:from>
    <xdr:to>
      <xdr:col>3</xdr:col>
      <xdr:colOff>257175</xdr:colOff>
      <xdr:row>35</xdr:row>
      <xdr:rowOff>220510</xdr:rowOff>
    </xdr:to>
    <xdr:sp macro="" textlink="">
      <xdr:nvSpPr>
        <xdr:cNvPr id="138" name="円/楕円 137">
          <a:extLst>
            <a:ext uri="{FF2B5EF4-FFF2-40B4-BE49-F238E27FC236}">
              <a16:creationId xmlns="" xmlns:a16="http://schemas.microsoft.com/office/drawing/2014/main" id="{00000000-0008-0000-0500-00008A000000}"/>
            </a:ext>
          </a:extLst>
        </xdr:cNvPr>
        <xdr:cNvSpPr/>
      </xdr:nvSpPr>
      <xdr:spPr bwMode="auto">
        <a:xfrm>
          <a:off x="3556000" y="6729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205287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81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55397</xdr:rowOff>
    </xdr:from>
    <xdr:to>
      <xdr:col>2</xdr:col>
      <xdr:colOff>692150</xdr:colOff>
      <xdr:row>35</xdr:row>
      <xdr:rowOff>156997</xdr:rowOff>
    </xdr:to>
    <xdr:sp macro="" textlink="">
      <xdr:nvSpPr>
        <xdr:cNvPr id="140" name="円/楕円 139">
          <a:extLst>
            <a:ext uri="{FF2B5EF4-FFF2-40B4-BE49-F238E27FC236}">
              <a16:creationId xmlns="" xmlns:a16="http://schemas.microsoft.com/office/drawing/2014/main" id="{00000000-0008-0000-0500-00008C000000}"/>
            </a:ext>
          </a:extLst>
        </xdr:cNvPr>
        <xdr:cNvSpPr/>
      </xdr:nvSpPr>
      <xdr:spPr bwMode="auto">
        <a:xfrm>
          <a:off x="2857500" y="666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141774</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7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a:extLst>
            <a:ext uri="{FF2B5EF4-FFF2-40B4-BE49-F238E27FC236}">
              <a16:creationId xmlns="" xmlns:a16="http://schemas.microsoft.com/office/drawing/2014/main" id="{00000000-0008-0000-0600-000037000000}"/>
            </a:ext>
          </a:extLst>
        </xdr:cNvPr>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a:extLst>
            <a:ext uri="{FF2B5EF4-FFF2-40B4-BE49-F238E27FC236}">
              <a16:creationId xmlns="" xmlns:a16="http://schemas.microsoft.com/office/drawing/2014/main" id="{00000000-0008-0000-0600-000039000000}"/>
            </a:ext>
          </a:extLst>
        </xdr:cNvPr>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146009</xdr:rowOff>
    </xdr:from>
    <xdr:to>
      <xdr:col>6</xdr:col>
      <xdr:colOff>511175</xdr:colOff>
      <xdr:row>34</xdr:row>
      <xdr:rowOff>148113</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3797300" y="5803859"/>
          <a:ext cx="838200" cy="1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a:extLst>
            <a:ext uri="{FF2B5EF4-FFF2-40B4-BE49-F238E27FC236}">
              <a16:creationId xmlns="" xmlns:a16="http://schemas.microsoft.com/office/drawing/2014/main" id="{00000000-0008-0000-0600-00003C000000}"/>
            </a:ext>
          </a:extLst>
        </xdr:cNvPr>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a:extLst>
            <a:ext uri="{FF2B5EF4-FFF2-40B4-BE49-F238E27FC236}">
              <a16:creationId xmlns="" xmlns:a16="http://schemas.microsoft.com/office/drawing/2014/main" id="{00000000-0008-0000-0600-00003D000000}"/>
            </a:ext>
          </a:extLst>
        </xdr:cNvPr>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141598</xdr:rowOff>
    </xdr:from>
    <xdr:to>
      <xdr:col>5</xdr:col>
      <xdr:colOff>358775</xdr:colOff>
      <xdr:row>33</xdr:row>
      <xdr:rowOff>146009</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2908300" y="5799448"/>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a:extLst>
            <a:ext uri="{FF2B5EF4-FFF2-40B4-BE49-F238E27FC236}">
              <a16:creationId xmlns="" xmlns:a16="http://schemas.microsoft.com/office/drawing/2014/main" id="{00000000-0008-0000-0600-000040000000}"/>
            </a:ext>
          </a:extLst>
        </xdr:cNvPr>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141598</xdr:rowOff>
    </xdr:from>
    <xdr:to>
      <xdr:col>4</xdr:col>
      <xdr:colOff>155575</xdr:colOff>
      <xdr:row>34</xdr:row>
      <xdr:rowOff>14084</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flipV="1">
          <a:off x="2019300" y="5799448"/>
          <a:ext cx="889000" cy="4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a:extLst>
            <a:ext uri="{FF2B5EF4-FFF2-40B4-BE49-F238E27FC236}">
              <a16:creationId xmlns="" xmlns:a16="http://schemas.microsoft.com/office/drawing/2014/main" id="{00000000-0008-0000-0600-000042000000}"/>
            </a:ext>
          </a:extLst>
        </xdr:cNvPr>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a:extLst>
            <a:ext uri="{FF2B5EF4-FFF2-40B4-BE49-F238E27FC236}">
              <a16:creationId xmlns="" xmlns:a16="http://schemas.microsoft.com/office/drawing/2014/main" id="{00000000-0008-0000-0600-000043000000}"/>
            </a:ext>
          </a:extLst>
        </xdr:cNvPr>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122258</xdr:rowOff>
    </xdr:from>
    <xdr:to>
      <xdr:col>2</xdr:col>
      <xdr:colOff>638175</xdr:colOff>
      <xdr:row>34</xdr:row>
      <xdr:rowOff>14084</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a:off x="1130300" y="5780108"/>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a:extLst>
            <a:ext uri="{FF2B5EF4-FFF2-40B4-BE49-F238E27FC236}">
              <a16:creationId xmlns="" xmlns:a16="http://schemas.microsoft.com/office/drawing/2014/main" id="{00000000-0008-0000-0600-000045000000}"/>
            </a:ext>
          </a:extLst>
        </xdr:cNvPr>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97313</xdr:rowOff>
    </xdr:from>
    <xdr:to>
      <xdr:col>6</xdr:col>
      <xdr:colOff>561975</xdr:colOff>
      <xdr:row>35</xdr:row>
      <xdr:rowOff>27463</xdr:rowOff>
    </xdr:to>
    <xdr:sp macro="" textlink="">
      <xdr:nvSpPr>
        <xdr:cNvPr id="78" name="円/楕円 77">
          <a:extLst>
            <a:ext uri="{FF2B5EF4-FFF2-40B4-BE49-F238E27FC236}">
              <a16:creationId xmlns="" xmlns:a16="http://schemas.microsoft.com/office/drawing/2014/main" id="{00000000-0008-0000-0600-00004E000000}"/>
            </a:ext>
          </a:extLst>
        </xdr:cNvPr>
        <xdr:cNvSpPr/>
      </xdr:nvSpPr>
      <xdr:spPr>
        <a:xfrm>
          <a:off x="4584700" y="59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75740</xdr:rowOff>
    </xdr:from>
    <xdr:ext cx="534377" cy="259045"/>
    <xdr:sp macro="" textlink="">
      <xdr:nvSpPr>
        <xdr:cNvPr id="79" name="人件費該当値テキスト">
          <a:extLst>
            <a:ext uri="{FF2B5EF4-FFF2-40B4-BE49-F238E27FC236}">
              <a16:creationId xmlns="" xmlns:a16="http://schemas.microsoft.com/office/drawing/2014/main" id="{00000000-0008-0000-0600-00004F000000}"/>
            </a:ext>
          </a:extLst>
        </xdr:cNvPr>
        <xdr:cNvSpPr txBox="1"/>
      </xdr:nvSpPr>
      <xdr:spPr>
        <a:xfrm>
          <a:off x="4686300" y="59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95209</xdr:rowOff>
    </xdr:from>
    <xdr:to>
      <xdr:col>5</xdr:col>
      <xdr:colOff>409575</xdr:colOff>
      <xdr:row>34</xdr:row>
      <xdr:rowOff>25359</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3746500" y="57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16486</xdr:rowOff>
    </xdr:from>
    <xdr:ext cx="534377"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3530111" y="58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90798</xdr:rowOff>
    </xdr:from>
    <xdr:to>
      <xdr:col>4</xdr:col>
      <xdr:colOff>206375</xdr:colOff>
      <xdr:row>34</xdr:row>
      <xdr:rowOff>20948</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2857500" y="57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37475</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2641111" y="55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134734</xdr:rowOff>
    </xdr:from>
    <xdr:to>
      <xdr:col>3</xdr:col>
      <xdr:colOff>3175</xdr:colOff>
      <xdr:row>34</xdr:row>
      <xdr:rowOff>64884</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1968500" y="57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56011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1752111" y="58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71458</xdr:rowOff>
    </xdr:from>
    <xdr:to>
      <xdr:col>1</xdr:col>
      <xdr:colOff>485775</xdr:colOff>
      <xdr:row>34</xdr:row>
      <xdr:rowOff>1608</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079500" y="57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18135</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863111" y="55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158636</xdr:rowOff>
    </xdr:from>
    <xdr:to>
      <xdr:col>6</xdr:col>
      <xdr:colOff>511175</xdr:colOff>
      <xdr:row>55</xdr:row>
      <xdr:rowOff>40221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3797300" y="9416936"/>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a:extLst>
            <a:ext uri="{FF2B5EF4-FFF2-40B4-BE49-F238E27FC236}">
              <a16:creationId xmlns="" xmlns:a16="http://schemas.microsoft.com/office/drawing/2014/main" id="{00000000-0008-0000-0600-000077000000}"/>
            </a:ext>
          </a:extLst>
        </xdr:cNvPr>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158636</xdr:rowOff>
    </xdr:from>
    <xdr:to>
      <xdr:col>5</xdr:col>
      <xdr:colOff>358775</xdr:colOff>
      <xdr:row>55</xdr:row>
      <xdr:rowOff>49822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416936"/>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a:extLst>
            <a:ext uri="{FF2B5EF4-FFF2-40B4-BE49-F238E27FC236}">
              <a16:creationId xmlns="" xmlns:a16="http://schemas.microsoft.com/office/drawing/2014/main" id="{00000000-0008-0000-0600-000079000000}"/>
            </a:ext>
          </a:extLst>
        </xdr:cNvPr>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49822</xdr:rowOff>
    </xdr:from>
    <xdr:to>
      <xdr:col>4</xdr:col>
      <xdr:colOff>155575</xdr:colOff>
      <xdr:row>55</xdr:row>
      <xdr:rowOff>113716</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4795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78207</xdr:rowOff>
    </xdr:from>
    <xdr:to>
      <xdr:col>2</xdr:col>
      <xdr:colOff>638175</xdr:colOff>
      <xdr:row>55</xdr:row>
      <xdr:rowOff>113716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1130300" y="9507957"/>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a:extLst>
            <a:ext uri="{FF2B5EF4-FFF2-40B4-BE49-F238E27FC236}">
              <a16:creationId xmlns="" xmlns:a16="http://schemas.microsoft.com/office/drawing/2014/main" id="{00000000-0008-0000-0600-00007F000000}"/>
            </a:ext>
          </a:extLst>
        </xdr:cNvPr>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160871</xdr:rowOff>
    </xdr:from>
    <xdr:to>
      <xdr:col>6</xdr:col>
      <xdr:colOff>561975</xdr:colOff>
      <xdr:row>55</xdr:row>
      <xdr:rowOff>91021</xdr:rowOff>
    </xdr:to>
    <xdr:sp macro="" textlink="">
      <xdr:nvSpPr>
        <xdr:cNvPr id="136" name="円/楕円 135">
          <a:extLst>
            <a:ext uri="{FF2B5EF4-FFF2-40B4-BE49-F238E27FC236}">
              <a16:creationId xmlns="" xmlns:a16="http://schemas.microsoft.com/office/drawing/2014/main" id="{00000000-0008-0000-0600-000088000000}"/>
            </a:ext>
          </a:extLst>
        </xdr:cNvPr>
        <xdr:cNvSpPr/>
      </xdr:nvSpPr>
      <xdr:spPr>
        <a:xfrm>
          <a:off x="4584700" y="94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12298</xdr:rowOff>
    </xdr:from>
    <xdr:ext cx="534377"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2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48,111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107836</xdr:rowOff>
    </xdr:from>
    <xdr:to>
      <xdr:col>5</xdr:col>
      <xdr:colOff>409575</xdr:colOff>
      <xdr:row>55</xdr:row>
      <xdr:rowOff>37986</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3746500" y="93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54513</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530111"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170472</xdr:rowOff>
    </xdr:from>
    <xdr:to>
      <xdr:col>4</xdr:col>
      <xdr:colOff>206375</xdr:colOff>
      <xdr:row>55</xdr:row>
      <xdr:rowOff>100622</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2857500" y="942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117149</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41111" y="92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62916</xdr:rowOff>
    </xdr:from>
    <xdr:to>
      <xdr:col>3</xdr:col>
      <xdr:colOff>3175</xdr:colOff>
      <xdr:row>55</xdr:row>
      <xdr:rowOff>164516</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1968500" y="94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9593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52111" y="92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27407</xdr:rowOff>
    </xdr:from>
    <xdr:to>
      <xdr:col>1</xdr:col>
      <xdr:colOff>485775</xdr:colOff>
      <xdr:row>55</xdr:row>
      <xdr:rowOff>129007</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10795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145534</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92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147396</xdr:rowOff>
    </xdr:from>
    <xdr:to>
      <xdr:col>6</xdr:col>
      <xdr:colOff>511175</xdr:colOff>
      <xdr:row>77</xdr:row>
      <xdr:rowOff>159359</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349046"/>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a:extLst>
            <a:ext uri="{FF2B5EF4-FFF2-40B4-BE49-F238E27FC236}">
              <a16:creationId xmlns="" xmlns:a16="http://schemas.microsoft.com/office/drawing/2014/main" id="{00000000-0008-0000-0600-0000B0000000}"/>
            </a:ext>
          </a:extLst>
        </xdr:cNvPr>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159359</xdr:rowOff>
    </xdr:from>
    <xdr:to>
      <xdr:col>5</xdr:col>
      <xdr:colOff>358775</xdr:colOff>
      <xdr:row>77</xdr:row>
      <xdr:rowOff>168123</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361009"/>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168123</xdr:rowOff>
    </xdr:from>
    <xdr:to>
      <xdr:col>4</xdr:col>
      <xdr:colOff>155575</xdr:colOff>
      <xdr:row>78</xdr:row>
      <xdr:rowOff>11151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36977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11151</xdr:rowOff>
    </xdr:from>
    <xdr:to>
      <xdr:col>2</xdr:col>
      <xdr:colOff>638175</xdr:colOff>
      <xdr:row>78</xdr:row>
      <xdr:rowOff>15266</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38425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a:extLst>
            <a:ext uri="{FF2B5EF4-FFF2-40B4-BE49-F238E27FC236}">
              <a16:creationId xmlns="" xmlns:a16="http://schemas.microsoft.com/office/drawing/2014/main" id="{00000000-0008-0000-0600-0000B8000000}"/>
            </a:ext>
          </a:extLst>
        </xdr:cNvPr>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96596</xdr:rowOff>
    </xdr:from>
    <xdr:to>
      <xdr:col>6</xdr:col>
      <xdr:colOff>561975</xdr:colOff>
      <xdr:row>78</xdr:row>
      <xdr:rowOff>26746</xdr:rowOff>
    </xdr:to>
    <xdr:sp macro="" textlink="">
      <xdr:nvSpPr>
        <xdr:cNvPr id="193" name="円/楕円 192">
          <a:extLst>
            <a:ext uri="{FF2B5EF4-FFF2-40B4-BE49-F238E27FC236}">
              <a16:creationId xmlns="" xmlns:a16="http://schemas.microsoft.com/office/drawing/2014/main" id="{00000000-0008-0000-0600-0000C1000000}"/>
            </a:ext>
          </a:extLst>
        </xdr:cNvPr>
        <xdr:cNvSpPr/>
      </xdr:nvSpPr>
      <xdr:spPr>
        <a:xfrm>
          <a:off x="4584700" y="132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75023</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108559</xdr:rowOff>
    </xdr:from>
    <xdr:to>
      <xdr:col>5</xdr:col>
      <xdr:colOff>409575</xdr:colOff>
      <xdr:row>78</xdr:row>
      <xdr:rowOff>38709</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37465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29836</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7" y="134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117323</xdr:rowOff>
    </xdr:from>
    <xdr:to>
      <xdr:col>4</xdr:col>
      <xdr:colOff>206375</xdr:colOff>
      <xdr:row>78</xdr:row>
      <xdr:rowOff>47473</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28575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38600</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7" y="134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131801</xdr:rowOff>
    </xdr:from>
    <xdr:to>
      <xdr:col>3</xdr:col>
      <xdr:colOff>3175</xdr:colOff>
      <xdr:row>78</xdr:row>
      <xdr:rowOff>61951</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19685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53078</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7" y="134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135916</xdr:rowOff>
    </xdr:from>
    <xdr:to>
      <xdr:col>1</xdr:col>
      <xdr:colOff>485775</xdr:colOff>
      <xdr:row>78</xdr:row>
      <xdr:rowOff>66066</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079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57193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7"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163437</xdr:rowOff>
    </xdr:from>
    <xdr:to>
      <xdr:col>6</xdr:col>
      <xdr:colOff>511175</xdr:colOff>
      <xdr:row>97</xdr:row>
      <xdr:rowOff>56204</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3797300" y="16622637"/>
          <a:ext cx="838200" cy="6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a:extLst>
            <a:ext uri="{FF2B5EF4-FFF2-40B4-BE49-F238E27FC236}">
              <a16:creationId xmlns="" xmlns:a16="http://schemas.microsoft.com/office/drawing/2014/main" id="{00000000-0008-0000-0600-0000EA000000}"/>
            </a:ext>
          </a:extLst>
        </xdr:cNvPr>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56204</xdr:rowOff>
    </xdr:from>
    <xdr:to>
      <xdr:col>5</xdr:col>
      <xdr:colOff>358775</xdr:colOff>
      <xdr:row>97</xdr:row>
      <xdr:rowOff>92742</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6686854"/>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92742</xdr:rowOff>
    </xdr:from>
    <xdr:to>
      <xdr:col>4</xdr:col>
      <xdr:colOff>155575</xdr:colOff>
      <xdr:row>98</xdr:row>
      <xdr:rowOff>15551</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723392"/>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15551</xdr:rowOff>
    </xdr:from>
    <xdr:to>
      <xdr:col>2</xdr:col>
      <xdr:colOff>638175</xdr:colOff>
      <xdr:row>98</xdr:row>
      <xdr:rowOff>52756</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817651"/>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a:extLst>
            <a:ext uri="{FF2B5EF4-FFF2-40B4-BE49-F238E27FC236}">
              <a16:creationId xmlns="" xmlns:a16="http://schemas.microsoft.com/office/drawing/2014/main" id="{00000000-0008-0000-0600-0000F2000000}"/>
            </a:ext>
          </a:extLst>
        </xdr:cNvPr>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112637</xdr:rowOff>
    </xdr:from>
    <xdr:to>
      <xdr:col>6</xdr:col>
      <xdr:colOff>561975</xdr:colOff>
      <xdr:row>97</xdr:row>
      <xdr:rowOff>42787</xdr:rowOff>
    </xdr:to>
    <xdr:sp macro="" textlink="">
      <xdr:nvSpPr>
        <xdr:cNvPr id="251" name="円/楕円 250">
          <a:extLst>
            <a:ext uri="{FF2B5EF4-FFF2-40B4-BE49-F238E27FC236}">
              <a16:creationId xmlns="" xmlns:a16="http://schemas.microsoft.com/office/drawing/2014/main" id="{00000000-0008-0000-0600-0000FB000000}"/>
            </a:ext>
          </a:extLst>
        </xdr:cNvPr>
        <xdr:cNvSpPr/>
      </xdr:nvSpPr>
      <xdr:spPr>
        <a:xfrm>
          <a:off x="4584700" y="16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91064</xdr:rowOff>
    </xdr:from>
    <xdr:ext cx="534377"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5404</xdr:rowOff>
    </xdr:from>
    <xdr:to>
      <xdr:col>5</xdr:col>
      <xdr:colOff>409575</xdr:colOff>
      <xdr:row>97</xdr:row>
      <xdr:rowOff>107004</xdr:rowOff>
    </xdr:to>
    <xdr:sp macro="" textlink="">
      <xdr:nvSpPr>
        <xdr:cNvPr id="253" name="円/楕円 252">
          <a:extLst>
            <a:ext uri="{FF2B5EF4-FFF2-40B4-BE49-F238E27FC236}">
              <a16:creationId xmlns="" xmlns:a16="http://schemas.microsoft.com/office/drawing/2014/main" id="{00000000-0008-0000-0600-0000FD000000}"/>
            </a:ext>
          </a:extLst>
        </xdr:cNvPr>
        <xdr:cNvSpPr/>
      </xdr:nvSpPr>
      <xdr:spPr>
        <a:xfrm>
          <a:off x="3746500" y="166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98131</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7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41942</xdr:rowOff>
    </xdr:from>
    <xdr:to>
      <xdr:col>4</xdr:col>
      <xdr:colOff>206375</xdr:colOff>
      <xdr:row>97</xdr:row>
      <xdr:rowOff>143542</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2857500" y="166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134669</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7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136201</xdr:rowOff>
    </xdr:from>
    <xdr:to>
      <xdr:col>3</xdr:col>
      <xdr:colOff>3175</xdr:colOff>
      <xdr:row>98</xdr:row>
      <xdr:rowOff>66351</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1968500" y="167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57478</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8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1956</xdr:rowOff>
    </xdr:from>
    <xdr:to>
      <xdr:col>1</xdr:col>
      <xdr:colOff>485775</xdr:colOff>
      <xdr:row>98</xdr:row>
      <xdr:rowOff>103556</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1079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94683</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30543</xdr:rowOff>
    </xdr:from>
    <xdr:to>
      <xdr:col>15</xdr:col>
      <xdr:colOff>180975</xdr:colOff>
      <xdr:row>35</xdr:row>
      <xdr:rowOff>33096</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5859843"/>
          <a:ext cx="8382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a:extLst>
            <a:ext uri="{FF2B5EF4-FFF2-40B4-BE49-F238E27FC236}">
              <a16:creationId xmlns="" xmlns:a16="http://schemas.microsoft.com/office/drawing/2014/main" id="{00000000-0008-0000-0600-000023010000}"/>
            </a:ext>
          </a:extLst>
        </xdr:cNvPr>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33096</xdr:rowOff>
    </xdr:from>
    <xdr:to>
      <xdr:col>14</xdr:col>
      <xdr:colOff>28575</xdr:colOff>
      <xdr:row>35</xdr:row>
      <xdr:rowOff>102629</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8750300" y="6033846"/>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a:extLst>
            <a:ext uri="{FF2B5EF4-FFF2-40B4-BE49-F238E27FC236}">
              <a16:creationId xmlns="" xmlns:a16="http://schemas.microsoft.com/office/drawing/2014/main" id="{00000000-0008-0000-0600-000025010000}"/>
            </a:ext>
          </a:extLst>
        </xdr:cNvPr>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84207</xdr:rowOff>
    </xdr:from>
    <xdr:to>
      <xdr:col>12</xdr:col>
      <xdr:colOff>511175</xdr:colOff>
      <xdr:row>35</xdr:row>
      <xdr:rowOff>102629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7861300" y="6084957"/>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73311</xdr:rowOff>
    </xdr:from>
    <xdr:to>
      <xdr:col>11</xdr:col>
      <xdr:colOff>307975</xdr:colOff>
      <xdr:row>35</xdr:row>
      <xdr:rowOff>84207</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074061"/>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151193</xdr:rowOff>
    </xdr:from>
    <xdr:to>
      <xdr:col>15</xdr:col>
      <xdr:colOff>231775</xdr:colOff>
      <xdr:row>34</xdr:row>
      <xdr:rowOff>81343</xdr:rowOff>
    </xdr:to>
    <xdr:sp macro="" textlink="">
      <xdr:nvSpPr>
        <xdr:cNvPr id="308" name="円/楕円 307">
          <a:extLst>
            <a:ext uri="{FF2B5EF4-FFF2-40B4-BE49-F238E27FC236}">
              <a16:creationId xmlns="" xmlns:a16="http://schemas.microsoft.com/office/drawing/2014/main" id="{00000000-0008-0000-0600-000034010000}"/>
            </a:ext>
          </a:extLst>
        </xdr:cNvPr>
        <xdr:cNvSpPr/>
      </xdr:nvSpPr>
      <xdr:spPr>
        <a:xfrm>
          <a:off x="10426700" y="58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2620</xdr:rowOff>
    </xdr:from>
    <xdr:ext cx="534377"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6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153746</xdr:rowOff>
    </xdr:from>
    <xdr:to>
      <xdr:col>14</xdr:col>
      <xdr:colOff>79375</xdr:colOff>
      <xdr:row>35</xdr:row>
      <xdr:rowOff>83896</xdr:rowOff>
    </xdr:to>
    <xdr:sp macro="" textlink="">
      <xdr:nvSpPr>
        <xdr:cNvPr id="310" name="円/楕円 309">
          <a:extLst>
            <a:ext uri="{FF2B5EF4-FFF2-40B4-BE49-F238E27FC236}">
              <a16:creationId xmlns="" xmlns:a16="http://schemas.microsoft.com/office/drawing/2014/main" id="{00000000-0008-0000-0600-000036010000}"/>
            </a:ext>
          </a:extLst>
        </xdr:cNvPr>
        <xdr:cNvSpPr/>
      </xdr:nvSpPr>
      <xdr:spPr>
        <a:xfrm>
          <a:off x="9588500" y="59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100423</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57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51829</xdr:rowOff>
    </xdr:from>
    <xdr:to>
      <xdr:col>12</xdr:col>
      <xdr:colOff>561975</xdr:colOff>
      <xdr:row>35</xdr:row>
      <xdr:rowOff>153429</xdr:rowOff>
    </xdr:to>
    <xdr:sp macro="" textlink="">
      <xdr:nvSpPr>
        <xdr:cNvPr id="312" name="円/楕円 311">
          <a:extLst>
            <a:ext uri="{FF2B5EF4-FFF2-40B4-BE49-F238E27FC236}">
              <a16:creationId xmlns="" xmlns:a16="http://schemas.microsoft.com/office/drawing/2014/main" id="{00000000-0008-0000-0600-000038010000}"/>
            </a:ext>
          </a:extLst>
        </xdr:cNvPr>
        <xdr:cNvSpPr/>
      </xdr:nvSpPr>
      <xdr:spPr>
        <a:xfrm>
          <a:off x="8699500" y="60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169956</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58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33407</xdr:rowOff>
    </xdr:from>
    <xdr:to>
      <xdr:col>11</xdr:col>
      <xdr:colOff>358775</xdr:colOff>
      <xdr:row>35</xdr:row>
      <xdr:rowOff>135007</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7810500" y="6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151534</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58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22511</xdr:rowOff>
    </xdr:from>
    <xdr:to>
      <xdr:col>10</xdr:col>
      <xdr:colOff>155575</xdr:colOff>
      <xdr:row>35</xdr:row>
      <xdr:rowOff>124111</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6921500" y="60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140638</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579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68083</xdr:rowOff>
    </xdr:from>
    <xdr:to>
      <xdr:col>15</xdr:col>
      <xdr:colOff>180975</xdr:colOff>
      <xdr:row>56</xdr:row>
      <xdr:rowOff>86240</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669283"/>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a:extLst>
            <a:ext uri="{FF2B5EF4-FFF2-40B4-BE49-F238E27FC236}">
              <a16:creationId xmlns="" xmlns:a16="http://schemas.microsoft.com/office/drawing/2014/main" id="{00000000-0008-0000-0600-00005F010000}"/>
            </a:ext>
          </a:extLst>
        </xdr:cNvPr>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68083</xdr:rowOff>
    </xdr:from>
    <xdr:to>
      <xdr:col>14</xdr:col>
      <xdr:colOff>28575</xdr:colOff>
      <xdr:row>56</xdr:row>
      <xdr:rowOff>114913</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9669283"/>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75512</xdr:rowOff>
    </xdr:from>
    <xdr:to>
      <xdr:col>12</xdr:col>
      <xdr:colOff>511175</xdr:colOff>
      <xdr:row>56</xdr:row>
      <xdr:rowOff>114913</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9676712"/>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153432</xdr:rowOff>
    </xdr:from>
    <xdr:to>
      <xdr:col>11</xdr:col>
      <xdr:colOff>307975</xdr:colOff>
      <xdr:row>56</xdr:row>
      <xdr:rowOff>75512</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6972300" y="9411732"/>
          <a:ext cx="889000" cy="2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35440</xdr:rowOff>
    </xdr:from>
    <xdr:to>
      <xdr:col>15</xdr:col>
      <xdr:colOff>231775</xdr:colOff>
      <xdr:row>56</xdr:row>
      <xdr:rowOff>137040</xdr:rowOff>
    </xdr:to>
    <xdr:sp macro="" textlink="">
      <xdr:nvSpPr>
        <xdr:cNvPr id="368" name="円/楕円 367">
          <a:extLst>
            <a:ext uri="{FF2B5EF4-FFF2-40B4-BE49-F238E27FC236}">
              <a16:creationId xmlns="" xmlns:a16="http://schemas.microsoft.com/office/drawing/2014/main" id="{00000000-0008-0000-0600-000070010000}"/>
            </a:ext>
          </a:extLst>
        </xdr:cNvPr>
        <xdr:cNvSpPr/>
      </xdr:nvSpPr>
      <xdr:spPr>
        <a:xfrm>
          <a:off x="10426700" y="96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58317</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4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17283</xdr:rowOff>
    </xdr:from>
    <xdr:to>
      <xdr:col>14</xdr:col>
      <xdr:colOff>79375</xdr:colOff>
      <xdr:row>56</xdr:row>
      <xdr:rowOff>118883</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9588500" y="96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135410</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93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64113</xdr:rowOff>
    </xdr:from>
    <xdr:to>
      <xdr:col>12</xdr:col>
      <xdr:colOff>561975</xdr:colOff>
      <xdr:row>56</xdr:row>
      <xdr:rowOff>165713</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86995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10790</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94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24712</xdr:rowOff>
    </xdr:from>
    <xdr:to>
      <xdr:col>11</xdr:col>
      <xdr:colOff>358775</xdr:colOff>
      <xdr:row>56</xdr:row>
      <xdr:rowOff>126312</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7810500" y="96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142839</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94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102632</xdr:rowOff>
    </xdr:from>
    <xdr:to>
      <xdr:col>10</xdr:col>
      <xdr:colOff>155575</xdr:colOff>
      <xdr:row>55</xdr:row>
      <xdr:rowOff>32782</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6921500" y="93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49309</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91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104763</xdr:rowOff>
    </xdr:from>
    <xdr:to>
      <xdr:col>15</xdr:col>
      <xdr:colOff>180975</xdr:colOff>
      <xdr:row>71</xdr:row>
      <xdr:rowOff>123813</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9639300" y="1227771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a:extLst>
            <a:ext uri="{FF2B5EF4-FFF2-40B4-BE49-F238E27FC236}">
              <a16:creationId xmlns="" xmlns:a16="http://schemas.microsoft.com/office/drawing/2014/main" id="{00000000-0008-0000-0600-000098010000}"/>
            </a:ext>
          </a:extLst>
        </xdr:cNvPr>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104763</xdr:rowOff>
    </xdr:from>
    <xdr:to>
      <xdr:col>14</xdr:col>
      <xdr:colOff>28575</xdr:colOff>
      <xdr:row>72</xdr:row>
      <xdr:rowOff>98133</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8750300" y="12277713"/>
          <a:ext cx="889000" cy="1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a:extLst>
            <a:ext uri="{FF2B5EF4-FFF2-40B4-BE49-F238E27FC236}">
              <a16:creationId xmlns="" xmlns:a16="http://schemas.microsoft.com/office/drawing/2014/main" id="{00000000-0008-0000-0600-00009C010000}"/>
            </a:ext>
          </a:extLst>
        </xdr:cNvPr>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73013</xdr:rowOff>
    </xdr:from>
    <xdr:to>
      <xdr:col>15</xdr:col>
      <xdr:colOff>231775</xdr:colOff>
      <xdr:row>72</xdr:row>
      <xdr:rowOff>3163</xdr:rowOff>
    </xdr:to>
    <xdr:sp macro="" textlink="">
      <xdr:nvSpPr>
        <xdr:cNvPr id="419" name="円/楕円 418">
          <a:extLst>
            <a:ext uri="{FF2B5EF4-FFF2-40B4-BE49-F238E27FC236}">
              <a16:creationId xmlns="" xmlns:a16="http://schemas.microsoft.com/office/drawing/2014/main" id="{00000000-0008-0000-0600-0000A3010000}"/>
            </a:ext>
          </a:extLst>
        </xdr:cNvPr>
        <xdr:cNvSpPr/>
      </xdr:nvSpPr>
      <xdr:spPr>
        <a:xfrm>
          <a:off x="10426700" y="122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95890</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209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53963</xdr:rowOff>
    </xdr:from>
    <xdr:to>
      <xdr:col>14</xdr:col>
      <xdr:colOff>79375</xdr:colOff>
      <xdr:row>71</xdr:row>
      <xdr:rowOff>155563</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9588500" y="1222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640</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72111" y="120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47333</xdr:rowOff>
    </xdr:from>
    <xdr:to>
      <xdr:col>12</xdr:col>
      <xdr:colOff>561975</xdr:colOff>
      <xdr:row>72</xdr:row>
      <xdr:rowOff>148933</xdr:rowOff>
    </xdr:to>
    <xdr:sp macro="" textlink="">
      <xdr:nvSpPr>
        <xdr:cNvPr id="423" name="円/楕円 422">
          <a:extLst>
            <a:ext uri="{FF2B5EF4-FFF2-40B4-BE49-F238E27FC236}">
              <a16:creationId xmlns="" xmlns:a16="http://schemas.microsoft.com/office/drawing/2014/main" id="{00000000-0008-0000-0600-0000A7010000}"/>
            </a:ext>
          </a:extLst>
        </xdr:cNvPr>
        <xdr:cNvSpPr/>
      </xdr:nvSpPr>
      <xdr:spPr>
        <a:xfrm>
          <a:off x="8699500" y="123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165460</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483111" y="121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a:extLst>
            <a:ext uri="{FF2B5EF4-FFF2-40B4-BE49-F238E27FC236}">
              <a16:creationId xmlns="" xmlns:a16="http://schemas.microsoft.com/office/drawing/2014/main" id="{00000000-0008-0000-0600-0000C1010000}"/>
            </a:ext>
          </a:extLst>
        </xdr:cNvPr>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a:extLst>
            <a:ext uri="{FF2B5EF4-FFF2-40B4-BE49-F238E27FC236}">
              <a16:creationId xmlns="" xmlns:a16="http://schemas.microsoft.com/office/drawing/2014/main" id="{00000000-0008-0000-0600-0000C3010000}"/>
            </a:ext>
          </a:extLst>
        </xdr:cNvPr>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558</xdr:rowOff>
    </xdr:from>
    <xdr:to>
      <xdr:col>15</xdr:col>
      <xdr:colOff>180975</xdr:colOff>
      <xdr:row>98</xdr:row>
      <xdr:rowOff>19095</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9639300" y="16802658"/>
          <a:ext cx="8382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a:extLst>
            <a:ext uri="{FF2B5EF4-FFF2-40B4-BE49-F238E27FC236}">
              <a16:creationId xmlns="" xmlns:a16="http://schemas.microsoft.com/office/drawing/2014/main" id="{00000000-0008-0000-0600-0000C6010000}"/>
            </a:ext>
          </a:extLst>
        </xdr:cNvPr>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a:extLst>
            <a:ext uri="{FF2B5EF4-FFF2-40B4-BE49-F238E27FC236}">
              <a16:creationId xmlns="" xmlns:a16="http://schemas.microsoft.com/office/drawing/2014/main" id="{00000000-0008-0000-0600-0000C7010000}"/>
            </a:ext>
          </a:extLst>
        </xdr:cNvPr>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558</xdr:rowOff>
    </xdr:from>
    <xdr:to>
      <xdr:col>14</xdr:col>
      <xdr:colOff>28575</xdr:colOff>
      <xdr:row>98</xdr:row>
      <xdr:rowOff>636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8750300" y="16802658"/>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a:extLst>
            <a:ext uri="{FF2B5EF4-FFF2-40B4-BE49-F238E27FC236}">
              <a16:creationId xmlns="" xmlns:a16="http://schemas.microsoft.com/office/drawing/2014/main" id="{00000000-0008-0000-0600-0000C9010000}"/>
            </a:ext>
          </a:extLst>
        </xdr:cNvPr>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a:extLst>
            <a:ext uri="{FF2B5EF4-FFF2-40B4-BE49-F238E27FC236}">
              <a16:creationId xmlns="" xmlns:a16="http://schemas.microsoft.com/office/drawing/2014/main" id="{00000000-0008-0000-0600-0000CB010000}"/>
            </a:ext>
          </a:extLst>
        </xdr:cNvPr>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139745</xdr:rowOff>
    </xdr:from>
    <xdr:to>
      <xdr:col>15</xdr:col>
      <xdr:colOff>231775</xdr:colOff>
      <xdr:row>98</xdr:row>
      <xdr:rowOff>69895</xdr:rowOff>
    </xdr:to>
    <xdr:sp macro="" textlink="">
      <xdr:nvSpPr>
        <xdr:cNvPr id="466" name="円/楕円 465">
          <a:extLst>
            <a:ext uri="{FF2B5EF4-FFF2-40B4-BE49-F238E27FC236}">
              <a16:creationId xmlns="" xmlns:a16="http://schemas.microsoft.com/office/drawing/2014/main" id="{00000000-0008-0000-0600-0000D2010000}"/>
            </a:ext>
          </a:extLst>
        </xdr:cNvPr>
        <xdr:cNvSpPr/>
      </xdr:nvSpPr>
      <xdr:spPr>
        <a:xfrm>
          <a:off x="10426700" y="167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54672</xdr:rowOff>
    </xdr:from>
    <xdr:ext cx="534377" cy="259045"/>
    <xdr:sp macro="" textlink="">
      <xdr:nvSpPr>
        <xdr:cNvPr id="467" name="普通建設事業費 （ うち更新整備　）該当値テキスト">
          <a:extLst>
            <a:ext uri="{FF2B5EF4-FFF2-40B4-BE49-F238E27FC236}">
              <a16:creationId xmlns="" xmlns:a16="http://schemas.microsoft.com/office/drawing/2014/main" id="{00000000-0008-0000-0600-0000D3010000}"/>
            </a:ext>
          </a:extLst>
        </xdr:cNvPr>
        <xdr:cNvSpPr txBox="1"/>
      </xdr:nvSpPr>
      <xdr:spPr>
        <a:xfrm>
          <a:off x="10528300" y="166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121208</xdr:rowOff>
    </xdr:from>
    <xdr:to>
      <xdr:col>14</xdr:col>
      <xdr:colOff>79375</xdr:colOff>
      <xdr:row>98</xdr:row>
      <xdr:rowOff>51358</xdr:rowOff>
    </xdr:to>
    <xdr:sp macro="" textlink="">
      <xdr:nvSpPr>
        <xdr:cNvPr id="468" name="円/楕円 467">
          <a:extLst>
            <a:ext uri="{FF2B5EF4-FFF2-40B4-BE49-F238E27FC236}">
              <a16:creationId xmlns="" xmlns:a16="http://schemas.microsoft.com/office/drawing/2014/main" id="{00000000-0008-0000-0600-0000D4010000}"/>
            </a:ext>
          </a:extLst>
        </xdr:cNvPr>
        <xdr:cNvSpPr/>
      </xdr:nvSpPr>
      <xdr:spPr>
        <a:xfrm>
          <a:off x="9588500" y="167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42485</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372111" y="168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121286</xdr:rowOff>
    </xdr:from>
    <xdr:to>
      <xdr:col>12</xdr:col>
      <xdr:colOff>561975</xdr:colOff>
      <xdr:row>98</xdr:row>
      <xdr:rowOff>51436</xdr:rowOff>
    </xdr:to>
    <xdr:sp macro="" textlink="">
      <xdr:nvSpPr>
        <xdr:cNvPr id="470" name="円/楕円 469">
          <a:extLst>
            <a:ext uri="{FF2B5EF4-FFF2-40B4-BE49-F238E27FC236}">
              <a16:creationId xmlns="" xmlns:a16="http://schemas.microsoft.com/office/drawing/2014/main" id="{00000000-0008-0000-0600-0000D6010000}"/>
            </a:ext>
          </a:extLst>
        </xdr:cNvPr>
        <xdr:cNvSpPr/>
      </xdr:nvSpPr>
      <xdr:spPr>
        <a:xfrm>
          <a:off x="8699500" y="167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42563</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8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a:extLst>
            <a:ext uri="{FF2B5EF4-FFF2-40B4-BE49-F238E27FC236}">
              <a16:creationId xmlns="" xmlns:a16="http://schemas.microsoft.com/office/drawing/2014/main" id="{00000000-0008-0000-0600-0000F2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a:extLst>
            <a:ext uri="{FF2B5EF4-FFF2-40B4-BE49-F238E27FC236}">
              <a16:creationId xmlns="" xmlns:a16="http://schemas.microsoft.com/office/drawing/2014/main" id="{00000000-0008-0000-0600-0000F4010000}"/>
            </a:ext>
          </a:extLst>
        </xdr:cNvPr>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159294</xdr:rowOff>
    </xdr:from>
    <xdr:to>
      <xdr:col>23</xdr:col>
      <xdr:colOff>517525</xdr:colOff>
      <xdr:row>39</xdr:row>
      <xdr:rowOff>98878</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5481300" y="6160044"/>
          <a:ext cx="838200" cy="6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a:extLst>
            <a:ext uri="{FF2B5EF4-FFF2-40B4-BE49-F238E27FC236}">
              <a16:creationId xmlns="" xmlns:a16="http://schemas.microsoft.com/office/drawing/2014/main" id="{00000000-0008-0000-0600-0000F7010000}"/>
            </a:ext>
          </a:extLst>
        </xdr:cNvPr>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a:extLst>
            <a:ext uri="{FF2B5EF4-FFF2-40B4-BE49-F238E27FC236}">
              <a16:creationId xmlns="" xmlns:a16="http://schemas.microsoft.com/office/drawing/2014/main" id="{00000000-0008-0000-0600-0000F8010000}"/>
            </a:ext>
          </a:extLst>
        </xdr:cNvPr>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30299</xdr:rowOff>
    </xdr:from>
    <xdr:to>
      <xdr:col>22</xdr:col>
      <xdr:colOff>365125</xdr:colOff>
      <xdr:row>35</xdr:row>
      <xdr:rowOff>159294</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4592300" y="603104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a:extLst>
            <a:ext uri="{FF2B5EF4-FFF2-40B4-BE49-F238E27FC236}">
              <a16:creationId xmlns="" xmlns:a16="http://schemas.microsoft.com/office/drawing/2014/main" id="{00000000-0008-0000-0600-0000FA010000}"/>
            </a:ext>
          </a:extLst>
        </xdr:cNvPr>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30299</xdr:rowOff>
    </xdr:from>
    <xdr:to>
      <xdr:col>21</xdr:col>
      <xdr:colOff>161925</xdr:colOff>
      <xdr:row>39</xdr:row>
      <xdr:rowOff>98878</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3703300" y="6031049"/>
          <a:ext cx="889000" cy="75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a:extLst>
            <a:ext uri="{FF2B5EF4-FFF2-40B4-BE49-F238E27FC236}">
              <a16:creationId xmlns="" xmlns:a16="http://schemas.microsoft.com/office/drawing/2014/main" id="{00000000-0008-0000-0600-0000FD010000}"/>
            </a:ext>
          </a:extLst>
        </xdr:cNvPr>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a:extLst>
            <a:ext uri="{FF2B5EF4-FFF2-40B4-BE49-F238E27FC236}">
              <a16:creationId xmlns="" xmlns:a16="http://schemas.microsoft.com/office/drawing/2014/main" id="{00000000-0008-0000-0600-000000020000}"/>
            </a:ext>
          </a:extLst>
        </xdr:cNvPr>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a:extLst>
            <a:ext uri="{FF2B5EF4-FFF2-40B4-BE49-F238E27FC236}">
              <a16:creationId xmlns="" xmlns:a16="http://schemas.microsoft.com/office/drawing/2014/main" id="{00000000-0008-0000-0600-000002020000}"/>
            </a:ext>
          </a:extLst>
        </xdr:cNvPr>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a:extLst>
            <a:ext uri="{FF2B5EF4-FFF2-40B4-BE49-F238E27FC236}">
              <a16:creationId xmlns="" xmlns:a16="http://schemas.microsoft.com/office/drawing/2014/main" id="{00000000-0008-0000-0600-00000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a:extLst>
            <a:ext uri="{FF2B5EF4-FFF2-40B4-BE49-F238E27FC236}">
              <a16:creationId xmlns="" xmlns:a16="http://schemas.microsoft.com/office/drawing/2014/main" id="{00000000-0008-0000-0600-00000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108494</xdr:rowOff>
    </xdr:from>
    <xdr:to>
      <xdr:col>22</xdr:col>
      <xdr:colOff>415925</xdr:colOff>
      <xdr:row>36</xdr:row>
      <xdr:rowOff>38644</xdr:rowOff>
    </xdr:to>
    <xdr:sp macro="" textlink="">
      <xdr:nvSpPr>
        <xdr:cNvPr id="523" name="円/楕円 522">
          <a:extLst>
            <a:ext uri="{FF2B5EF4-FFF2-40B4-BE49-F238E27FC236}">
              <a16:creationId xmlns="" xmlns:a16="http://schemas.microsoft.com/office/drawing/2014/main" id="{00000000-0008-0000-0600-00000B020000}"/>
            </a:ext>
          </a:extLst>
        </xdr:cNvPr>
        <xdr:cNvSpPr/>
      </xdr:nvSpPr>
      <xdr:spPr>
        <a:xfrm>
          <a:off x="15430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55171</xdr:rowOff>
    </xdr:from>
    <xdr:ext cx="378565"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92017" y="5884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150949</xdr:rowOff>
    </xdr:from>
    <xdr:to>
      <xdr:col>21</xdr:col>
      <xdr:colOff>212725</xdr:colOff>
      <xdr:row>35</xdr:row>
      <xdr:rowOff>81099</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4541500" y="598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33</xdr:row>
      <xdr:rowOff>97626</xdr:rowOff>
    </xdr:from>
    <xdr:ext cx="378565"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403017" y="575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a:extLst>
            <a:ext uri="{FF2B5EF4-FFF2-40B4-BE49-F238E27FC236}">
              <a16:creationId xmlns="" xmlns:a16="http://schemas.microsoft.com/office/drawing/2014/main" id="{00000000-0008-0000-0600-00000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a:extLst>
            <a:ext uri="{FF2B5EF4-FFF2-40B4-BE49-F238E27FC236}">
              <a16:creationId xmlns="" xmlns:a16="http://schemas.microsoft.com/office/drawing/2014/main" id="{00000000-0008-0000-0600-00001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a:extLst>
            <a:ext uri="{FF2B5EF4-FFF2-40B4-BE49-F238E27FC236}">
              <a16:creationId xmlns="" xmlns:a16="http://schemas.microsoft.com/office/drawing/2014/main" id="{00000000-0008-0000-0600-00005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a:extLst>
            <a:ext uri="{FF2B5EF4-FFF2-40B4-BE49-F238E27FC236}">
              <a16:creationId xmlns="" xmlns:a16="http://schemas.microsoft.com/office/drawing/2014/main" id="{00000000-0008-0000-0600-00005C020000}"/>
            </a:ext>
          </a:extLst>
        </xdr:cNvPr>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a:extLst>
            <a:ext uri="{FF2B5EF4-FFF2-40B4-BE49-F238E27FC236}">
              <a16:creationId xmlns="" xmlns:a16="http://schemas.microsoft.com/office/drawing/2014/main" id="{00000000-0008-0000-0600-00005E020000}"/>
            </a:ext>
          </a:extLst>
        </xdr:cNvPr>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53060</xdr:rowOff>
    </xdr:from>
    <xdr:to>
      <xdr:col>23</xdr:col>
      <xdr:colOff>517525</xdr:colOff>
      <xdr:row>75</xdr:row>
      <xdr:rowOff>63576</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flipV="1">
          <a:off x="15481300" y="1291181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a:extLst>
            <a:ext uri="{FF2B5EF4-FFF2-40B4-BE49-F238E27FC236}">
              <a16:creationId xmlns="" xmlns:a16="http://schemas.microsoft.com/office/drawing/2014/main" id="{00000000-0008-0000-0600-000061020000}"/>
            </a:ext>
          </a:extLst>
        </xdr:cNvPr>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20751</xdr:rowOff>
    </xdr:from>
    <xdr:to>
      <xdr:col>22</xdr:col>
      <xdr:colOff>365125</xdr:colOff>
      <xdr:row>75</xdr:row>
      <xdr:rowOff>63576</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4592300" y="12879501"/>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17170</xdr:rowOff>
    </xdr:from>
    <xdr:to>
      <xdr:col>21</xdr:col>
      <xdr:colOff>161925</xdr:colOff>
      <xdr:row>75</xdr:row>
      <xdr:rowOff>20751</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3703300" y="1287592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a:extLst>
            <a:ext uri="{FF2B5EF4-FFF2-40B4-BE49-F238E27FC236}">
              <a16:creationId xmlns="" xmlns:a16="http://schemas.microsoft.com/office/drawing/2014/main" id="{00000000-0008-0000-0600-000067020000}"/>
            </a:ext>
          </a:extLst>
        </xdr:cNvPr>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12522</xdr:rowOff>
    </xdr:from>
    <xdr:to>
      <xdr:col>19</xdr:col>
      <xdr:colOff>644525</xdr:colOff>
      <xdr:row>75</xdr:row>
      <xdr:rowOff>17170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814300" y="12871272"/>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a:extLst>
            <a:ext uri="{FF2B5EF4-FFF2-40B4-BE49-F238E27FC236}">
              <a16:creationId xmlns="" xmlns:a16="http://schemas.microsoft.com/office/drawing/2014/main" id="{00000000-0008-0000-0600-00006A020000}"/>
            </a:ext>
          </a:extLst>
        </xdr:cNvPr>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a:extLst>
            <a:ext uri="{FF2B5EF4-FFF2-40B4-BE49-F238E27FC236}">
              <a16:creationId xmlns="" xmlns:a16="http://schemas.microsoft.com/office/drawing/2014/main" id="{00000000-0008-0000-0600-00006C020000}"/>
            </a:ext>
          </a:extLst>
        </xdr:cNvPr>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2260</xdr:rowOff>
    </xdr:from>
    <xdr:to>
      <xdr:col>23</xdr:col>
      <xdr:colOff>568325</xdr:colOff>
      <xdr:row>75</xdr:row>
      <xdr:rowOff>103860</xdr:rowOff>
    </xdr:to>
    <xdr:sp macro="" textlink="">
      <xdr:nvSpPr>
        <xdr:cNvPr id="627" name="円/楕円 626">
          <a:extLst>
            <a:ext uri="{FF2B5EF4-FFF2-40B4-BE49-F238E27FC236}">
              <a16:creationId xmlns="" xmlns:a16="http://schemas.microsoft.com/office/drawing/2014/main" id="{00000000-0008-0000-0600-000073020000}"/>
            </a:ext>
          </a:extLst>
        </xdr:cNvPr>
        <xdr:cNvSpPr/>
      </xdr:nvSpPr>
      <xdr:spPr>
        <a:xfrm>
          <a:off x="16268700" y="128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25137</xdr:rowOff>
    </xdr:from>
    <xdr:ext cx="534377" cy="259045"/>
    <xdr:sp macro="" textlink="">
      <xdr:nvSpPr>
        <xdr:cNvPr id="628" name="公債費該当値テキスト">
          <a:extLst>
            <a:ext uri="{FF2B5EF4-FFF2-40B4-BE49-F238E27FC236}">
              <a16:creationId xmlns="" xmlns:a16="http://schemas.microsoft.com/office/drawing/2014/main" id="{00000000-0008-0000-0600-000074020000}"/>
            </a:ext>
          </a:extLst>
        </xdr:cNvPr>
        <xdr:cNvSpPr txBox="1"/>
      </xdr:nvSpPr>
      <xdr:spPr>
        <a:xfrm>
          <a:off x="16370300" y="127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12776</xdr:rowOff>
    </xdr:from>
    <xdr:to>
      <xdr:col>22</xdr:col>
      <xdr:colOff>415925</xdr:colOff>
      <xdr:row>75</xdr:row>
      <xdr:rowOff>114376</xdr:rowOff>
    </xdr:to>
    <xdr:sp macro="" textlink="">
      <xdr:nvSpPr>
        <xdr:cNvPr id="629" name="円/楕円 628">
          <a:extLst>
            <a:ext uri="{FF2B5EF4-FFF2-40B4-BE49-F238E27FC236}">
              <a16:creationId xmlns="" xmlns:a16="http://schemas.microsoft.com/office/drawing/2014/main" id="{00000000-0008-0000-0600-000075020000}"/>
            </a:ext>
          </a:extLst>
        </xdr:cNvPr>
        <xdr:cNvSpPr/>
      </xdr:nvSpPr>
      <xdr:spPr>
        <a:xfrm>
          <a:off x="154305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130903</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6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141401</xdr:rowOff>
    </xdr:from>
    <xdr:to>
      <xdr:col>21</xdr:col>
      <xdr:colOff>212725</xdr:colOff>
      <xdr:row>75</xdr:row>
      <xdr:rowOff>71551</xdr:rowOff>
    </xdr:to>
    <xdr:sp macro="" textlink="">
      <xdr:nvSpPr>
        <xdr:cNvPr id="631" name="円/楕円 630">
          <a:extLst>
            <a:ext uri="{FF2B5EF4-FFF2-40B4-BE49-F238E27FC236}">
              <a16:creationId xmlns="" xmlns:a16="http://schemas.microsoft.com/office/drawing/2014/main" id="{00000000-0008-0000-0600-000077020000}"/>
            </a:ext>
          </a:extLst>
        </xdr:cNvPr>
        <xdr:cNvSpPr/>
      </xdr:nvSpPr>
      <xdr:spPr>
        <a:xfrm>
          <a:off x="14541500" y="128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88078</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325111" y="126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137820</xdr:rowOff>
    </xdr:from>
    <xdr:to>
      <xdr:col>20</xdr:col>
      <xdr:colOff>9525</xdr:colOff>
      <xdr:row>75</xdr:row>
      <xdr:rowOff>67970</xdr:rowOff>
    </xdr:to>
    <xdr:sp macro="" textlink="">
      <xdr:nvSpPr>
        <xdr:cNvPr id="633" name="円/楕円 632">
          <a:extLst>
            <a:ext uri="{FF2B5EF4-FFF2-40B4-BE49-F238E27FC236}">
              <a16:creationId xmlns="" xmlns:a16="http://schemas.microsoft.com/office/drawing/2014/main" id="{00000000-0008-0000-0600-000079020000}"/>
            </a:ext>
          </a:extLst>
        </xdr:cNvPr>
        <xdr:cNvSpPr/>
      </xdr:nvSpPr>
      <xdr:spPr>
        <a:xfrm>
          <a:off x="13652500" y="128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84497</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26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133172</xdr:rowOff>
    </xdr:from>
    <xdr:to>
      <xdr:col>18</xdr:col>
      <xdr:colOff>492125</xdr:colOff>
      <xdr:row>75</xdr:row>
      <xdr:rowOff>63322</xdr:rowOff>
    </xdr:to>
    <xdr:sp macro="" textlink="">
      <xdr:nvSpPr>
        <xdr:cNvPr id="635" name="円/楕円 634">
          <a:extLst>
            <a:ext uri="{FF2B5EF4-FFF2-40B4-BE49-F238E27FC236}">
              <a16:creationId xmlns="" xmlns:a16="http://schemas.microsoft.com/office/drawing/2014/main" id="{00000000-0008-0000-0600-00007B020000}"/>
            </a:ext>
          </a:extLst>
        </xdr:cNvPr>
        <xdr:cNvSpPr/>
      </xdr:nvSpPr>
      <xdr:spPr>
        <a:xfrm>
          <a:off x="12763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79849</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25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a:extLst>
            <a:ext uri="{FF2B5EF4-FFF2-40B4-BE49-F238E27FC236}">
              <a16:creationId xmlns=""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a:extLst>
            <a:ext uri="{FF2B5EF4-FFF2-40B4-BE49-F238E27FC236}">
              <a16:creationId xmlns=""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a:extLst>
            <a:ext uri="{FF2B5EF4-FFF2-40B4-BE49-F238E27FC236}">
              <a16:creationId xmlns=""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a:extLst>
            <a:ext uri="{FF2B5EF4-FFF2-40B4-BE49-F238E27FC236}">
              <a16:creationId xmlns=""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a:extLst>
            <a:ext uri="{FF2B5EF4-FFF2-40B4-BE49-F238E27FC236}">
              <a16:creationId xmlns=""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a:extLst>
            <a:ext uri="{FF2B5EF4-FFF2-40B4-BE49-F238E27FC236}">
              <a16:creationId xmlns=""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a:extLst>
            <a:ext uri="{FF2B5EF4-FFF2-40B4-BE49-F238E27FC236}">
              <a16:creationId xmlns=""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a:extLst>
            <a:ext uri="{FF2B5EF4-FFF2-40B4-BE49-F238E27FC236}">
              <a16:creationId xmlns="" xmlns:a16="http://schemas.microsoft.com/office/drawing/2014/main" id="{00000000-0008-0000-0600-000097020000}"/>
            </a:ext>
          </a:extLst>
        </xdr:cNvPr>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a:extLst>
            <a:ext uri="{FF2B5EF4-FFF2-40B4-BE49-F238E27FC236}">
              <a16:creationId xmlns="" xmlns:a16="http://schemas.microsoft.com/office/drawing/2014/main" id="{00000000-0008-0000-0600-000099020000}"/>
            </a:ext>
          </a:extLst>
        </xdr:cNvPr>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104321</xdr:rowOff>
    </xdr:from>
    <xdr:to>
      <xdr:col>23</xdr:col>
      <xdr:colOff>517525</xdr:colOff>
      <xdr:row>93</xdr:row>
      <xdr:rowOff>93001</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5481300" y="15877721"/>
          <a:ext cx="838200" cy="16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a:extLst>
            <a:ext uri="{FF2B5EF4-FFF2-40B4-BE49-F238E27FC236}">
              <a16:creationId xmlns="" xmlns:a16="http://schemas.microsoft.com/office/drawing/2014/main" id="{00000000-0008-0000-0600-00009C020000}"/>
            </a:ext>
          </a:extLst>
        </xdr:cNvPr>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104321</xdr:rowOff>
    </xdr:from>
    <xdr:to>
      <xdr:col>22</xdr:col>
      <xdr:colOff>365125</xdr:colOff>
      <xdr:row>94</xdr:row>
      <xdr:rowOff>109547</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4592300" y="15877721"/>
          <a:ext cx="889000" cy="3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a:extLst>
            <a:ext uri="{FF2B5EF4-FFF2-40B4-BE49-F238E27FC236}">
              <a16:creationId xmlns="" xmlns:a16="http://schemas.microsoft.com/office/drawing/2014/main" id="{00000000-0008-0000-0600-00009F020000}"/>
            </a:ext>
          </a:extLst>
        </xdr:cNvPr>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56424</xdr:rowOff>
    </xdr:from>
    <xdr:to>
      <xdr:col>21</xdr:col>
      <xdr:colOff>161925</xdr:colOff>
      <xdr:row>94</xdr:row>
      <xdr:rowOff>109547</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3703300" y="16172724"/>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a:extLst>
            <a:ext uri="{FF2B5EF4-FFF2-40B4-BE49-F238E27FC236}">
              <a16:creationId xmlns="" xmlns:a16="http://schemas.microsoft.com/office/drawing/2014/main" id="{00000000-0008-0000-0600-0000A2020000}"/>
            </a:ext>
          </a:extLst>
        </xdr:cNvPr>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56424</xdr:rowOff>
    </xdr:from>
    <xdr:to>
      <xdr:col>19</xdr:col>
      <xdr:colOff>644525</xdr:colOff>
      <xdr:row>97</xdr:row>
      <xdr:rowOff>80590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2814300" y="16172724"/>
          <a:ext cx="889000" cy="53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a:extLst>
            <a:ext uri="{FF2B5EF4-FFF2-40B4-BE49-F238E27FC236}">
              <a16:creationId xmlns="" xmlns:a16="http://schemas.microsoft.com/office/drawing/2014/main" id="{00000000-0008-0000-0600-0000A5020000}"/>
            </a:ext>
          </a:extLst>
        </xdr:cNvPr>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a:extLst>
            <a:ext uri="{FF2B5EF4-FFF2-40B4-BE49-F238E27FC236}">
              <a16:creationId xmlns="" xmlns:a16="http://schemas.microsoft.com/office/drawing/2014/main" id="{00000000-0008-0000-0600-0000A7020000}"/>
            </a:ext>
          </a:extLst>
        </xdr:cNvPr>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42201</xdr:rowOff>
    </xdr:from>
    <xdr:to>
      <xdr:col>23</xdr:col>
      <xdr:colOff>568325</xdr:colOff>
      <xdr:row>93</xdr:row>
      <xdr:rowOff>143801</xdr:rowOff>
    </xdr:to>
    <xdr:sp macro="" textlink="">
      <xdr:nvSpPr>
        <xdr:cNvPr id="686" name="円/楕円 685">
          <a:extLst>
            <a:ext uri="{FF2B5EF4-FFF2-40B4-BE49-F238E27FC236}">
              <a16:creationId xmlns="" xmlns:a16="http://schemas.microsoft.com/office/drawing/2014/main" id="{00000000-0008-0000-0600-0000AE020000}"/>
            </a:ext>
          </a:extLst>
        </xdr:cNvPr>
        <xdr:cNvSpPr/>
      </xdr:nvSpPr>
      <xdr:spPr>
        <a:xfrm>
          <a:off x="16268700" y="159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65078</xdr:rowOff>
    </xdr:from>
    <xdr:ext cx="469744" cy="259045"/>
    <xdr:sp macro="" textlink="">
      <xdr:nvSpPr>
        <xdr:cNvPr id="687" name="積立金該当値テキスト">
          <a:extLst>
            <a:ext uri="{FF2B5EF4-FFF2-40B4-BE49-F238E27FC236}">
              <a16:creationId xmlns="" xmlns:a16="http://schemas.microsoft.com/office/drawing/2014/main" id="{00000000-0008-0000-0600-0000AF020000}"/>
            </a:ext>
          </a:extLst>
        </xdr:cNvPr>
        <xdr:cNvSpPr txBox="1"/>
      </xdr:nvSpPr>
      <xdr:spPr>
        <a:xfrm>
          <a:off x="16370300" y="158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53521</xdr:rowOff>
    </xdr:from>
    <xdr:to>
      <xdr:col>22</xdr:col>
      <xdr:colOff>415925</xdr:colOff>
      <xdr:row>92</xdr:row>
      <xdr:rowOff>155121</xdr:rowOff>
    </xdr:to>
    <xdr:sp macro="" textlink="">
      <xdr:nvSpPr>
        <xdr:cNvPr id="688" name="円/楕円 687">
          <a:extLst>
            <a:ext uri="{FF2B5EF4-FFF2-40B4-BE49-F238E27FC236}">
              <a16:creationId xmlns="" xmlns:a16="http://schemas.microsoft.com/office/drawing/2014/main" id="{00000000-0008-0000-0600-0000B0020000}"/>
            </a:ext>
          </a:extLst>
        </xdr:cNvPr>
        <xdr:cNvSpPr/>
      </xdr:nvSpPr>
      <xdr:spPr>
        <a:xfrm>
          <a:off x="15430500" y="158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198</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560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58747</xdr:rowOff>
    </xdr:from>
    <xdr:to>
      <xdr:col>21</xdr:col>
      <xdr:colOff>212725</xdr:colOff>
      <xdr:row>94</xdr:row>
      <xdr:rowOff>160347</xdr:rowOff>
    </xdr:to>
    <xdr:sp macro="" textlink="">
      <xdr:nvSpPr>
        <xdr:cNvPr id="690" name="円/楕円 689">
          <a:extLst>
            <a:ext uri="{FF2B5EF4-FFF2-40B4-BE49-F238E27FC236}">
              <a16:creationId xmlns="" xmlns:a16="http://schemas.microsoft.com/office/drawing/2014/main" id="{00000000-0008-0000-0600-0000B2020000}"/>
            </a:ext>
          </a:extLst>
        </xdr:cNvPr>
        <xdr:cNvSpPr/>
      </xdr:nvSpPr>
      <xdr:spPr>
        <a:xfrm>
          <a:off x="14541500" y="1617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5424</xdr:rowOff>
    </xdr:from>
    <xdr:ext cx="469744"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57427" y="1595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5624</xdr:rowOff>
    </xdr:from>
    <xdr:to>
      <xdr:col>20</xdr:col>
      <xdr:colOff>9525</xdr:colOff>
      <xdr:row>94</xdr:row>
      <xdr:rowOff>107224</xdr:rowOff>
    </xdr:to>
    <xdr:sp macro="" textlink="">
      <xdr:nvSpPr>
        <xdr:cNvPr id="692" name="円/楕円 691">
          <a:extLst>
            <a:ext uri="{FF2B5EF4-FFF2-40B4-BE49-F238E27FC236}">
              <a16:creationId xmlns="" xmlns:a16="http://schemas.microsoft.com/office/drawing/2014/main" id="{00000000-0008-0000-0600-0000B4020000}"/>
            </a:ext>
          </a:extLst>
        </xdr:cNvPr>
        <xdr:cNvSpPr/>
      </xdr:nvSpPr>
      <xdr:spPr>
        <a:xfrm>
          <a:off x="13652500" y="1612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92</xdr:row>
      <xdr:rowOff>123751</xdr:rowOff>
    </xdr:from>
    <xdr:ext cx="469744"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68427" y="158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29790</xdr:rowOff>
    </xdr:from>
    <xdr:to>
      <xdr:col>18</xdr:col>
      <xdr:colOff>492125</xdr:colOff>
      <xdr:row>97</xdr:row>
      <xdr:rowOff>131390</xdr:rowOff>
    </xdr:to>
    <xdr:sp macro="" textlink="">
      <xdr:nvSpPr>
        <xdr:cNvPr id="694" name="円/楕円 693">
          <a:extLst>
            <a:ext uri="{FF2B5EF4-FFF2-40B4-BE49-F238E27FC236}">
              <a16:creationId xmlns="" xmlns:a16="http://schemas.microsoft.com/office/drawing/2014/main" id="{00000000-0008-0000-0600-0000B6020000}"/>
            </a:ext>
          </a:extLst>
        </xdr:cNvPr>
        <xdr:cNvSpPr/>
      </xdr:nvSpPr>
      <xdr:spPr>
        <a:xfrm>
          <a:off x="12763500" y="166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122517</xdr:rowOff>
    </xdr:from>
    <xdr:ext cx="469744"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79427" y="167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 xmlns:a16="http://schemas.microsoft.com/office/drawing/2014/main"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a:extLst>
            <a:ext uri="{FF2B5EF4-FFF2-40B4-BE49-F238E27FC236}">
              <a16:creationId xmlns="" xmlns:a16="http://schemas.microsoft.com/office/drawing/2014/main" id="{00000000-0008-0000-0600-0000D4020000}"/>
            </a:ext>
          </a:extLst>
        </xdr:cNvPr>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a:extLst>
            <a:ext uri="{FF2B5EF4-FFF2-40B4-BE49-F238E27FC236}">
              <a16:creationId xmlns="" xmlns:a16="http://schemas.microsoft.com/office/drawing/2014/main" id="{00000000-0008-0000-0600-0000D7020000}"/>
            </a:ext>
          </a:extLst>
        </xdr:cNvPr>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a:extLst>
            <a:ext uri="{FF2B5EF4-FFF2-40B4-BE49-F238E27FC236}">
              <a16:creationId xmlns="" xmlns:a16="http://schemas.microsoft.com/office/drawing/2014/main" id="{00000000-0008-0000-0600-0000D8020000}"/>
            </a:ext>
          </a:extLst>
        </xdr:cNvPr>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a:extLst>
            <a:ext uri="{FF2B5EF4-FFF2-40B4-BE49-F238E27FC236}">
              <a16:creationId xmlns="" xmlns:a16="http://schemas.microsoft.com/office/drawing/2014/main" id="{00000000-0008-0000-0600-0000DA020000}"/>
            </a:ext>
          </a:extLst>
        </xdr:cNvPr>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a:extLst>
            <a:ext uri="{FF2B5EF4-FFF2-40B4-BE49-F238E27FC236}">
              <a16:creationId xmlns="" xmlns:a16="http://schemas.microsoft.com/office/drawing/2014/main" id="{00000000-0008-0000-0600-0000DD020000}"/>
            </a:ext>
          </a:extLst>
        </xdr:cNvPr>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a:extLst>
            <a:ext uri="{FF2B5EF4-FFF2-40B4-BE49-F238E27FC236}">
              <a16:creationId xmlns="" xmlns:a16="http://schemas.microsoft.com/office/drawing/2014/main" id="{00000000-0008-0000-0600-0000E0020000}"/>
            </a:ext>
          </a:extLst>
        </xdr:cNvPr>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a:extLst>
            <a:ext uri="{FF2B5EF4-FFF2-40B4-BE49-F238E27FC236}">
              <a16:creationId xmlns="" xmlns:a16="http://schemas.microsoft.com/office/drawing/2014/main" id="{00000000-0008-0000-0600-0000E2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a:extLst>
            <a:ext uri="{FF2B5EF4-FFF2-40B4-BE49-F238E27FC236}">
              <a16:creationId xmlns="" xmlns:a16="http://schemas.microsoft.com/office/drawing/2014/main" id="{00000000-0008-0000-0600-0000E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a:extLst>
            <a:ext uri="{FF2B5EF4-FFF2-40B4-BE49-F238E27FC236}">
              <a16:creationId xmlns="" xmlns:a16="http://schemas.microsoft.com/office/drawing/2014/main" id="{00000000-0008-0000-0600-0000E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a:extLst>
            <a:ext uri="{FF2B5EF4-FFF2-40B4-BE49-F238E27FC236}">
              <a16:creationId xmlns="" xmlns:a16="http://schemas.microsoft.com/office/drawing/2014/main" id="{00000000-0008-0000-0600-0000E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a:extLst>
            <a:ext uri="{FF2B5EF4-FFF2-40B4-BE49-F238E27FC236}">
              <a16:creationId xmlns="" xmlns:a16="http://schemas.microsoft.com/office/drawing/2014/main" id="{00000000-0008-0000-0600-0000E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a:extLst>
            <a:ext uri="{FF2B5EF4-FFF2-40B4-BE49-F238E27FC236}">
              <a16:creationId xmlns="" xmlns:a16="http://schemas.microsoft.com/office/drawing/2014/main" id="{00000000-0008-0000-0600-0000E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a:extLst>
            <a:ext uri="{FF2B5EF4-FFF2-40B4-BE49-F238E27FC236}">
              <a16:creationId xmlns="" xmlns:a16="http://schemas.microsoft.com/office/drawing/2014/main" id="{00000000-0008-0000-0600-0000F1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a:extLst>
            <a:ext uri="{FF2B5EF4-FFF2-40B4-BE49-F238E27FC236}">
              <a16:creationId xmlns=""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a:extLst>
            <a:ext uri="{FF2B5EF4-FFF2-40B4-BE49-F238E27FC236}">
              <a16:creationId xmlns="" xmlns:a16="http://schemas.microsoft.com/office/drawing/2014/main" id="{00000000-0008-0000-0600-00000B030000}"/>
            </a:ext>
          </a:extLst>
        </xdr:cNvPr>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a:extLst>
            <a:ext uri="{FF2B5EF4-FFF2-40B4-BE49-F238E27FC236}">
              <a16:creationId xmlns="" xmlns:a16="http://schemas.microsoft.com/office/drawing/2014/main" id="{00000000-0008-0000-0600-00000E030000}"/>
            </a:ext>
          </a:extLst>
        </xdr:cNvPr>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a:extLst>
            <a:ext uri="{FF2B5EF4-FFF2-40B4-BE49-F238E27FC236}">
              <a16:creationId xmlns="" xmlns:a16="http://schemas.microsoft.com/office/drawing/2014/main" id="{00000000-0008-0000-0600-00000F030000}"/>
            </a:ext>
          </a:extLst>
        </xdr:cNvPr>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a:extLst>
            <a:ext uri="{FF2B5EF4-FFF2-40B4-BE49-F238E27FC236}">
              <a16:creationId xmlns="" xmlns:a16="http://schemas.microsoft.com/office/drawing/2014/main" id="{00000000-0008-0000-0600-000011030000}"/>
            </a:ext>
          </a:extLst>
        </xdr:cNvPr>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a:extLst>
            <a:ext uri="{FF2B5EF4-FFF2-40B4-BE49-F238E27FC236}">
              <a16:creationId xmlns="" xmlns:a16="http://schemas.microsoft.com/office/drawing/2014/main" id="{00000000-0008-0000-0600-000014030000}"/>
            </a:ext>
          </a:extLst>
        </xdr:cNvPr>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a:extLst>
            <a:ext uri="{FF2B5EF4-FFF2-40B4-BE49-F238E27FC236}">
              <a16:creationId xmlns="" xmlns:a16="http://schemas.microsoft.com/office/drawing/2014/main" id="{00000000-0008-0000-0600-000017030000}"/>
            </a:ext>
          </a:extLst>
        </xdr:cNvPr>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a:extLst>
            <a:ext uri="{FF2B5EF4-FFF2-40B4-BE49-F238E27FC236}">
              <a16:creationId xmlns="" xmlns:a16="http://schemas.microsoft.com/office/drawing/2014/main" id="{00000000-0008-0000-0600-000019030000}"/>
            </a:ext>
          </a:extLst>
        </xdr:cNvPr>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0" name="円/楕円 799">
          <a:extLst>
            <a:ext uri="{FF2B5EF4-FFF2-40B4-BE49-F238E27FC236}">
              <a16:creationId xmlns="" xmlns:a16="http://schemas.microsoft.com/office/drawing/2014/main" id="{00000000-0008-0000-0600-00002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1" name="貸付金該当値テキスト">
          <a:extLst>
            <a:ext uri="{FF2B5EF4-FFF2-40B4-BE49-F238E27FC236}">
              <a16:creationId xmlns="" xmlns:a16="http://schemas.microsoft.com/office/drawing/2014/main" id="{00000000-0008-0000-0600-00002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2" name="円/楕円 801">
          <a:extLst>
            <a:ext uri="{FF2B5EF4-FFF2-40B4-BE49-F238E27FC236}">
              <a16:creationId xmlns="" xmlns:a16="http://schemas.microsoft.com/office/drawing/2014/main" id="{00000000-0008-0000-0600-00002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4" name="円/楕円 803">
          <a:extLst>
            <a:ext uri="{FF2B5EF4-FFF2-40B4-BE49-F238E27FC236}">
              <a16:creationId xmlns="" xmlns:a16="http://schemas.microsoft.com/office/drawing/2014/main" id="{00000000-0008-0000-0600-00002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6" name="円/楕円 805">
          <a:extLst>
            <a:ext uri="{FF2B5EF4-FFF2-40B4-BE49-F238E27FC236}">
              <a16:creationId xmlns="" xmlns:a16="http://schemas.microsoft.com/office/drawing/2014/main" id="{00000000-0008-0000-0600-00002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8" name="円/楕円 807">
          <a:extLst>
            <a:ext uri="{FF2B5EF4-FFF2-40B4-BE49-F238E27FC236}">
              <a16:creationId xmlns="" xmlns:a16="http://schemas.microsoft.com/office/drawing/2014/main" id="{00000000-0008-0000-0600-00002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a:extLst>
            <a:ext uri="{FF2B5EF4-FFF2-40B4-BE49-F238E27FC236}">
              <a16:creationId xmlns=""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a:extLst>
            <a:ext uri="{FF2B5EF4-FFF2-40B4-BE49-F238E27FC236}">
              <a16:creationId xmlns="" xmlns:a16="http://schemas.microsoft.com/office/drawing/2014/main" id="{00000000-0008-0000-0600-000043030000}"/>
            </a:ext>
          </a:extLst>
        </xdr:cNvPr>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a:extLst>
            <a:ext uri="{FF2B5EF4-FFF2-40B4-BE49-F238E27FC236}">
              <a16:creationId xmlns="" xmlns:a16="http://schemas.microsoft.com/office/drawing/2014/main" id="{00000000-0008-0000-0600-000045030000}"/>
            </a:ext>
          </a:extLst>
        </xdr:cNvPr>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11798</xdr:rowOff>
    </xdr:from>
    <xdr:to>
      <xdr:col>32</xdr:col>
      <xdr:colOff>187325</xdr:colOff>
      <xdr:row>77</xdr:row>
      <xdr:rowOff>52756</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21323300" y="13213448"/>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a:extLst>
            <a:ext uri="{FF2B5EF4-FFF2-40B4-BE49-F238E27FC236}">
              <a16:creationId xmlns="" xmlns:a16="http://schemas.microsoft.com/office/drawing/2014/main" id="{00000000-0008-0000-0600-000048030000}"/>
            </a:ext>
          </a:extLst>
        </xdr:cNvPr>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a:extLst>
            <a:ext uri="{FF2B5EF4-FFF2-40B4-BE49-F238E27FC236}">
              <a16:creationId xmlns="" xmlns:a16="http://schemas.microsoft.com/office/drawing/2014/main" id="{00000000-0008-0000-0600-000049030000}"/>
            </a:ext>
          </a:extLst>
        </xdr:cNvPr>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52756</xdr:rowOff>
    </xdr:from>
    <xdr:to>
      <xdr:col>31</xdr:col>
      <xdr:colOff>34925</xdr:colOff>
      <xdr:row>77</xdr:row>
      <xdr:rowOff>86779</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20434300" y="13254406"/>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a:extLst>
            <a:ext uri="{FF2B5EF4-FFF2-40B4-BE49-F238E27FC236}">
              <a16:creationId xmlns="" xmlns:a16="http://schemas.microsoft.com/office/drawing/2014/main" id="{00000000-0008-0000-0600-00004B030000}"/>
            </a:ext>
          </a:extLst>
        </xdr:cNvPr>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86779</xdr:rowOff>
    </xdr:from>
    <xdr:to>
      <xdr:col>29</xdr:col>
      <xdr:colOff>517525</xdr:colOff>
      <xdr:row>77</xdr:row>
      <xdr:rowOff>110440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19545300" y="1328842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a:extLst>
            <a:ext uri="{FF2B5EF4-FFF2-40B4-BE49-F238E27FC236}">
              <a16:creationId xmlns="" xmlns:a16="http://schemas.microsoft.com/office/drawing/2014/main" id="{00000000-0008-0000-0600-00004E030000}"/>
            </a:ext>
          </a:extLst>
        </xdr:cNvPr>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110440</xdr:rowOff>
    </xdr:from>
    <xdr:to>
      <xdr:col>28</xdr:col>
      <xdr:colOff>314325</xdr:colOff>
      <xdr:row>77</xdr:row>
      <xdr:rowOff>139509</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18656300" y="13312090"/>
          <a:ext cx="889000" cy="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a:extLst>
            <a:ext uri="{FF2B5EF4-FFF2-40B4-BE49-F238E27FC236}">
              <a16:creationId xmlns="" xmlns:a16="http://schemas.microsoft.com/office/drawing/2014/main" id="{00000000-0008-0000-0600-000051030000}"/>
            </a:ext>
          </a:extLst>
        </xdr:cNvPr>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a:extLst>
            <a:ext uri="{FF2B5EF4-FFF2-40B4-BE49-F238E27FC236}">
              <a16:creationId xmlns="" xmlns:a16="http://schemas.microsoft.com/office/drawing/2014/main" id="{00000000-0008-0000-0600-000053030000}"/>
            </a:ext>
          </a:extLst>
        </xdr:cNvPr>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132448</xdr:rowOff>
    </xdr:from>
    <xdr:to>
      <xdr:col>32</xdr:col>
      <xdr:colOff>238125</xdr:colOff>
      <xdr:row>77</xdr:row>
      <xdr:rowOff>62598</xdr:rowOff>
    </xdr:to>
    <xdr:sp macro="" textlink="">
      <xdr:nvSpPr>
        <xdr:cNvPr id="858" name="円/楕円 857">
          <a:extLst>
            <a:ext uri="{FF2B5EF4-FFF2-40B4-BE49-F238E27FC236}">
              <a16:creationId xmlns="" xmlns:a16="http://schemas.microsoft.com/office/drawing/2014/main" id="{00000000-0008-0000-0600-00005A030000}"/>
            </a:ext>
          </a:extLst>
        </xdr:cNvPr>
        <xdr:cNvSpPr/>
      </xdr:nvSpPr>
      <xdr:spPr>
        <a:xfrm>
          <a:off x="22110700" y="131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110875</xdr:rowOff>
    </xdr:from>
    <xdr:ext cx="534377" cy="259045"/>
    <xdr:sp macro="" textlink="">
      <xdr:nvSpPr>
        <xdr:cNvPr id="859" name="繰出金該当値テキスト">
          <a:extLst>
            <a:ext uri="{FF2B5EF4-FFF2-40B4-BE49-F238E27FC236}">
              <a16:creationId xmlns="" xmlns:a16="http://schemas.microsoft.com/office/drawing/2014/main" id="{00000000-0008-0000-0600-00005B030000}"/>
            </a:ext>
          </a:extLst>
        </xdr:cNvPr>
        <xdr:cNvSpPr txBox="1"/>
      </xdr:nvSpPr>
      <xdr:spPr>
        <a:xfrm>
          <a:off x="22212300" y="131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1956</xdr:rowOff>
    </xdr:from>
    <xdr:to>
      <xdr:col>31</xdr:col>
      <xdr:colOff>85725</xdr:colOff>
      <xdr:row>77</xdr:row>
      <xdr:rowOff>103556</xdr:rowOff>
    </xdr:to>
    <xdr:sp macro="" textlink="">
      <xdr:nvSpPr>
        <xdr:cNvPr id="860" name="円/楕円 859">
          <a:extLst>
            <a:ext uri="{FF2B5EF4-FFF2-40B4-BE49-F238E27FC236}">
              <a16:creationId xmlns="" xmlns:a16="http://schemas.microsoft.com/office/drawing/2014/main" id="{00000000-0008-0000-0600-00005C030000}"/>
            </a:ext>
          </a:extLst>
        </xdr:cNvPr>
        <xdr:cNvSpPr/>
      </xdr:nvSpPr>
      <xdr:spPr>
        <a:xfrm>
          <a:off x="21272500" y="132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94683</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3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35979</xdr:rowOff>
    </xdr:from>
    <xdr:to>
      <xdr:col>29</xdr:col>
      <xdr:colOff>568325</xdr:colOff>
      <xdr:row>77</xdr:row>
      <xdr:rowOff>137579</xdr:rowOff>
    </xdr:to>
    <xdr:sp macro="" textlink="">
      <xdr:nvSpPr>
        <xdr:cNvPr id="862" name="円/楕円 861">
          <a:extLst>
            <a:ext uri="{FF2B5EF4-FFF2-40B4-BE49-F238E27FC236}">
              <a16:creationId xmlns="" xmlns:a16="http://schemas.microsoft.com/office/drawing/2014/main" id="{00000000-0008-0000-0600-00005E030000}"/>
            </a:ext>
          </a:extLst>
        </xdr:cNvPr>
        <xdr:cNvSpPr/>
      </xdr:nvSpPr>
      <xdr:spPr>
        <a:xfrm>
          <a:off x="203835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128706</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0167111" y="133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59640</xdr:rowOff>
    </xdr:from>
    <xdr:to>
      <xdr:col>28</xdr:col>
      <xdr:colOff>365125</xdr:colOff>
      <xdr:row>77</xdr:row>
      <xdr:rowOff>161240</xdr:rowOff>
    </xdr:to>
    <xdr:sp macro="" textlink="">
      <xdr:nvSpPr>
        <xdr:cNvPr id="864" name="円/楕円 863">
          <a:extLst>
            <a:ext uri="{FF2B5EF4-FFF2-40B4-BE49-F238E27FC236}">
              <a16:creationId xmlns="" xmlns:a16="http://schemas.microsoft.com/office/drawing/2014/main" id="{00000000-0008-0000-0600-000060030000}"/>
            </a:ext>
          </a:extLst>
        </xdr:cNvPr>
        <xdr:cNvSpPr/>
      </xdr:nvSpPr>
      <xdr:spPr>
        <a:xfrm>
          <a:off x="194945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152367</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278111" y="133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88709</xdr:rowOff>
    </xdr:from>
    <xdr:to>
      <xdr:col>27</xdr:col>
      <xdr:colOff>161925</xdr:colOff>
      <xdr:row>78</xdr:row>
      <xdr:rowOff>18859</xdr:rowOff>
    </xdr:to>
    <xdr:sp macro="" textlink="">
      <xdr:nvSpPr>
        <xdr:cNvPr id="866" name="円/楕円 865">
          <a:extLst>
            <a:ext uri="{FF2B5EF4-FFF2-40B4-BE49-F238E27FC236}">
              <a16:creationId xmlns="" xmlns:a16="http://schemas.microsoft.com/office/drawing/2014/main" id="{00000000-0008-0000-0600-000062030000}"/>
            </a:ext>
          </a:extLst>
        </xdr:cNvPr>
        <xdr:cNvSpPr/>
      </xdr:nvSpPr>
      <xdr:spPr>
        <a:xfrm>
          <a:off x="186055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9986</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389111" y="1338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a:extLst>
            <a:ext uri="{FF2B5EF4-FFF2-40B4-BE49-F238E27FC236}">
              <a16:creationId xmlns=""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a:extLst>
            <a:ext uri="{FF2B5EF4-FFF2-40B4-BE49-F238E27FC236}">
              <a16:creationId xmlns=""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a:extLst>
            <a:ext uri="{FF2B5EF4-FFF2-40B4-BE49-F238E27FC236}">
              <a16:creationId xmlns=""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a:extLst>
            <a:ext uri="{FF2B5EF4-FFF2-40B4-BE49-F238E27FC236}">
              <a16:creationId xmlns=""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a:extLst>
            <a:ext uri="{FF2B5EF4-FFF2-40B4-BE49-F238E27FC236}">
              <a16:creationId xmlns=""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a:extLst>
            <a:ext uri="{FF2B5EF4-FFF2-40B4-BE49-F238E27FC236}">
              <a16:creationId xmlns=""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a:extLst>
            <a:ext uri="{FF2B5EF4-FFF2-40B4-BE49-F238E27FC236}">
              <a16:creationId xmlns=""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a:extLst>
            <a:ext uri="{FF2B5EF4-FFF2-40B4-BE49-F238E27FC236}">
              <a16:creationId xmlns=""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a:extLst>
            <a:ext uri="{FF2B5EF4-FFF2-40B4-BE49-F238E27FC236}">
              <a16:creationId xmlns=""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a:extLst>
            <a:ext uri="{FF2B5EF4-FFF2-40B4-BE49-F238E27FC236}">
              <a16:creationId xmlns=""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a:extLst>
            <a:ext uri="{FF2B5EF4-FFF2-40B4-BE49-F238E27FC236}">
              <a16:creationId xmlns=""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a:extLst>
            <a:ext uri="{FF2B5EF4-FFF2-40B4-BE49-F238E27FC236}">
              <a16:creationId xmlns=""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a:extLst>
            <a:ext uri="{FF2B5EF4-FFF2-40B4-BE49-F238E27FC236}">
              <a16:creationId xmlns=""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・扶助費は、類似都市の平均を下回っている状況は続いているが、</a:t>
          </a:r>
          <a:r>
            <a:rPr lang="ja-JP" altLang="ja-JP" sz="1300">
              <a:solidFill>
                <a:schemeClr val="dk1"/>
              </a:solidFill>
              <a:effectLst/>
              <a:latin typeface="+mn-lt"/>
              <a:ea typeface="+mn-ea"/>
              <a:cs typeface="+mn-cs"/>
            </a:rPr>
            <a:t>高齢者向け給付金などにより臨時福祉給付金が増加したことや、認定こども園の開設や受入児童数の増加などにより施設型給付費が増加したこと</a:t>
          </a:r>
          <a:r>
            <a:rPr kumimoji="1" lang="ja-JP" altLang="en-US" sz="1300">
              <a:latin typeface="ＭＳ Ｐゴシック"/>
            </a:rPr>
            <a:t>に伴い増加傾向にあることから、引き続き動向に注視する。</a:t>
          </a:r>
          <a:endParaRPr kumimoji="1" lang="en-US" altLang="ja-JP" sz="1300">
            <a:latin typeface="ＭＳ Ｐゴシック"/>
          </a:endParaRPr>
        </a:p>
        <a:p>
          <a:r>
            <a:rPr kumimoji="1" lang="ja-JP" altLang="en-US" sz="1300">
              <a:latin typeface="ＭＳ Ｐゴシック"/>
            </a:rPr>
            <a:t>・普通建設事業費は、類似団体より高い数値で推移しているが、</a:t>
          </a:r>
          <a:r>
            <a:rPr lang="ja-JP" altLang="ja-JP" sz="1300">
              <a:solidFill>
                <a:schemeClr val="dk1"/>
              </a:solidFill>
              <a:effectLst/>
              <a:latin typeface="+mn-lt"/>
              <a:ea typeface="+mn-ea"/>
              <a:cs typeface="+mn-cs"/>
            </a:rPr>
            <a:t>消防指令センター整備事業など消防費関連事業費が整備終了により減少したものの、スマートインターチェンジ設置事業費や岡宮北土地区画整理事業費の増によって、</a:t>
          </a:r>
          <a:r>
            <a:rPr lang="ja-JP" altLang="en-US" sz="1300">
              <a:solidFill>
                <a:schemeClr val="dk1"/>
              </a:solidFill>
              <a:effectLst/>
              <a:latin typeface="+mn-lt"/>
              <a:ea typeface="+mn-ea"/>
              <a:cs typeface="+mn-cs"/>
            </a:rPr>
            <a:t>減少が鈍化した</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今後は</a:t>
          </a:r>
          <a:r>
            <a:rPr kumimoji="1" lang="ja-JP" altLang="en-US" sz="1300">
              <a:latin typeface="ＭＳ Ｐゴシック"/>
            </a:rPr>
            <a:t>沼津市公共施設マネジメント計画に基づき適切に実施していく。</a:t>
          </a:r>
          <a:endParaRPr kumimoji="1" lang="en-US" altLang="ja-JP" sz="1300">
            <a:latin typeface="ＭＳ Ｐゴシック"/>
          </a:endParaRPr>
        </a:p>
        <a:p>
          <a:r>
            <a:rPr kumimoji="1" lang="ja-JP" altLang="en-US" sz="1300">
              <a:latin typeface="ＭＳ Ｐゴシック"/>
            </a:rPr>
            <a:t>・補助費等は、</a:t>
          </a:r>
          <a:r>
            <a:rPr lang="ja-JP" altLang="ja-JP" sz="1300">
              <a:solidFill>
                <a:schemeClr val="dk1"/>
              </a:solidFill>
              <a:effectLst/>
              <a:latin typeface="+mn-lt"/>
              <a:ea typeface="+mn-ea"/>
              <a:cs typeface="+mn-cs"/>
            </a:rPr>
            <a:t>駿東伊豆消防組合設立に伴い、人件費等必要経費が組合への負担金となったことにより、大幅に増加した</a:t>
          </a:r>
          <a:r>
            <a:rPr lang="ja-JP" altLang="en-US" sz="1300">
              <a:solidFill>
                <a:schemeClr val="dk1"/>
              </a:solidFill>
              <a:effectLst/>
              <a:latin typeface="+mn-lt"/>
              <a:ea typeface="+mn-ea"/>
              <a:cs typeface="+mn-cs"/>
            </a:rPr>
            <a:t>ため、類似団体との乖離が広がっている。</a:t>
          </a:r>
          <a:endParaRPr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199,006
195,391
186.96
71,934,402
70,559,201
1,302,541
40,910,918
71,821,445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70576</xdr:rowOff>
    </xdr:from>
    <xdr:to>
      <xdr:col>6</xdr:col>
      <xdr:colOff>511175</xdr:colOff>
      <xdr:row>34</xdr:row>
      <xdr:rowOff>107043</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5728426"/>
          <a:ext cx="838200" cy="20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70576</xdr:rowOff>
    </xdr:from>
    <xdr:to>
      <xdr:col>5</xdr:col>
      <xdr:colOff>358775</xdr:colOff>
      <xdr:row>34</xdr:row>
      <xdr:rowOff>38463</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728426"/>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a:extLst>
            <a:ext uri="{FF2B5EF4-FFF2-40B4-BE49-F238E27FC236}">
              <a16:creationId xmlns=""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38463</xdr:rowOff>
    </xdr:from>
    <xdr:to>
      <xdr:col>4</xdr:col>
      <xdr:colOff>155575</xdr:colOff>
      <xdr:row>34</xdr:row>
      <xdr:rowOff>111397</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867763"/>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a:extLst>
            <a:ext uri="{FF2B5EF4-FFF2-40B4-BE49-F238E27FC236}">
              <a16:creationId xmlns="" xmlns:a16="http://schemas.microsoft.com/office/drawing/2014/main" id="{00000000-0008-0000-0700-000046000000}"/>
            </a:ext>
          </a:extLst>
        </xdr:cNvPr>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68943</xdr:rowOff>
    </xdr:from>
    <xdr:to>
      <xdr:col>2</xdr:col>
      <xdr:colOff>638175</xdr:colOff>
      <xdr:row>34</xdr:row>
      <xdr:rowOff>111397</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8982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a:extLst>
            <a:ext uri="{FF2B5EF4-FFF2-40B4-BE49-F238E27FC236}">
              <a16:creationId xmlns="" xmlns:a16="http://schemas.microsoft.com/office/drawing/2014/main" id="{00000000-0008-0000-0700-00004B000000}"/>
            </a:ext>
          </a:extLst>
        </xdr:cNvPr>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56243</xdr:rowOff>
    </xdr:from>
    <xdr:to>
      <xdr:col>6</xdr:col>
      <xdr:colOff>561975</xdr:colOff>
      <xdr:row>34</xdr:row>
      <xdr:rowOff>157843</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45847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79120</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19776</xdr:rowOff>
    </xdr:from>
    <xdr:to>
      <xdr:col>5</xdr:col>
      <xdr:colOff>409575</xdr:colOff>
      <xdr:row>33</xdr:row>
      <xdr:rowOff>121376</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3746500" y="56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137903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7" y="54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159113</xdr:rowOff>
    </xdr:from>
    <xdr:to>
      <xdr:col>4</xdr:col>
      <xdr:colOff>206375</xdr:colOff>
      <xdr:row>34</xdr:row>
      <xdr:rowOff>89263</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2857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105790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7" y="55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60597</xdr:rowOff>
    </xdr:from>
    <xdr:to>
      <xdr:col>3</xdr:col>
      <xdr:colOff>3175</xdr:colOff>
      <xdr:row>34</xdr:row>
      <xdr:rowOff>162197</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968500" y="58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7274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7" y="566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18143</xdr:rowOff>
    </xdr:from>
    <xdr:to>
      <xdr:col>1</xdr:col>
      <xdr:colOff>485775</xdr:colOff>
      <xdr:row>34</xdr:row>
      <xdr:rowOff>119743</xdr:rowOff>
    </xdr:to>
    <xdr:sp macro="" textlink="">
      <xdr:nvSpPr>
        <xdr:cNvPr id="90" name="円/楕円 89">
          <a:extLst>
            <a:ext uri="{FF2B5EF4-FFF2-40B4-BE49-F238E27FC236}">
              <a16:creationId xmlns="" xmlns:a16="http://schemas.microsoft.com/office/drawing/2014/main" id="{00000000-0008-0000-0700-00005A000000}"/>
            </a:ext>
          </a:extLst>
        </xdr:cNvPr>
        <xdr:cNvSpPr/>
      </xdr:nvSpPr>
      <xdr:spPr>
        <a:xfrm>
          <a:off x="1079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136270</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7"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108708</xdr:rowOff>
    </xdr:from>
    <xdr:to>
      <xdr:col>6</xdr:col>
      <xdr:colOff>511175</xdr:colOff>
      <xdr:row>55</xdr:row>
      <xdr:rowOff>160078</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3797300" y="9538458"/>
          <a:ext cx="8382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168732</xdr:rowOff>
    </xdr:from>
    <xdr:to>
      <xdr:col>5</xdr:col>
      <xdr:colOff>358775</xdr:colOff>
      <xdr:row>55</xdr:row>
      <xdr:rowOff>160078</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908300" y="9427032"/>
          <a:ext cx="889000" cy="1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168732</xdr:rowOff>
    </xdr:from>
    <xdr:to>
      <xdr:col>4</xdr:col>
      <xdr:colOff>155575</xdr:colOff>
      <xdr:row>56</xdr:row>
      <xdr:rowOff>105051</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2019300" y="942703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105051</xdr:rowOff>
    </xdr:from>
    <xdr:to>
      <xdr:col>2</xdr:col>
      <xdr:colOff>638175</xdr:colOff>
      <xdr:row>57</xdr:row>
      <xdr:rowOff>98095</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flipV="1">
          <a:off x="1130300" y="9706251"/>
          <a:ext cx="889000" cy="16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a:extLst>
            <a:ext uri="{FF2B5EF4-FFF2-40B4-BE49-F238E27FC236}">
              <a16:creationId xmlns="" xmlns:a16="http://schemas.microsoft.com/office/drawing/2014/main" id="{00000000-0008-0000-0700-000087000000}"/>
            </a:ext>
          </a:extLst>
        </xdr:cNvPr>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57908</xdr:rowOff>
    </xdr:from>
    <xdr:to>
      <xdr:col>6</xdr:col>
      <xdr:colOff>561975</xdr:colOff>
      <xdr:row>55</xdr:row>
      <xdr:rowOff>159508</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4584700" y="94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80785</xdr:rowOff>
    </xdr:from>
    <xdr:ext cx="534377"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3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109278</xdr:rowOff>
    </xdr:from>
    <xdr:to>
      <xdr:col>5</xdr:col>
      <xdr:colOff>409575</xdr:colOff>
      <xdr:row>56</xdr:row>
      <xdr:rowOff>39428</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3746500" y="95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30555</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530111" y="96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117932</xdr:rowOff>
    </xdr:from>
    <xdr:to>
      <xdr:col>4</xdr:col>
      <xdr:colOff>206375</xdr:colOff>
      <xdr:row>55</xdr:row>
      <xdr:rowOff>48082</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2857500" y="93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64609</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41111" y="91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54251</xdr:rowOff>
    </xdr:from>
    <xdr:to>
      <xdr:col>3</xdr:col>
      <xdr:colOff>3175</xdr:colOff>
      <xdr:row>56</xdr:row>
      <xdr:rowOff>155851</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968500" y="96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146978</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52111" y="97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47295</xdr:rowOff>
    </xdr:from>
    <xdr:to>
      <xdr:col>1</xdr:col>
      <xdr:colOff>485775</xdr:colOff>
      <xdr:row>57</xdr:row>
      <xdr:rowOff>148895</xdr:rowOff>
    </xdr:to>
    <xdr:sp macro="" textlink="">
      <xdr:nvSpPr>
        <xdr:cNvPr id="150" name="円/楕円 149">
          <a:extLst>
            <a:ext uri="{FF2B5EF4-FFF2-40B4-BE49-F238E27FC236}">
              <a16:creationId xmlns="" xmlns:a16="http://schemas.microsoft.com/office/drawing/2014/main" id="{00000000-0008-0000-0700-000096000000}"/>
            </a:ext>
          </a:extLst>
        </xdr:cNvPr>
        <xdr:cNvSpPr/>
      </xdr:nvSpPr>
      <xdr:spPr>
        <a:xfrm>
          <a:off x="1079500" y="98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140022</xdr:rowOff>
    </xdr:from>
    <xdr:ext cx="534377"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63111" y="99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a:extLst>
            <a:ext uri="{FF2B5EF4-FFF2-40B4-BE49-F238E27FC236}">
              <a16:creationId xmlns=""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a:extLst>
            <a:ext uri="{FF2B5EF4-FFF2-40B4-BE49-F238E27FC236}">
              <a16:creationId xmlns="" xmlns:a16="http://schemas.microsoft.com/office/drawing/2014/main" id="{00000000-0008-0000-0700-0000B3000000}"/>
            </a:ext>
          </a:extLst>
        </xdr:cNvPr>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a:extLst>
            <a:ext uri="{FF2B5EF4-FFF2-40B4-BE49-F238E27FC236}">
              <a16:creationId xmlns="" xmlns:a16="http://schemas.microsoft.com/office/drawing/2014/main" id="{00000000-0008-0000-0700-0000B5000000}"/>
            </a:ext>
          </a:extLst>
        </xdr:cNvPr>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28535</xdr:rowOff>
    </xdr:from>
    <xdr:to>
      <xdr:col>6</xdr:col>
      <xdr:colOff>511175</xdr:colOff>
      <xdr:row>77</xdr:row>
      <xdr:rowOff>103631</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3797300" y="13230185"/>
          <a:ext cx="838200" cy="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a:extLst>
            <a:ext uri="{FF2B5EF4-FFF2-40B4-BE49-F238E27FC236}">
              <a16:creationId xmlns="" xmlns:a16="http://schemas.microsoft.com/office/drawing/2014/main" id="{00000000-0008-0000-0700-0000B8000000}"/>
            </a:ext>
          </a:extLst>
        </xdr:cNvPr>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a:extLst>
            <a:ext uri="{FF2B5EF4-FFF2-40B4-BE49-F238E27FC236}">
              <a16:creationId xmlns="" xmlns:a16="http://schemas.microsoft.com/office/drawing/2014/main" id="{00000000-0008-0000-0700-0000B9000000}"/>
            </a:ext>
          </a:extLst>
        </xdr:cNvPr>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103631</xdr:rowOff>
    </xdr:from>
    <xdr:to>
      <xdr:col>5</xdr:col>
      <xdr:colOff>358775</xdr:colOff>
      <xdr:row>77</xdr:row>
      <xdr:rowOff>124743</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908300" y="13305281"/>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a:extLst>
            <a:ext uri="{FF2B5EF4-FFF2-40B4-BE49-F238E27FC236}">
              <a16:creationId xmlns="" xmlns:a16="http://schemas.microsoft.com/office/drawing/2014/main" id="{00000000-0008-0000-0700-0000BB000000}"/>
            </a:ext>
          </a:extLst>
        </xdr:cNvPr>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124743</xdr:rowOff>
    </xdr:from>
    <xdr:to>
      <xdr:col>4</xdr:col>
      <xdr:colOff>155575</xdr:colOff>
      <xdr:row>78</xdr:row>
      <xdr:rowOff>58889</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2019300" y="13326393"/>
          <a:ext cx="889000" cy="10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58889</xdr:rowOff>
    </xdr:from>
    <xdr:to>
      <xdr:col>2</xdr:col>
      <xdr:colOff>638175</xdr:colOff>
      <xdr:row>78</xdr:row>
      <xdr:rowOff>102667</xdr:rowOff>
    </xdr:to>
    <xdr:cxnSp macro="">
      <xdr:nvCxnSpPr>
        <xdr:cNvPr id="192" name="直線コネクタ 191">
          <a:extLst>
            <a:ext uri="{FF2B5EF4-FFF2-40B4-BE49-F238E27FC236}">
              <a16:creationId xmlns="" xmlns:a16="http://schemas.microsoft.com/office/drawing/2014/main" id="{00000000-0008-0000-0700-0000C0000000}"/>
            </a:ext>
          </a:extLst>
        </xdr:cNvPr>
        <xdr:cNvCxnSpPr/>
      </xdr:nvCxnSpPr>
      <xdr:spPr>
        <a:xfrm flipV="1">
          <a:off x="1130300" y="13431989"/>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a:extLst>
            <a:ext uri="{FF2B5EF4-FFF2-40B4-BE49-F238E27FC236}">
              <a16:creationId xmlns="" xmlns:a16="http://schemas.microsoft.com/office/drawing/2014/main" id="{00000000-0008-0000-0700-0000C1000000}"/>
            </a:ext>
          </a:extLst>
        </xdr:cNvPr>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a:extLst>
            <a:ext uri="{FF2B5EF4-FFF2-40B4-BE49-F238E27FC236}">
              <a16:creationId xmlns="" xmlns:a16="http://schemas.microsoft.com/office/drawing/2014/main" id="{00000000-0008-0000-0700-0000C3000000}"/>
            </a:ext>
          </a:extLst>
        </xdr:cNvPr>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149185</xdr:rowOff>
    </xdr:from>
    <xdr:to>
      <xdr:col>6</xdr:col>
      <xdr:colOff>561975</xdr:colOff>
      <xdr:row>77</xdr:row>
      <xdr:rowOff>79335</xdr:rowOff>
    </xdr:to>
    <xdr:sp macro="" textlink="">
      <xdr:nvSpPr>
        <xdr:cNvPr id="202" name="円/楕円 201">
          <a:extLst>
            <a:ext uri="{FF2B5EF4-FFF2-40B4-BE49-F238E27FC236}">
              <a16:creationId xmlns="" xmlns:a16="http://schemas.microsoft.com/office/drawing/2014/main" id="{00000000-0008-0000-0700-0000CA000000}"/>
            </a:ext>
          </a:extLst>
        </xdr:cNvPr>
        <xdr:cNvSpPr/>
      </xdr:nvSpPr>
      <xdr:spPr>
        <a:xfrm>
          <a:off x="4584700" y="131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127612</xdr:rowOff>
    </xdr:from>
    <xdr:ext cx="599010" cy="259045"/>
    <xdr:sp macro="" textlink="">
      <xdr:nvSpPr>
        <xdr:cNvPr id="203" name="民生費該当値テキスト">
          <a:extLst>
            <a:ext uri="{FF2B5EF4-FFF2-40B4-BE49-F238E27FC236}">
              <a16:creationId xmlns="" xmlns:a16="http://schemas.microsoft.com/office/drawing/2014/main" id="{00000000-0008-0000-0700-0000CB000000}"/>
            </a:ext>
          </a:extLst>
        </xdr:cNvPr>
        <xdr:cNvSpPr txBox="1"/>
      </xdr:nvSpPr>
      <xdr:spPr>
        <a:xfrm>
          <a:off x="4686300" y="1315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52831</xdr:rowOff>
    </xdr:from>
    <xdr:to>
      <xdr:col>5</xdr:col>
      <xdr:colOff>409575</xdr:colOff>
      <xdr:row>77</xdr:row>
      <xdr:rowOff>154431</xdr:rowOff>
    </xdr:to>
    <xdr:sp macro="" textlink="">
      <xdr:nvSpPr>
        <xdr:cNvPr id="204" name="円/楕円 203">
          <a:extLst>
            <a:ext uri="{FF2B5EF4-FFF2-40B4-BE49-F238E27FC236}">
              <a16:creationId xmlns="" xmlns:a16="http://schemas.microsoft.com/office/drawing/2014/main" id="{00000000-0008-0000-0700-0000CC000000}"/>
            </a:ext>
          </a:extLst>
        </xdr:cNvPr>
        <xdr:cNvSpPr/>
      </xdr:nvSpPr>
      <xdr:spPr>
        <a:xfrm>
          <a:off x="3746500" y="132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145558</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3497794" y="1334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73943</xdr:rowOff>
    </xdr:from>
    <xdr:to>
      <xdr:col>4</xdr:col>
      <xdr:colOff>206375</xdr:colOff>
      <xdr:row>78</xdr:row>
      <xdr:rowOff>4093</xdr:rowOff>
    </xdr:to>
    <xdr:sp macro="" textlink="">
      <xdr:nvSpPr>
        <xdr:cNvPr id="206" name="円/楕円 205">
          <a:extLst>
            <a:ext uri="{FF2B5EF4-FFF2-40B4-BE49-F238E27FC236}">
              <a16:creationId xmlns="" xmlns:a16="http://schemas.microsoft.com/office/drawing/2014/main" id="{00000000-0008-0000-0700-0000CE000000}"/>
            </a:ext>
          </a:extLst>
        </xdr:cNvPr>
        <xdr:cNvSpPr/>
      </xdr:nvSpPr>
      <xdr:spPr>
        <a:xfrm>
          <a:off x="2857500" y="132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166670</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2608794" y="1336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8089</xdr:rowOff>
    </xdr:from>
    <xdr:to>
      <xdr:col>3</xdr:col>
      <xdr:colOff>3175</xdr:colOff>
      <xdr:row>78</xdr:row>
      <xdr:rowOff>109689</xdr:rowOff>
    </xdr:to>
    <xdr:sp macro="" textlink="">
      <xdr:nvSpPr>
        <xdr:cNvPr id="208" name="円/楕円 207">
          <a:extLst>
            <a:ext uri="{FF2B5EF4-FFF2-40B4-BE49-F238E27FC236}">
              <a16:creationId xmlns="" xmlns:a16="http://schemas.microsoft.com/office/drawing/2014/main" id="{00000000-0008-0000-0700-0000D0000000}"/>
            </a:ext>
          </a:extLst>
        </xdr:cNvPr>
        <xdr:cNvSpPr/>
      </xdr:nvSpPr>
      <xdr:spPr>
        <a:xfrm>
          <a:off x="1968500" y="13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100816</xdr:rowOff>
    </xdr:from>
    <xdr:ext cx="599010"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1719794" y="134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51867</xdr:rowOff>
    </xdr:from>
    <xdr:to>
      <xdr:col>1</xdr:col>
      <xdr:colOff>485775</xdr:colOff>
      <xdr:row>78</xdr:row>
      <xdr:rowOff>153467</xdr:rowOff>
    </xdr:to>
    <xdr:sp macro="" textlink="">
      <xdr:nvSpPr>
        <xdr:cNvPr id="210" name="円/楕円 209">
          <a:extLst>
            <a:ext uri="{FF2B5EF4-FFF2-40B4-BE49-F238E27FC236}">
              <a16:creationId xmlns="" xmlns:a16="http://schemas.microsoft.com/office/drawing/2014/main" id="{00000000-0008-0000-0700-0000D2000000}"/>
            </a:ext>
          </a:extLst>
        </xdr:cNvPr>
        <xdr:cNvSpPr/>
      </xdr:nvSpPr>
      <xdr:spPr>
        <a:xfrm>
          <a:off x="1079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144594</xdr:rowOff>
    </xdr:from>
    <xdr:ext cx="599010" cy="259045"/>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830794" y="1351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a:extLst>
            <a:ext uri="{FF2B5EF4-FFF2-40B4-BE49-F238E27FC236}">
              <a16:creationId xmlns=""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a:extLst>
            <a:ext uri="{FF2B5EF4-FFF2-40B4-BE49-F238E27FC236}">
              <a16:creationId xmlns="" xmlns:a16="http://schemas.microsoft.com/office/drawing/2014/main" id="{00000000-0008-0000-0700-0000EB000000}"/>
            </a:ext>
          </a:extLst>
        </xdr:cNvPr>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a:extLst>
            <a:ext uri="{FF2B5EF4-FFF2-40B4-BE49-F238E27FC236}">
              <a16:creationId xmlns="" xmlns:a16="http://schemas.microsoft.com/office/drawing/2014/main" id="{00000000-0008-0000-0700-0000ED000000}"/>
            </a:ext>
          </a:extLst>
        </xdr:cNvPr>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16439</xdr:rowOff>
    </xdr:from>
    <xdr:to>
      <xdr:col>6</xdr:col>
      <xdr:colOff>511175</xdr:colOff>
      <xdr:row>96</xdr:row>
      <xdr:rowOff>51986</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3797300" y="16475639"/>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a:extLst>
            <a:ext uri="{FF2B5EF4-FFF2-40B4-BE49-F238E27FC236}">
              <a16:creationId xmlns="" xmlns:a16="http://schemas.microsoft.com/office/drawing/2014/main" id="{00000000-0008-0000-0700-0000F0000000}"/>
            </a:ext>
          </a:extLst>
        </xdr:cNvPr>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a:extLst>
            <a:ext uri="{FF2B5EF4-FFF2-40B4-BE49-F238E27FC236}">
              <a16:creationId xmlns="" xmlns:a16="http://schemas.microsoft.com/office/drawing/2014/main" id="{00000000-0008-0000-0700-0000F1000000}"/>
            </a:ext>
          </a:extLst>
        </xdr:cNvPr>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16439</xdr:rowOff>
    </xdr:from>
    <xdr:to>
      <xdr:col>5</xdr:col>
      <xdr:colOff>358775</xdr:colOff>
      <xdr:row>96</xdr:row>
      <xdr:rowOff>81910</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908300" y="16475639"/>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a:extLst>
            <a:ext uri="{FF2B5EF4-FFF2-40B4-BE49-F238E27FC236}">
              <a16:creationId xmlns="" xmlns:a16="http://schemas.microsoft.com/office/drawing/2014/main" id="{00000000-0008-0000-0700-0000F3000000}"/>
            </a:ext>
          </a:extLst>
        </xdr:cNvPr>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81910</xdr:rowOff>
    </xdr:from>
    <xdr:to>
      <xdr:col>4</xdr:col>
      <xdr:colOff>155575</xdr:colOff>
      <xdr:row>96</xdr:row>
      <xdr:rowOff>92311</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2019300" y="1654111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a:extLst>
            <a:ext uri="{FF2B5EF4-FFF2-40B4-BE49-F238E27FC236}">
              <a16:creationId xmlns="" xmlns:a16="http://schemas.microsoft.com/office/drawing/2014/main" id="{00000000-0008-0000-0700-0000F6000000}"/>
            </a:ext>
          </a:extLst>
        </xdr:cNvPr>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66205</xdr:rowOff>
    </xdr:from>
    <xdr:to>
      <xdr:col>2</xdr:col>
      <xdr:colOff>638175</xdr:colOff>
      <xdr:row>96</xdr:row>
      <xdr:rowOff>92311</xdr:rowOff>
    </xdr:to>
    <xdr:cxnSp macro="">
      <xdr:nvCxnSpPr>
        <xdr:cNvPr id="248" name="直線コネクタ 247">
          <a:extLst>
            <a:ext uri="{FF2B5EF4-FFF2-40B4-BE49-F238E27FC236}">
              <a16:creationId xmlns="" xmlns:a16="http://schemas.microsoft.com/office/drawing/2014/main" id="{00000000-0008-0000-0700-0000F8000000}"/>
            </a:ext>
          </a:extLst>
        </xdr:cNvPr>
        <xdr:cNvCxnSpPr/>
      </xdr:nvCxnSpPr>
      <xdr:spPr>
        <a:xfrm>
          <a:off x="1130300" y="16525405"/>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a:extLst>
            <a:ext uri="{FF2B5EF4-FFF2-40B4-BE49-F238E27FC236}">
              <a16:creationId xmlns="" xmlns:a16="http://schemas.microsoft.com/office/drawing/2014/main" id="{00000000-0008-0000-0700-0000F9000000}"/>
            </a:ext>
          </a:extLst>
        </xdr:cNvPr>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a:extLst>
            <a:ext uri="{FF2B5EF4-FFF2-40B4-BE49-F238E27FC236}">
              <a16:creationId xmlns="" xmlns:a16="http://schemas.microsoft.com/office/drawing/2014/main" id="{00000000-0008-0000-0700-0000FB000000}"/>
            </a:ext>
          </a:extLst>
        </xdr:cNvPr>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1186</xdr:rowOff>
    </xdr:from>
    <xdr:to>
      <xdr:col>6</xdr:col>
      <xdr:colOff>561975</xdr:colOff>
      <xdr:row>96</xdr:row>
      <xdr:rowOff>102786</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4584700" y="16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24063</xdr:rowOff>
    </xdr:from>
    <xdr:ext cx="534377" cy="259045"/>
    <xdr:sp macro="" textlink="">
      <xdr:nvSpPr>
        <xdr:cNvPr id="259" name="衛生費該当値テキスト">
          <a:extLst>
            <a:ext uri="{FF2B5EF4-FFF2-40B4-BE49-F238E27FC236}">
              <a16:creationId xmlns="" xmlns:a16="http://schemas.microsoft.com/office/drawing/2014/main" id="{00000000-0008-0000-0700-000003010000}"/>
            </a:ext>
          </a:extLst>
        </xdr:cNvPr>
        <xdr:cNvSpPr txBox="1"/>
      </xdr:nvSpPr>
      <xdr:spPr>
        <a:xfrm>
          <a:off x="4686300" y="163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137089</xdr:rowOff>
    </xdr:from>
    <xdr:to>
      <xdr:col>5</xdr:col>
      <xdr:colOff>409575</xdr:colOff>
      <xdr:row>96</xdr:row>
      <xdr:rowOff>67239</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3746500" y="164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83766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3530111" y="162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31110</xdr:rowOff>
    </xdr:from>
    <xdr:to>
      <xdr:col>4</xdr:col>
      <xdr:colOff>206375</xdr:colOff>
      <xdr:row>96</xdr:row>
      <xdr:rowOff>132710</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2857500" y="164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149237</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2641111" y="162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41511</xdr:rowOff>
    </xdr:from>
    <xdr:to>
      <xdr:col>3</xdr:col>
      <xdr:colOff>3175</xdr:colOff>
      <xdr:row>96</xdr:row>
      <xdr:rowOff>143111</xdr:rowOff>
    </xdr:to>
    <xdr:sp macro="" textlink="">
      <xdr:nvSpPr>
        <xdr:cNvPr id="264" name="円/楕円 263">
          <a:extLst>
            <a:ext uri="{FF2B5EF4-FFF2-40B4-BE49-F238E27FC236}">
              <a16:creationId xmlns="" xmlns:a16="http://schemas.microsoft.com/office/drawing/2014/main" id="{00000000-0008-0000-0700-000008010000}"/>
            </a:ext>
          </a:extLst>
        </xdr:cNvPr>
        <xdr:cNvSpPr/>
      </xdr:nvSpPr>
      <xdr:spPr>
        <a:xfrm>
          <a:off x="1968500" y="165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159638</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1752111" y="162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15405</xdr:rowOff>
    </xdr:from>
    <xdr:to>
      <xdr:col>1</xdr:col>
      <xdr:colOff>485775</xdr:colOff>
      <xdr:row>96</xdr:row>
      <xdr:rowOff>117005</xdr:rowOff>
    </xdr:to>
    <xdr:sp macro="" textlink="">
      <xdr:nvSpPr>
        <xdr:cNvPr id="266" name="円/楕円 265">
          <a:extLst>
            <a:ext uri="{FF2B5EF4-FFF2-40B4-BE49-F238E27FC236}">
              <a16:creationId xmlns="" xmlns:a16="http://schemas.microsoft.com/office/drawing/2014/main" id="{00000000-0008-0000-0700-00000A010000}"/>
            </a:ext>
          </a:extLst>
        </xdr:cNvPr>
        <xdr:cNvSpPr/>
      </xdr:nvSpPr>
      <xdr:spPr>
        <a:xfrm>
          <a:off x="1079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133532</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863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a:extLst>
            <a:ext uri="{FF2B5EF4-FFF2-40B4-BE49-F238E27FC236}">
              <a16:creationId xmlns="" xmlns:a16="http://schemas.microsoft.com/office/drawing/2014/main" id="{00000000-0008-0000-0700-000024010000}"/>
            </a:ext>
          </a:extLst>
        </xdr:cNvPr>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a:extLst>
            <a:ext uri="{FF2B5EF4-FFF2-40B4-BE49-F238E27FC236}">
              <a16:creationId xmlns="" xmlns:a16="http://schemas.microsoft.com/office/drawing/2014/main" id="{00000000-0008-0000-0700-000026010000}"/>
            </a:ext>
          </a:extLst>
        </xdr:cNvPr>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149034</xdr:rowOff>
    </xdr:from>
    <xdr:to>
      <xdr:col>15</xdr:col>
      <xdr:colOff>180975</xdr:colOff>
      <xdr:row>38</xdr:row>
      <xdr:rowOff>152273</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9639300" y="6664134"/>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a:extLst>
            <a:ext uri="{FF2B5EF4-FFF2-40B4-BE49-F238E27FC236}">
              <a16:creationId xmlns="" xmlns:a16="http://schemas.microsoft.com/office/drawing/2014/main" id="{00000000-0008-0000-0700-000029010000}"/>
            </a:ext>
          </a:extLst>
        </xdr:cNvPr>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149987</xdr:rowOff>
    </xdr:from>
    <xdr:to>
      <xdr:col>14</xdr:col>
      <xdr:colOff>28575</xdr:colOff>
      <xdr:row>38</xdr:row>
      <xdr:rowOff>152273</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8750300" y="66650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a:extLst>
            <a:ext uri="{FF2B5EF4-FFF2-40B4-BE49-F238E27FC236}">
              <a16:creationId xmlns="" xmlns:a16="http://schemas.microsoft.com/office/drawing/2014/main" id="{00000000-0008-0000-0700-00002C010000}"/>
            </a:ext>
          </a:extLst>
        </xdr:cNvPr>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149987</xdr:rowOff>
    </xdr:from>
    <xdr:to>
      <xdr:col>12</xdr:col>
      <xdr:colOff>511175</xdr:colOff>
      <xdr:row>38</xdr:row>
      <xdr:rowOff>158750</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flipV="1">
          <a:off x="7861300" y="666508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a:extLst>
            <a:ext uri="{FF2B5EF4-FFF2-40B4-BE49-F238E27FC236}">
              <a16:creationId xmlns="" xmlns:a16="http://schemas.microsoft.com/office/drawing/2014/main" id="{00000000-0008-0000-0700-00002F010000}"/>
            </a:ext>
          </a:extLst>
        </xdr:cNvPr>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152273</xdr:rowOff>
    </xdr:from>
    <xdr:to>
      <xdr:col>11</xdr:col>
      <xdr:colOff>307975</xdr:colOff>
      <xdr:row>38</xdr:row>
      <xdr:rowOff>158750</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6972300" y="666737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a:extLst>
            <a:ext uri="{FF2B5EF4-FFF2-40B4-BE49-F238E27FC236}">
              <a16:creationId xmlns="" xmlns:a16="http://schemas.microsoft.com/office/drawing/2014/main" id="{00000000-0008-0000-0700-000032010000}"/>
            </a:ext>
          </a:extLst>
        </xdr:cNvPr>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a:extLst>
            <a:ext uri="{FF2B5EF4-FFF2-40B4-BE49-F238E27FC236}">
              <a16:creationId xmlns="" xmlns:a16="http://schemas.microsoft.com/office/drawing/2014/main" id="{00000000-0008-0000-0700-000034010000}"/>
            </a:ext>
          </a:extLst>
        </xdr:cNvPr>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98234</xdr:rowOff>
    </xdr:from>
    <xdr:to>
      <xdr:col>15</xdr:col>
      <xdr:colOff>231775</xdr:colOff>
      <xdr:row>39</xdr:row>
      <xdr:rowOff>28384</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104267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13161</xdr:rowOff>
    </xdr:from>
    <xdr:ext cx="378565" cy="259045"/>
    <xdr:sp macro="" textlink="">
      <xdr:nvSpPr>
        <xdr:cNvPr id="316" name="労働費該当値テキスト">
          <a:extLst>
            <a:ext uri="{FF2B5EF4-FFF2-40B4-BE49-F238E27FC236}">
              <a16:creationId xmlns="" xmlns:a16="http://schemas.microsoft.com/office/drawing/2014/main" id="{00000000-0008-0000-0700-00003C010000}"/>
            </a:ext>
          </a:extLst>
        </xdr:cNvPr>
        <xdr:cNvSpPr txBox="1"/>
      </xdr:nvSpPr>
      <xdr:spPr>
        <a:xfrm>
          <a:off x="10528300" y="652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101473</xdr:rowOff>
    </xdr:from>
    <xdr:to>
      <xdr:col>14</xdr:col>
      <xdr:colOff>79375</xdr:colOff>
      <xdr:row>39</xdr:row>
      <xdr:rowOff>31623</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9588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22750</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9450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99187</xdr:rowOff>
    </xdr:from>
    <xdr:to>
      <xdr:col>12</xdr:col>
      <xdr:colOff>561975</xdr:colOff>
      <xdr:row>39</xdr:row>
      <xdr:rowOff>29337</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8699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20464</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8561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107950</xdr:rowOff>
    </xdr:from>
    <xdr:to>
      <xdr:col>11</xdr:col>
      <xdr:colOff>358775</xdr:colOff>
      <xdr:row>39</xdr:row>
      <xdr:rowOff>38100</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781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29227</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7672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101473</xdr:rowOff>
    </xdr:from>
    <xdr:to>
      <xdr:col>10</xdr:col>
      <xdr:colOff>155575</xdr:colOff>
      <xdr:row>39</xdr:row>
      <xdr:rowOff>31623</xdr:rowOff>
    </xdr:to>
    <xdr:sp macro="" textlink="">
      <xdr:nvSpPr>
        <xdr:cNvPr id="323" name="円/楕円 322">
          <a:extLst>
            <a:ext uri="{FF2B5EF4-FFF2-40B4-BE49-F238E27FC236}">
              <a16:creationId xmlns="" xmlns:a16="http://schemas.microsoft.com/office/drawing/2014/main" id="{00000000-0008-0000-0700-000043010000}"/>
            </a:ext>
          </a:extLst>
        </xdr:cNvPr>
        <xdr:cNvSpPr/>
      </xdr:nvSpPr>
      <xdr:spPr>
        <a:xfrm>
          <a:off x="6921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22750</xdr:rowOff>
    </xdr:from>
    <xdr:ext cx="378565"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783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131928</xdr:rowOff>
    </xdr:from>
    <xdr:to>
      <xdr:col>15</xdr:col>
      <xdr:colOff>180975</xdr:colOff>
      <xdr:row>57</xdr:row>
      <xdr:rowOff>143175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9639300" y="9904578"/>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143175</xdr:rowOff>
    </xdr:from>
    <xdr:to>
      <xdr:col>14</xdr:col>
      <xdr:colOff>28575</xdr:colOff>
      <xdr:row>57</xdr:row>
      <xdr:rowOff>145004</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8750300" y="99158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145004</xdr:rowOff>
    </xdr:from>
    <xdr:to>
      <xdr:col>12</xdr:col>
      <xdr:colOff>511175</xdr:colOff>
      <xdr:row>57</xdr:row>
      <xdr:rowOff>146512</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7861300" y="991765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a:extLst>
            <a:ext uri="{FF2B5EF4-FFF2-40B4-BE49-F238E27FC236}">
              <a16:creationId xmlns="" xmlns:a16="http://schemas.microsoft.com/office/drawing/2014/main" id="{00000000-0008-0000-0700-000066010000}"/>
            </a:ext>
          </a:extLst>
        </xdr:cNvPr>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65588</xdr:rowOff>
    </xdr:from>
    <xdr:to>
      <xdr:col>11</xdr:col>
      <xdr:colOff>307975</xdr:colOff>
      <xdr:row>57</xdr:row>
      <xdr:rowOff>146512</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a:off x="6972300" y="9838238"/>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a:extLst>
            <a:ext uri="{FF2B5EF4-FFF2-40B4-BE49-F238E27FC236}">
              <a16:creationId xmlns="" xmlns:a16="http://schemas.microsoft.com/office/drawing/2014/main" id="{00000000-0008-0000-0700-000069010000}"/>
            </a:ext>
          </a:extLst>
        </xdr:cNvPr>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81128</xdr:rowOff>
    </xdr:from>
    <xdr:to>
      <xdr:col>15</xdr:col>
      <xdr:colOff>231775</xdr:colOff>
      <xdr:row>58</xdr:row>
      <xdr:rowOff>11278</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104267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59555</xdr:rowOff>
    </xdr:from>
    <xdr:ext cx="469744"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83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92375</xdr:rowOff>
    </xdr:from>
    <xdr:to>
      <xdr:col>14</xdr:col>
      <xdr:colOff>79375</xdr:colOff>
      <xdr:row>58</xdr:row>
      <xdr:rowOff>22525</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9588500" y="98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13652</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404427" y="995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94204</xdr:rowOff>
    </xdr:from>
    <xdr:to>
      <xdr:col>12</xdr:col>
      <xdr:colOff>561975</xdr:colOff>
      <xdr:row>58</xdr:row>
      <xdr:rowOff>24354</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8699500" y="98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15481</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515427" y="995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95712</xdr:rowOff>
    </xdr:from>
    <xdr:to>
      <xdr:col>11</xdr:col>
      <xdr:colOff>358775</xdr:colOff>
      <xdr:row>58</xdr:row>
      <xdr:rowOff>25862</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7810500" y="98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16989</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626427" y="996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14788</xdr:rowOff>
    </xdr:from>
    <xdr:to>
      <xdr:col>10</xdr:col>
      <xdr:colOff>155575</xdr:colOff>
      <xdr:row>57</xdr:row>
      <xdr:rowOff>116388</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6921500" y="9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132915</xdr:rowOff>
    </xdr:from>
    <xdr:ext cx="469744"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37427" y="956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113354</xdr:rowOff>
    </xdr:from>
    <xdr:to>
      <xdr:col>15</xdr:col>
      <xdr:colOff>180975</xdr:colOff>
      <xdr:row>78</xdr:row>
      <xdr:rowOff>127242</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486454"/>
          <a:ext cx="8382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113354</xdr:rowOff>
    </xdr:from>
    <xdr:to>
      <xdr:col>14</xdr:col>
      <xdr:colOff>28575</xdr:colOff>
      <xdr:row>78</xdr:row>
      <xdr:rowOff>134347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48645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98837</xdr:rowOff>
    </xdr:from>
    <xdr:to>
      <xdr:col>12</xdr:col>
      <xdr:colOff>511175</xdr:colOff>
      <xdr:row>78</xdr:row>
      <xdr:rowOff>134347</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7861300" y="13471937"/>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a:extLst>
            <a:ext uri="{FF2B5EF4-FFF2-40B4-BE49-F238E27FC236}">
              <a16:creationId xmlns="" xmlns:a16="http://schemas.microsoft.com/office/drawing/2014/main" id="{00000000-0008-0000-0700-00009F010000}"/>
            </a:ext>
          </a:extLst>
        </xdr:cNvPr>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98837</xdr:rowOff>
    </xdr:from>
    <xdr:to>
      <xdr:col>11</xdr:col>
      <xdr:colOff>307975</xdr:colOff>
      <xdr:row>78</xdr:row>
      <xdr:rowOff>119793</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471937"/>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a:extLst>
            <a:ext uri="{FF2B5EF4-FFF2-40B4-BE49-F238E27FC236}">
              <a16:creationId xmlns="" xmlns:a16="http://schemas.microsoft.com/office/drawing/2014/main" id="{00000000-0008-0000-0700-0000A2010000}"/>
            </a:ext>
          </a:extLst>
        </xdr:cNvPr>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76442</xdr:rowOff>
    </xdr:from>
    <xdr:to>
      <xdr:col>15</xdr:col>
      <xdr:colOff>231775</xdr:colOff>
      <xdr:row>79</xdr:row>
      <xdr:rowOff>6592</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104267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162819</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62554</xdr:rowOff>
    </xdr:from>
    <xdr:to>
      <xdr:col>14</xdr:col>
      <xdr:colOff>79375</xdr:colOff>
      <xdr:row>78</xdr:row>
      <xdr:rowOff>164154</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9588500" y="134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155281</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404427" y="13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83547</xdr:rowOff>
    </xdr:from>
    <xdr:to>
      <xdr:col>12</xdr:col>
      <xdr:colOff>561975</xdr:colOff>
      <xdr:row>79</xdr:row>
      <xdr:rowOff>13697</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8699500" y="134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4824</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7" y="135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48037</xdr:rowOff>
    </xdr:from>
    <xdr:to>
      <xdr:col>11</xdr:col>
      <xdr:colOff>358775</xdr:colOff>
      <xdr:row>78</xdr:row>
      <xdr:rowOff>149637</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78105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140764</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7" y="135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68993</xdr:rowOff>
    </xdr:from>
    <xdr:to>
      <xdr:col>10</xdr:col>
      <xdr:colOff>155575</xdr:colOff>
      <xdr:row>78</xdr:row>
      <xdr:rowOff>170593</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6921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161720</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7" y="1353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a:extLst>
            <a:ext uri="{FF2B5EF4-FFF2-40B4-BE49-F238E27FC236}">
              <a16:creationId xmlns="" xmlns:a16="http://schemas.microsoft.com/office/drawing/2014/main" id="{00000000-0008-0000-0700-0000CE010000}"/>
            </a:ext>
          </a:extLst>
        </xdr:cNvPr>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a:extLst>
            <a:ext uri="{FF2B5EF4-FFF2-40B4-BE49-F238E27FC236}">
              <a16:creationId xmlns="" xmlns:a16="http://schemas.microsoft.com/office/drawing/2014/main" id="{00000000-0008-0000-0700-0000D0010000}"/>
            </a:ext>
          </a:extLst>
        </xdr:cNvPr>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151988</xdr:rowOff>
    </xdr:from>
    <xdr:to>
      <xdr:col>15</xdr:col>
      <xdr:colOff>180975</xdr:colOff>
      <xdr:row>95</xdr:row>
      <xdr:rowOff>163894</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9639300" y="16268288"/>
          <a:ext cx="838200" cy="1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7" name="土木費平均値テキスト">
          <a:extLst>
            <a:ext uri="{FF2B5EF4-FFF2-40B4-BE49-F238E27FC236}">
              <a16:creationId xmlns="" xmlns:a16="http://schemas.microsoft.com/office/drawing/2014/main" id="{00000000-0008-0000-0700-0000D3010000}"/>
            </a:ext>
          </a:extLst>
        </xdr:cNvPr>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a:extLst>
            <a:ext uri="{FF2B5EF4-FFF2-40B4-BE49-F238E27FC236}">
              <a16:creationId xmlns="" xmlns:a16="http://schemas.microsoft.com/office/drawing/2014/main" id="{00000000-0008-0000-0700-0000D4010000}"/>
            </a:ext>
          </a:extLst>
        </xdr:cNvPr>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163894</xdr:rowOff>
    </xdr:from>
    <xdr:to>
      <xdr:col>14</xdr:col>
      <xdr:colOff>28575</xdr:colOff>
      <xdr:row>96</xdr:row>
      <xdr:rowOff>45365</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8750300" y="1645164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a:extLst>
            <a:ext uri="{FF2B5EF4-FFF2-40B4-BE49-F238E27FC236}">
              <a16:creationId xmlns="" xmlns:a16="http://schemas.microsoft.com/office/drawing/2014/main" id="{00000000-0008-0000-0700-0000D6010000}"/>
            </a:ext>
          </a:extLst>
        </xdr:cNvPr>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45365</xdr:rowOff>
    </xdr:from>
    <xdr:to>
      <xdr:col>12</xdr:col>
      <xdr:colOff>511175</xdr:colOff>
      <xdr:row>96</xdr:row>
      <xdr:rowOff>69710</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7861300" y="16504565"/>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a:extLst>
            <a:ext uri="{FF2B5EF4-FFF2-40B4-BE49-F238E27FC236}">
              <a16:creationId xmlns="" xmlns:a16="http://schemas.microsoft.com/office/drawing/2014/main" id="{00000000-0008-0000-0700-0000D9010000}"/>
            </a:ext>
          </a:extLst>
        </xdr:cNvPr>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82322</xdr:rowOff>
    </xdr:from>
    <xdr:to>
      <xdr:col>11</xdr:col>
      <xdr:colOff>307975</xdr:colOff>
      <xdr:row>96</xdr:row>
      <xdr:rowOff>69710</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a:off x="6972300" y="16027172"/>
          <a:ext cx="889000" cy="50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a:extLst>
            <a:ext uri="{FF2B5EF4-FFF2-40B4-BE49-F238E27FC236}">
              <a16:creationId xmlns="" xmlns:a16="http://schemas.microsoft.com/office/drawing/2014/main" id="{00000000-0008-0000-0700-0000DC010000}"/>
            </a:ext>
          </a:extLst>
        </xdr:cNvPr>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a:extLst>
            <a:ext uri="{FF2B5EF4-FFF2-40B4-BE49-F238E27FC236}">
              <a16:creationId xmlns="" xmlns:a16="http://schemas.microsoft.com/office/drawing/2014/main" id="{00000000-0008-0000-0700-0000DE010000}"/>
            </a:ext>
          </a:extLst>
        </xdr:cNvPr>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101188</xdr:rowOff>
    </xdr:from>
    <xdr:to>
      <xdr:col>15</xdr:col>
      <xdr:colOff>231775</xdr:colOff>
      <xdr:row>95</xdr:row>
      <xdr:rowOff>31338</xdr:rowOff>
    </xdr:to>
    <xdr:sp macro="" textlink="">
      <xdr:nvSpPr>
        <xdr:cNvPr id="485" name="円/楕円 484">
          <a:extLst>
            <a:ext uri="{FF2B5EF4-FFF2-40B4-BE49-F238E27FC236}">
              <a16:creationId xmlns="" xmlns:a16="http://schemas.microsoft.com/office/drawing/2014/main" id="{00000000-0008-0000-0700-0000E5010000}"/>
            </a:ext>
          </a:extLst>
        </xdr:cNvPr>
        <xdr:cNvSpPr/>
      </xdr:nvSpPr>
      <xdr:spPr>
        <a:xfrm>
          <a:off x="10426700" y="1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124065</xdr:rowOff>
    </xdr:from>
    <xdr:ext cx="534377" cy="259045"/>
    <xdr:sp macro="" textlink="">
      <xdr:nvSpPr>
        <xdr:cNvPr id="486" name="土木費該当値テキスト">
          <a:extLst>
            <a:ext uri="{FF2B5EF4-FFF2-40B4-BE49-F238E27FC236}">
              <a16:creationId xmlns="" xmlns:a16="http://schemas.microsoft.com/office/drawing/2014/main" id="{00000000-0008-0000-0700-0000E6010000}"/>
            </a:ext>
          </a:extLst>
        </xdr:cNvPr>
        <xdr:cNvSpPr txBox="1"/>
      </xdr:nvSpPr>
      <xdr:spPr>
        <a:xfrm>
          <a:off x="10528300" y="160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59,355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113094</xdr:rowOff>
    </xdr:from>
    <xdr:to>
      <xdr:col>14</xdr:col>
      <xdr:colOff>79375</xdr:colOff>
      <xdr:row>96</xdr:row>
      <xdr:rowOff>43244</xdr:rowOff>
    </xdr:to>
    <xdr:sp macro="" textlink="">
      <xdr:nvSpPr>
        <xdr:cNvPr id="487" name="円/楕円 486">
          <a:extLst>
            <a:ext uri="{FF2B5EF4-FFF2-40B4-BE49-F238E27FC236}">
              <a16:creationId xmlns="" xmlns:a16="http://schemas.microsoft.com/office/drawing/2014/main" id="{00000000-0008-0000-0700-0000E7010000}"/>
            </a:ext>
          </a:extLst>
        </xdr:cNvPr>
        <xdr:cNvSpPr/>
      </xdr:nvSpPr>
      <xdr:spPr>
        <a:xfrm>
          <a:off x="9588500" y="164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59771</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372111" y="161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166015</xdr:rowOff>
    </xdr:from>
    <xdr:to>
      <xdr:col>12</xdr:col>
      <xdr:colOff>561975</xdr:colOff>
      <xdr:row>96</xdr:row>
      <xdr:rowOff>96165</xdr:rowOff>
    </xdr:to>
    <xdr:sp macro="" textlink="">
      <xdr:nvSpPr>
        <xdr:cNvPr id="489" name="円/楕円 488">
          <a:extLst>
            <a:ext uri="{FF2B5EF4-FFF2-40B4-BE49-F238E27FC236}">
              <a16:creationId xmlns="" xmlns:a16="http://schemas.microsoft.com/office/drawing/2014/main" id="{00000000-0008-0000-0700-0000E9010000}"/>
            </a:ext>
          </a:extLst>
        </xdr:cNvPr>
        <xdr:cNvSpPr/>
      </xdr:nvSpPr>
      <xdr:spPr>
        <a:xfrm>
          <a:off x="8699500" y="164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112692</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8483111" y="162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18910</xdr:rowOff>
    </xdr:from>
    <xdr:to>
      <xdr:col>11</xdr:col>
      <xdr:colOff>358775</xdr:colOff>
      <xdr:row>96</xdr:row>
      <xdr:rowOff>120510</xdr:rowOff>
    </xdr:to>
    <xdr:sp macro="" textlink="">
      <xdr:nvSpPr>
        <xdr:cNvPr id="491" name="円/楕円 490">
          <a:extLst>
            <a:ext uri="{FF2B5EF4-FFF2-40B4-BE49-F238E27FC236}">
              <a16:creationId xmlns="" xmlns:a16="http://schemas.microsoft.com/office/drawing/2014/main" id="{00000000-0008-0000-0700-0000EB010000}"/>
            </a:ext>
          </a:extLst>
        </xdr:cNvPr>
        <xdr:cNvSpPr/>
      </xdr:nvSpPr>
      <xdr:spPr>
        <a:xfrm>
          <a:off x="7810500" y="164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137037</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7594111" y="162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45,674</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31522</xdr:rowOff>
    </xdr:from>
    <xdr:to>
      <xdr:col>10</xdr:col>
      <xdr:colOff>155575</xdr:colOff>
      <xdr:row>93</xdr:row>
      <xdr:rowOff>133122</xdr:rowOff>
    </xdr:to>
    <xdr:sp macro="" textlink="">
      <xdr:nvSpPr>
        <xdr:cNvPr id="493" name="円/楕円 492">
          <a:extLst>
            <a:ext uri="{FF2B5EF4-FFF2-40B4-BE49-F238E27FC236}">
              <a16:creationId xmlns="" xmlns:a16="http://schemas.microsoft.com/office/drawing/2014/main" id="{00000000-0008-0000-0700-0000ED010000}"/>
            </a:ext>
          </a:extLst>
        </xdr:cNvPr>
        <xdr:cNvSpPr/>
      </xdr:nvSpPr>
      <xdr:spPr>
        <a:xfrm>
          <a:off x="6921500" y="15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149649</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6705111" y="157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40161</xdr:rowOff>
    </xdr:from>
    <xdr:to>
      <xdr:col>23</xdr:col>
      <xdr:colOff>516889</xdr:colOff>
      <xdr:row>38</xdr:row>
      <xdr:rowOff>38920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6317595" y="5869461"/>
          <a:ext cx="1269" cy="68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42747</xdr:rowOff>
    </xdr:from>
    <xdr:ext cx="469744" cy="259045"/>
    <xdr:sp macro="" textlink="">
      <xdr:nvSpPr>
        <xdr:cNvPr id="522" name="消防費最小値テキスト">
          <a:extLst>
            <a:ext uri="{FF2B5EF4-FFF2-40B4-BE49-F238E27FC236}">
              <a16:creationId xmlns="" xmlns:a16="http://schemas.microsoft.com/office/drawing/2014/main" id="{00000000-0008-0000-0700-00000A020000}"/>
            </a:ext>
          </a:extLst>
        </xdr:cNvPr>
        <xdr:cNvSpPr txBox="1"/>
      </xdr:nvSpPr>
      <xdr:spPr>
        <a:xfrm>
          <a:off x="16370300" y="655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38</xdr:row>
      <xdr:rowOff>38920</xdr:rowOff>
    </xdr:from>
    <xdr:to>
      <xdr:col>23</xdr:col>
      <xdr:colOff>606425</xdr:colOff>
      <xdr:row>38</xdr:row>
      <xdr:rowOff>38920</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65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158288</xdr:rowOff>
    </xdr:from>
    <xdr:ext cx="534377" cy="259045"/>
    <xdr:sp macro="" textlink="">
      <xdr:nvSpPr>
        <xdr:cNvPr id="524" name="消防費最大値テキスト">
          <a:extLst>
            <a:ext uri="{FF2B5EF4-FFF2-40B4-BE49-F238E27FC236}">
              <a16:creationId xmlns="" xmlns:a16="http://schemas.microsoft.com/office/drawing/2014/main" id="{00000000-0008-0000-0700-00000C020000}"/>
            </a:ext>
          </a:extLst>
        </xdr:cNvPr>
        <xdr:cNvSpPr txBox="1"/>
      </xdr:nvSpPr>
      <xdr:spPr>
        <a:xfrm>
          <a:off x="16370300" y="56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34</xdr:row>
      <xdr:rowOff>40161</xdr:rowOff>
    </xdr:from>
    <xdr:to>
      <xdr:col>23</xdr:col>
      <xdr:colOff>606425</xdr:colOff>
      <xdr:row>34</xdr:row>
      <xdr:rowOff>40161</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586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49631</xdr:rowOff>
    </xdr:from>
    <xdr:to>
      <xdr:col>23</xdr:col>
      <xdr:colOff>517525</xdr:colOff>
      <xdr:row>35</xdr:row>
      <xdr:rowOff>4499</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5481300" y="5364581"/>
          <a:ext cx="838200" cy="6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70593</xdr:rowOff>
    </xdr:from>
    <xdr:ext cx="534377" cy="259045"/>
    <xdr:sp macro="" textlink="">
      <xdr:nvSpPr>
        <xdr:cNvPr id="527" name="消防費平均値テキスト">
          <a:extLst>
            <a:ext uri="{FF2B5EF4-FFF2-40B4-BE49-F238E27FC236}">
              <a16:creationId xmlns="" xmlns:a16="http://schemas.microsoft.com/office/drawing/2014/main" id="{00000000-0008-0000-0700-00000F020000}"/>
            </a:ext>
          </a:extLst>
        </xdr:cNvPr>
        <xdr:cNvSpPr txBox="1"/>
      </xdr:nvSpPr>
      <xdr:spPr>
        <a:xfrm>
          <a:off x="16370300" y="624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92166</xdr:rowOff>
    </xdr:from>
    <xdr:to>
      <xdr:col>23</xdr:col>
      <xdr:colOff>568325</xdr:colOff>
      <xdr:row>37</xdr:row>
      <xdr:rowOff>22316</xdr:rowOff>
    </xdr:to>
    <xdr:sp macro="" textlink="">
      <xdr:nvSpPr>
        <xdr:cNvPr id="528" name="フローチャート : 判断 527">
          <a:extLst>
            <a:ext uri="{FF2B5EF4-FFF2-40B4-BE49-F238E27FC236}">
              <a16:creationId xmlns="" xmlns:a16="http://schemas.microsoft.com/office/drawing/2014/main" id="{00000000-0008-0000-0700-000010020000}"/>
            </a:ext>
          </a:extLst>
        </xdr:cNvPr>
        <xdr:cNvSpPr/>
      </xdr:nvSpPr>
      <xdr:spPr>
        <a:xfrm>
          <a:off x="162687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49631</xdr:rowOff>
    </xdr:from>
    <xdr:to>
      <xdr:col>22</xdr:col>
      <xdr:colOff>365125</xdr:colOff>
      <xdr:row>35</xdr:row>
      <xdr:rowOff>55575</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flipV="1">
          <a:off x="14592300" y="5364581"/>
          <a:ext cx="889000" cy="6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34232</xdr:rowOff>
    </xdr:from>
    <xdr:to>
      <xdr:col>22</xdr:col>
      <xdr:colOff>415925</xdr:colOff>
      <xdr:row>36</xdr:row>
      <xdr:rowOff>135832</xdr:rowOff>
    </xdr:to>
    <xdr:sp macro="" textlink="">
      <xdr:nvSpPr>
        <xdr:cNvPr id="530" name="フローチャート : 判断 529">
          <a:extLst>
            <a:ext uri="{FF2B5EF4-FFF2-40B4-BE49-F238E27FC236}">
              <a16:creationId xmlns="" xmlns:a16="http://schemas.microsoft.com/office/drawing/2014/main" id="{00000000-0008-0000-0700-000012020000}"/>
            </a:ext>
          </a:extLst>
        </xdr:cNvPr>
        <xdr:cNvSpPr/>
      </xdr:nvSpPr>
      <xdr:spPr>
        <a:xfrm>
          <a:off x="154305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126959</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2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112203</xdr:rowOff>
    </xdr:from>
    <xdr:to>
      <xdr:col>21</xdr:col>
      <xdr:colOff>161925</xdr:colOff>
      <xdr:row>35</xdr:row>
      <xdr:rowOff>55575</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a:off x="13703300" y="5941503"/>
          <a:ext cx="889000" cy="1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53434</xdr:rowOff>
    </xdr:from>
    <xdr:to>
      <xdr:col>21</xdr:col>
      <xdr:colOff>212725</xdr:colOff>
      <xdr:row>36</xdr:row>
      <xdr:rowOff>155034</xdr:rowOff>
    </xdr:to>
    <xdr:sp macro="" textlink="">
      <xdr:nvSpPr>
        <xdr:cNvPr id="533" name="フローチャート : 判断 532">
          <a:extLst>
            <a:ext uri="{FF2B5EF4-FFF2-40B4-BE49-F238E27FC236}">
              <a16:creationId xmlns="" xmlns:a16="http://schemas.microsoft.com/office/drawing/2014/main" id="{00000000-0008-0000-0700-000015020000}"/>
            </a:ext>
          </a:extLst>
        </xdr:cNvPr>
        <xdr:cNvSpPr/>
      </xdr:nvSpPr>
      <xdr:spPr>
        <a:xfrm>
          <a:off x="14541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146161</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112203</xdr:rowOff>
    </xdr:from>
    <xdr:to>
      <xdr:col>19</xdr:col>
      <xdr:colOff>644525</xdr:colOff>
      <xdr:row>35</xdr:row>
      <xdr:rowOff>119518</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flipV="1">
          <a:off x="12814300" y="5941503"/>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82173</xdr:rowOff>
    </xdr:from>
    <xdr:to>
      <xdr:col>20</xdr:col>
      <xdr:colOff>9525</xdr:colOff>
      <xdr:row>37</xdr:row>
      <xdr:rowOff>12323</xdr:rowOff>
    </xdr:to>
    <xdr:sp macro="" textlink="">
      <xdr:nvSpPr>
        <xdr:cNvPr id="536" name="フローチャート : 判断 535">
          <a:extLst>
            <a:ext uri="{FF2B5EF4-FFF2-40B4-BE49-F238E27FC236}">
              <a16:creationId xmlns="" xmlns:a16="http://schemas.microsoft.com/office/drawing/2014/main" id="{00000000-0008-0000-0700-000018020000}"/>
            </a:ext>
          </a:extLst>
        </xdr:cNvPr>
        <xdr:cNvSpPr/>
      </xdr:nvSpPr>
      <xdr:spPr>
        <a:xfrm>
          <a:off x="13652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3450</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107449</xdr:rowOff>
    </xdr:from>
    <xdr:to>
      <xdr:col>18</xdr:col>
      <xdr:colOff>492125</xdr:colOff>
      <xdr:row>37</xdr:row>
      <xdr:rowOff>37599</xdr:rowOff>
    </xdr:to>
    <xdr:sp macro="" textlink="">
      <xdr:nvSpPr>
        <xdr:cNvPr id="538" name="フローチャート : 判断 537">
          <a:extLst>
            <a:ext uri="{FF2B5EF4-FFF2-40B4-BE49-F238E27FC236}">
              <a16:creationId xmlns="" xmlns:a16="http://schemas.microsoft.com/office/drawing/2014/main" id="{00000000-0008-0000-0700-00001A020000}"/>
            </a:ext>
          </a:extLst>
        </xdr:cNvPr>
        <xdr:cNvSpPr/>
      </xdr:nvSpPr>
      <xdr:spPr>
        <a:xfrm>
          <a:off x="12763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28726</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125149</xdr:rowOff>
    </xdr:from>
    <xdr:to>
      <xdr:col>23</xdr:col>
      <xdr:colOff>568325</xdr:colOff>
      <xdr:row>35</xdr:row>
      <xdr:rowOff>55299</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6268700" y="59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148026</xdr:rowOff>
    </xdr:from>
    <xdr:ext cx="534377" cy="259045"/>
    <xdr:sp macro="" textlink="">
      <xdr:nvSpPr>
        <xdr:cNvPr id="546" name="消防費該当値テキスト">
          <a:extLst>
            <a:ext uri="{FF2B5EF4-FFF2-40B4-BE49-F238E27FC236}">
              <a16:creationId xmlns="" xmlns:a16="http://schemas.microsoft.com/office/drawing/2014/main" id="{00000000-0008-0000-0700-000022020000}"/>
            </a:ext>
          </a:extLst>
        </xdr:cNvPr>
        <xdr:cNvSpPr txBox="1"/>
      </xdr:nvSpPr>
      <xdr:spPr>
        <a:xfrm>
          <a:off x="16370300" y="58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170281</xdr:rowOff>
    </xdr:from>
    <xdr:to>
      <xdr:col>22</xdr:col>
      <xdr:colOff>415925</xdr:colOff>
      <xdr:row>31</xdr:row>
      <xdr:rowOff>100431</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5430500" y="53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116958</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5214111" y="50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4775</xdr:rowOff>
    </xdr:from>
    <xdr:to>
      <xdr:col>21</xdr:col>
      <xdr:colOff>212725</xdr:colOff>
      <xdr:row>35</xdr:row>
      <xdr:rowOff>106375</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4541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122902</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4325111" y="578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61403</xdr:rowOff>
    </xdr:from>
    <xdr:to>
      <xdr:col>20</xdr:col>
      <xdr:colOff>9525</xdr:colOff>
      <xdr:row>34</xdr:row>
      <xdr:rowOff>163003</xdr:rowOff>
    </xdr:to>
    <xdr:sp macro="" textlink="">
      <xdr:nvSpPr>
        <xdr:cNvPr id="551" name="円/楕円 550">
          <a:extLst>
            <a:ext uri="{FF2B5EF4-FFF2-40B4-BE49-F238E27FC236}">
              <a16:creationId xmlns="" xmlns:a16="http://schemas.microsoft.com/office/drawing/2014/main" id="{00000000-0008-0000-0700-000027020000}"/>
            </a:ext>
          </a:extLst>
        </xdr:cNvPr>
        <xdr:cNvSpPr/>
      </xdr:nvSpPr>
      <xdr:spPr>
        <a:xfrm>
          <a:off x="13652500" y="58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8080</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3436111" y="566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68718</xdr:rowOff>
    </xdr:from>
    <xdr:to>
      <xdr:col>18</xdr:col>
      <xdr:colOff>492125</xdr:colOff>
      <xdr:row>35</xdr:row>
      <xdr:rowOff>170318</xdr:rowOff>
    </xdr:to>
    <xdr:sp macro="" textlink="">
      <xdr:nvSpPr>
        <xdr:cNvPr id="553" name="円/楕円 552">
          <a:extLst>
            <a:ext uri="{FF2B5EF4-FFF2-40B4-BE49-F238E27FC236}">
              <a16:creationId xmlns="" xmlns:a16="http://schemas.microsoft.com/office/drawing/2014/main" id="{00000000-0008-0000-0700-000029020000}"/>
            </a:ext>
          </a:extLst>
        </xdr:cNvPr>
        <xdr:cNvSpPr/>
      </xdr:nvSpPr>
      <xdr:spPr>
        <a:xfrm>
          <a:off x="12763500" y="60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15395</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547111" y="5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72416</xdr:rowOff>
    </xdr:from>
    <xdr:to>
      <xdr:col>23</xdr:col>
      <xdr:colOff>517525</xdr:colOff>
      <xdr:row>57</xdr:row>
      <xdr:rowOff>133566</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5481300" y="9845066"/>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6" name="フローチャート : 判断 585">
          <a:extLst>
            <a:ext uri="{FF2B5EF4-FFF2-40B4-BE49-F238E27FC236}">
              <a16:creationId xmlns="" xmlns:a16="http://schemas.microsoft.com/office/drawing/2014/main" id="{00000000-0008-0000-0700-00004A020000}"/>
            </a:ext>
          </a:extLst>
        </xdr:cNvPr>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72416</xdr:rowOff>
    </xdr:from>
    <xdr:to>
      <xdr:col>22</xdr:col>
      <xdr:colOff>365125</xdr:colOff>
      <xdr:row>57</xdr:row>
      <xdr:rowOff>83617</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4592300" y="984506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8" name="フローチャート : 判断 587">
          <a:extLst>
            <a:ext uri="{FF2B5EF4-FFF2-40B4-BE49-F238E27FC236}">
              <a16:creationId xmlns="" xmlns:a16="http://schemas.microsoft.com/office/drawing/2014/main" id="{00000000-0008-0000-0700-00004C020000}"/>
            </a:ext>
          </a:extLst>
        </xdr:cNvPr>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129908</xdr:rowOff>
    </xdr:from>
    <xdr:to>
      <xdr:col>21</xdr:col>
      <xdr:colOff>161925</xdr:colOff>
      <xdr:row>57</xdr:row>
      <xdr:rowOff>83617</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3703300" y="9559658"/>
          <a:ext cx="889000" cy="29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91" name="フローチャート : 判断 590">
          <a:extLst>
            <a:ext uri="{FF2B5EF4-FFF2-40B4-BE49-F238E27FC236}">
              <a16:creationId xmlns="" xmlns:a16="http://schemas.microsoft.com/office/drawing/2014/main" id="{00000000-0008-0000-0700-00004F020000}"/>
            </a:ext>
          </a:extLst>
        </xdr:cNvPr>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129908</xdr:rowOff>
    </xdr:from>
    <xdr:to>
      <xdr:col>19</xdr:col>
      <xdr:colOff>644525</xdr:colOff>
      <xdr:row>56</xdr:row>
      <xdr:rowOff>148387</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559658"/>
          <a:ext cx="889000" cy="1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4" name="フローチャート : 判断 593">
          <a:extLst>
            <a:ext uri="{FF2B5EF4-FFF2-40B4-BE49-F238E27FC236}">
              <a16:creationId xmlns="" xmlns:a16="http://schemas.microsoft.com/office/drawing/2014/main" id="{00000000-0008-0000-0700-000052020000}"/>
            </a:ext>
          </a:extLst>
        </xdr:cNvPr>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6" name="フローチャート : 判断 595">
          <a:extLst>
            <a:ext uri="{FF2B5EF4-FFF2-40B4-BE49-F238E27FC236}">
              <a16:creationId xmlns="" xmlns:a16="http://schemas.microsoft.com/office/drawing/2014/main" id="{00000000-0008-0000-0700-000054020000}"/>
            </a:ext>
          </a:extLst>
        </xdr:cNvPr>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82766</xdr:rowOff>
    </xdr:from>
    <xdr:to>
      <xdr:col>23</xdr:col>
      <xdr:colOff>568325</xdr:colOff>
      <xdr:row>58</xdr:row>
      <xdr:rowOff>12916</xdr:rowOff>
    </xdr:to>
    <xdr:sp macro="" textlink="">
      <xdr:nvSpPr>
        <xdr:cNvPr id="603" name="円/楕円 602">
          <a:extLst>
            <a:ext uri="{FF2B5EF4-FFF2-40B4-BE49-F238E27FC236}">
              <a16:creationId xmlns="" xmlns:a16="http://schemas.microsoft.com/office/drawing/2014/main" id="{00000000-0008-0000-0700-00005B020000}"/>
            </a:ext>
          </a:extLst>
        </xdr:cNvPr>
        <xdr:cNvSpPr/>
      </xdr:nvSpPr>
      <xdr:spPr>
        <a:xfrm>
          <a:off x="16268700" y="98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61193</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8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21616</xdr:rowOff>
    </xdr:from>
    <xdr:to>
      <xdr:col>22</xdr:col>
      <xdr:colOff>415925</xdr:colOff>
      <xdr:row>57</xdr:row>
      <xdr:rowOff>123216</xdr:rowOff>
    </xdr:to>
    <xdr:sp macro="" textlink="">
      <xdr:nvSpPr>
        <xdr:cNvPr id="605" name="円/楕円 604">
          <a:extLst>
            <a:ext uri="{FF2B5EF4-FFF2-40B4-BE49-F238E27FC236}">
              <a16:creationId xmlns="" xmlns:a16="http://schemas.microsoft.com/office/drawing/2014/main" id="{00000000-0008-0000-0700-00005D020000}"/>
            </a:ext>
          </a:extLst>
        </xdr:cNvPr>
        <xdr:cNvSpPr/>
      </xdr:nvSpPr>
      <xdr:spPr>
        <a:xfrm>
          <a:off x="15430500" y="97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114343</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98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32817</xdr:rowOff>
    </xdr:from>
    <xdr:to>
      <xdr:col>21</xdr:col>
      <xdr:colOff>212725</xdr:colOff>
      <xdr:row>57</xdr:row>
      <xdr:rowOff>134417</xdr:rowOff>
    </xdr:to>
    <xdr:sp macro="" textlink="">
      <xdr:nvSpPr>
        <xdr:cNvPr id="607" name="円/楕円 606">
          <a:extLst>
            <a:ext uri="{FF2B5EF4-FFF2-40B4-BE49-F238E27FC236}">
              <a16:creationId xmlns="" xmlns:a16="http://schemas.microsoft.com/office/drawing/2014/main" id="{00000000-0008-0000-0700-00005F020000}"/>
            </a:ext>
          </a:extLst>
        </xdr:cNvPr>
        <xdr:cNvSpPr/>
      </xdr:nvSpPr>
      <xdr:spPr>
        <a:xfrm>
          <a:off x="14541500" y="98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125544</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98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79108</xdr:rowOff>
    </xdr:from>
    <xdr:to>
      <xdr:col>20</xdr:col>
      <xdr:colOff>9525</xdr:colOff>
      <xdr:row>56</xdr:row>
      <xdr:rowOff>9258</xdr:rowOff>
    </xdr:to>
    <xdr:sp macro="" textlink="">
      <xdr:nvSpPr>
        <xdr:cNvPr id="609" name="円/楕円 608">
          <a:extLst>
            <a:ext uri="{FF2B5EF4-FFF2-40B4-BE49-F238E27FC236}">
              <a16:creationId xmlns="" xmlns:a16="http://schemas.microsoft.com/office/drawing/2014/main" id="{00000000-0008-0000-0700-000061020000}"/>
            </a:ext>
          </a:extLst>
        </xdr:cNvPr>
        <xdr:cNvSpPr/>
      </xdr:nvSpPr>
      <xdr:spPr>
        <a:xfrm>
          <a:off x="13652500" y="95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25785</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2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97587</xdr:rowOff>
    </xdr:from>
    <xdr:to>
      <xdr:col>18</xdr:col>
      <xdr:colOff>492125</xdr:colOff>
      <xdr:row>57</xdr:row>
      <xdr:rowOff>27737</xdr:rowOff>
    </xdr:to>
    <xdr:sp macro="" textlink="">
      <xdr:nvSpPr>
        <xdr:cNvPr id="611" name="円/楕円 610">
          <a:extLst>
            <a:ext uri="{FF2B5EF4-FFF2-40B4-BE49-F238E27FC236}">
              <a16:creationId xmlns="" xmlns:a16="http://schemas.microsoft.com/office/drawing/2014/main" id="{00000000-0008-0000-0700-000063020000}"/>
            </a:ext>
          </a:extLst>
        </xdr:cNvPr>
        <xdr:cNvSpPr/>
      </xdr:nvSpPr>
      <xdr:spPr>
        <a:xfrm>
          <a:off x="12763500" y="9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18864</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a:extLst>
            <a:ext uri="{FF2B5EF4-FFF2-40B4-BE49-F238E27FC236}">
              <a16:creationId xmlns=""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9" name="災害復旧費最小値テキスト">
          <a:extLst>
            <a:ext uri="{FF2B5EF4-FFF2-40B4-BE49-F238E27FC236}">
              <a16:creationId xmlns=""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41" name="災害復旧費最大値テキスト">
          <a:extLst>
            <a:ext uri="{FF2B5EF4-FFF2-40B4-BE49-F238E27FC236}">
              <a16:creationId xmlns="" xmlns:a16="http://schemas.microsoft.com/office/drawing/2014/main" id="{00000000-0008-0000-0700-000081020000}"/>
            </a:ext>
          </a:extLst>
        </xdr:cNvPr>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159294</xdr:rowOff>
    </xdr:from>
    <xdr:to>
      <xdr:col>23</xdr:col>
      <xdr:colOff>517525</xdr:colOff>
      <xdr:row>79</xdr:row>
      <xdr:rowOff>98879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5481300" y="13018044"/>
          <a:ext cx="8382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4" name="災害復旧費平均値テキスト">
          <a:extLst>
            <a:ext uri="{FF2B5EF4-FFF2-40B4-BE49-F238E27FC236}">
              <a16:creationId xmlns="" xmlns:a16="http://schemas.microsoft.com/office/drawing/2014/main" id="{00000000-0008-0000-0700-000084020000}"/>
            </a:ext>
          </a:extLst>
        </xdr:cNvPr>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5" name="フローチャート : 判断 644">
          <a:extLst>
            <a:ext uri="{FF2B5EF4-FFF2-40B4-BE49-F238E27FC236}">
              <a16:creationId xmlns="" xmlns:a16="http://schemas.microsoft.com/office/drawing/2014/main" id="{00000000-0008-0000-0700-000085020000}"/>
            </a:ext>
          </a:extLst>
        </xdr:cNvPr>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30299</xdr:rowOff>
    </xdr:from>
    <xdr:to>
      <xdr:col>22</xdr:col>
      <xdr:colOff>365125</xdr:colOff>
      <xdr:row>75</xdr:row>
      <xdr:rowOff>159294</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4592300" y="1288904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7" name="フローチャート : 判断 646">
          <a:extLst>
            <a:ext uri="{FF2B5EF4-FFF2-40B4-BE49-F238E27FC236}">
              <a16:creationId xmlns="" xmlns:a16="http://schemas.microsoft.com/office/drawing/2014/main" id="{00000000-0008-0000-0700-000087020000}"/>
            </a:ext>
          </a:extLst>
        </xdr:cNvPr>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30299</xdr:rowOff>
    </xdr:from>
    <xdr:to>
      <xdr:col>21</xdr:col>
      <xdr:colOff>161925</xdr:colOff>
      <xdr:row>79</xdr:row>
      <xdr:rowOff>98879</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3703300" y="12889049"/>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50" name="フローチャート : 判断 649">
          <a:extLst>
            <a:ext uri="{FF2B5EF4-FFF2-40B4-BE49-F238E27FC236}">
              <a16:creationId xmlns="" xmlns:a16="http://schemas.microsoft.com/office/drawing/2014/main" id="{00000000-0008-0000-0700-00008A020000}"/>
            </a:ext>
          </a:extLst>
        </xdr:cNvPr>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3" name="フローチャート : 判断 652">
          <a:extLst>
            <a:ext uri="{FF2B5EF4-FFF2-40B4-BE49-F238E27FC236}">
              <a16:creationId xmlns="" xmlns:a16="http://schemas.microsoft.com/office/drawing/2014/main" id="{00000000-0008-0000-0700-00008D020000}"/>
            </a:ext>
          </a:extLst>
        </xdr:cNvPr>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5" name="フローチャート : 判断 654">
          <a:extLst>
            <a:ext uri="{FF2B5EF4-FFF2-40B4-BE49-F238E27FC236}">
              <a16:creationId xmlns="" xmlns:a16="http://schemas.microsoft.com/office/drawing/2014/main" id="{00000000-0008-0000-0700-00008F020000}"/>
            </a:ext>
          </a:extLst>
        </xdr:cNvPr>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2" name="円/楕円 661">
          <a:extLst>
            <a:ext uri="{FF2B5EF4-FFF2-40B4-BE49-F238E27FC236}">
              <a16:creationId xmlns=""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3" name="災害復旧費該当値テキスト">
          <a:extLst>
            <a:ext uri="{FF2B5EF4-FFF2-40B4-BE49-F238E27FC236}">
              <a16:creationId xmlns=""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108494</xdr:rowOff>
    </xdr:from>
    <xdr:to>
      <xdr:col>22</xdr:col>
      <xdr:colOff>415925</xdr:colOff>
      <xdr:row>76</xdr:row>
      <xdr:rowOff>38644</xdr:rowOff>
    </xdr:to>
    <xdr:sp macro="" textlink="">
      <xdr:nvSpPr>
        <xdr:cNvPr id="664" name="円/楕円 663">
          <a:extLst>
            <a:ext uri="{FF2B5EF4-FFF2-40B4-BE49-F238E27FC236}">
              <a16:creationId xmlns="" xmlns:a16="http://schemas.microsoft.com/office/drawing/2014/main" id="{00000000-0008-0000-0700-000098020000}"/>
            </a:ext>
          </a:extLst>
        </xdr:cNvPr>
        <xdr:cNvSpPr/>
      </xdr:nvSpPr>
      <xdr:spPr>
        <a:xfrm>
          <a:off x="15430500" y="129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55171</xdr:rowOff>
    </xdr:from>
    <xdr:ext cx="378565"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5292017" y="1274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150949</xdr:rowOff>
    </xdr:from>
    <xdr:to>
      <xdr:col>21</xdr:col>
      <xdr:colOff>212725</xdr:colOff>
      <xdr:row>75</xdr:row>
      <xdr:rowOff>81099</xdr:rowOff>
    </xdr:to>
    <xdr:sp macro="" textlink="">
      <xdr:nvSpPr>
        <xdr:cNvPr id="666" name="円/楕円 665">
          <a:extLst>
            <a:ext uri="{FF2B5EF4-FFF2-40B4-BE49-F238E27FC236}">
              <a16:creationId xmlns="" xmlns:a16="http://schemas.microsoft.com/office/drawing/2014/main" id="{00000000-0008-0000-0700-00009A020000}"/>
            </a:ext>
          </a:extLst>
        </xdr:cNvPr>
        <xdr:cNvSpPr/>
      </xdr:nvSpPr>
      <xdr:spPr>
        <a:xfrm>
          <a:off x="14541500" y="128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73</xdr:row>
      <xdr:rowOff>97626</xdr:rowOff>
    </xdr:from>
    <xdr:ext cx="378565"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4403017" y="126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8" name="円/楕円 667">
          <a:extLst>
            <a:ext uri="{FF2B5EF4-FFF2-40B4-BE49-F238E27FC236}">
              <a16:creationId xmlns=""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0" name="円/楕円 669">
          <a:extLst>
            <a:ext uri="{FF2B5EF4-FFF2-40B4-BE49-F238E27FC236}">
              <a16:creationId xmlns=""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a:extLst>
            <a:ext uri="{FF2B5EF4-FFF2-40B4-BE49-F238E27FC236}">
              <a16:creationId xmlns=""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6" name="公債費最小値テキスト">
          <a:extLst>
            <a:ext uri="{FF2B5EF4-FFF2-40B4-BE49-F238E27FC236}">
              <a16:creationId xmlns="" xmlns:a16="http://schemas.microsoft.com/office/drawing/2014/main" id="{00000000-0008-0000-0700-0000B8020000}"/>
            </a:ext>
          </a:extLst>
        </xdr:cNvPr>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8" name="公債費最大値テキスト">
          <a:extLst>
            <a:ext uri="{FF2B5EF4-FFF2-40B4-BE49-F238E27FC236}">
              <a16:creationId xmlns="" xmlns:a16="http://schemas.microsoft.com/office/drawing/2014/main" id="{00000000-0008-0000-0700-0000BA020000}"/>
            </a:ext>
          </a:extLst>
        </xdr:cNvPr>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53042</xdr:rowOff>
    </xdr:from>
    <xdr:to>
      <xdr:col>23</xdr:col>
      <xdr:colOff>517525</xdr:colOff>
      <xdr:row>95</xdr:row>
      <xdr:rowOff>63539</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5481300" y="16340792"/>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701" name="公債費平均値テキスト">
          <a:extLst>
            <a:ext uri="{FF2B5EF4-FFF2-40B4-BE49-F238E27FC236}">
              <a16:creationId xmlns="" xmlns:a16="http://schemas.microsoft.com/office/drawing/2014/main" id="{00000000-0008-0000-0700-0000BD020000}"/>
            </a:ext>
          </a:extLst>
        </xdr:cNvPr>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2" name="フローチャート : 判断 701">
          <a:extLst>
            <a:ext uri="{FF2B5EF4-FFF2-40B4-BE49-F238E27FC236}">
              <a16:creationId xmlns="" xmlns:a16="http://schemas.microsoft.com/office/drawing/2014/main" id="{00000000-0008-0000-0700-0000BE020000}"/>
            </a:ext>
          </a:extLst>
        </xdr:cNvPr>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20713</xdr:rowOff>
    </xdr:from>
    <xdr:to>
      <xdr:col>22</xdr:col>
      <xdr:colOff>365125</xdr:colOff>
      <xdr:row>95</xdr:row>
      <xdr:rowOff>63539</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4592300" y="16308463"/>
          <a:ext cx="889000" cy="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4" name="フローチャート : 判断 703">
          <a:extLst>
            <a:ext uri="{FF2B5EF4-FFF2-40B4-BE49-F238E27FC236}">
              <a16:creationId xmlns="" xmlns:a16="http://schemas.microsoft.com/office/drawing/2014/main" id="{00000000-0008-0000-0700-0000C0020000}"/>
            </a:ext>
          </a:extLst>
        </xdr:cNvPr>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17151</xdr:rowOff>
    </xdr:from>
    <xdr:to>
      <xdr:col>21</xdr:col>
      <xdr:colOff>161925</xdr:colOff>
      <xdr:row>95</xdr:row>
      <xdr:rowOff>20713</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a:off x="13703300" y="16304901"/>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7" name="フローチャート : 判断 706">
          <a:extLst>
            <a:ext uri="{FF2B5EF4-FFF2-40B4-BE49-F238E27FC236}">
              <a16:creationId xmlns="" xmlns:a16="http://schemas.microsoft.com/office/drawing/2014/main" id="{00000000-0008-0000-0700-0000C3020000}"/>
            </a:ext>
          </a:extLst>
        </xdr:cNvPr>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12503</xdr:rowOff>
    </xdr:from>
    <xdr:to>
      <xdr:col>19</xdr:col>
      <xdr:colOff>644525</xdr:colOff>
      <xdr:row>95</xdr:row>
      <xdr:rowOff>17151</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a:off x="12814300" y="16300253"/>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10" name="フローチャート : 判断 709">
          <a:extLst>
            <a:ext uri="{FF2B5EF4-FFF2-40B4-BE49-F238E27FC236}">
              <a16:creationId xmlns="" xmlns:a16="http://schemas.microsoft.com/office/drawing/2014/main" id="{00000000-0008-0000-0700-0000C6020000}"/>
            </a:ext>
          </a:extLst>
        </xdr:cNvPr>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2" name="フローチャート : 判断 711">
          <a:extLst>
            <a:ext uri="{FF2B5EF4-FFF2-40B4-BE49-F238E27FC236}">
              <a16:creationId xmlns="" xmlns:a16="http://schemas.microsoft.com/office/drawing/2014/main" id="{00000000-0008-0000-0700-0000C8020000}"/>
            </a:ext>
          </a:extLst>
        </xdr:cNvPr>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2242</xdr:rowOff>
    </xdr:from>
    <xdr:to>
      <xdr:col>23</xdr:col>
      <xdr:colOff>568325</xdr:colOff>
      <xdr:row>95</xdr:row>
      <xdr:rowOff>103842</xdr:rowOff>
    </xdr:to>
    <xdr:sp macro="" textlink="">
      <xdr:nvSpPr>
        <xdr:cNvPr id="719" name="円/楕円 718">
          <a:extLst>
            <a:ext uri="{FF2B5EF4-FFF2-40B4-BE49-F238E27FC236}">
              <a16:creationId xmlns="" xmlns:a16="http://schemas.microsoft.com/office/drawing/2014/main" id="{00000000-0008-0000-0700-0000CF020000}"/>
            </a:ext>
          </a:extLst>
        </xdr:cNvPr>
        <xdr:cNvSpPr/>
      </xdr:nvSpPr>
      <xdr:spPr>
        <a:xfrm>
          <a:off x="16268700" y="162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25119</xdr:rowOff>
    </xdr:from>
    <xdr:ext cx="534377" cy="259045"/>
    <xdr:sp macro="" textlink="">
      <xdr:nvSpPr>
        <xdr:cNvPr id="720" name="公債費該当値テキスト">
          <a:extLst>
            <a:ext uri="{FF2B5EF4-FFF2-40B4-BE49-F238E27FC236}">
              <a16:creationId xmlns="" xmlns:a16="http://schemas.microsoft.com/office/drawing/2014/main" id="{00000000-0008-0000-0700-0000D0020000}"/>
            </a:ext>
          </a:extLst>
        </xdr:cNvPr>
        <xdr:cNvSpPr txBox="1"/>
      </xdr:nvSpPr>
      <xdr:spPr>
        <a:xfrm>
          <a:off x="16370300"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12739</xdr:rowOff>
    </xdr:from>
    <xdr:to>
      <xdr:col>22</xdr:col>
      <xdr:colOff>415925</xdr:colOff>
      <xdr:row>95</xdr:row>
      <xdr:rowOff>114339</xdr:rowOff>
    </xdr:to>
    <xdr:sp macro="" textlink="">
      <xdr:nvSpPr>
        <xdr:cNvPr id="721" name="円/楕円 720">
          <a:extLst>
            <a:ext uri="{FF2B5EF4-FFF2-40B4-BE49-F238E27FC236}">
              <a16:creationId xmlns="" xmlns:a16="http://schemas.microsoft.com/office/drawing/2014/main" id="{00000000-0008-0000-0700-0000D1020000}"/>
            </a:ext>
          </a:extLst>
        </xdr:cNvPr>
        <xdr:cNvSpPr/>
      </xdr:nvSpPr>
      <xdr:spPr>
        <a:xfrm>
          <a:off x="15430500" y="163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130866</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5214111" y="160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141363</xdr:rowOff>
    </xdr:from>
    <xdr:to>
      <xdr:col>21</xdr:col>
      <xdr:colOff>212725</xdr:colOff>
      <xdr:row>95</xdr:row>
      <xdr:rowOff>71513</xdr:rowOff>
    </xdr:to>
    <xdr:sp macro="" textlink="">
      <xdr:nvSpPr>
        <xdr:cNvPr id="723" name="円/楕円 722">
          <a:extLst>
            <a:ext uri="{FF2B5EF4-FFF2-40B4-BE49-F238E27FC236}">
              <a16:creationId xmlns="" xmlns:a16="http://schemas.microsoft.com/office/drawing/2014/main" id="{00000000-0008-0000-0700-0000D3020000}"/>
            </a:ext>
          </a:extLst>
        </xdr:cNvPr>
        <xdr:cNvSpPr/>
      </xdr:nvSpPr>
      <xdr:spPr>
        <a:xfrm>
          <a:off x="14541500" y="162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88040</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4325111" y="160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137801</xdr:rowOff>
    </xdr:from>
    <xdr:to>
      <xdr:col>20</xdr:col>
      <xdr:colOff>9525</xdr:colOff>
      <xdr:row>95</xdr:row>
      <xdr:rowOff>67951</xdr:rowOff>
    </xdr:to>
    <xdr:sp macro="" textlink="">
      <xdr:nvSpPr>
        <xdr:cNvPr id="725" name="円/楕円 724">
          <a:extLst>
            <a:ext uri="{FF2B5EF4-FFF2-40B4-BE49-F238E27FC236}">
              <a16:creationId xmlns="" xmlns:a16="http://schemas.microsoft.com/office/drawing/2014/main" id="{00000000-0008-0000-0700-0000D5020000}"/>
            </a:ext>
          </a:extLst>
        </xdr:cNvPr>
        <xdr:cNvSpPr/>
      </xdr:nvSpPr>
      <xdr:spPr>
        <a:xfrm>
          <a:off x="13652500" y="162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84478</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3436111" y="1602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133153</xdr:rowOff>
    </xdr:from>
    <xdr:to>
      <xdr:col>18</xdr:col>
      <xdr:colOff>492125</xdr:colOff>
      <xdr:row>95</xdr:row>
      <xdr:rowOff>63303</xdr:rowOff>
    </xdr:to>
    <xdr:sp macro="" textlink="">
      <xdr:nvSpPr>
        <xdr:cNvPr id="727" name="円/楕円 726">
          <a:extLst>
            <a:ext uri="{FF2B5EF4-FFF2-40B4-BE49-F238E27FC236}">
              <a16:creationId xmlns="" xmlns:a16="http://schemas.microsoft.com/office/drawing/2014/main" id="{00000000-0008-0000-0700-0000D7020000}"/>
            </a:ext>
          </a:extLst>
        </xdr:cNvPr>
        <xdr:cNvSpPr/>
      </xdr:nvSpPr>
      <xdr:spPr>
        <a:xfrm>
          <a:off x="12763500" y="162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79830</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2547111" y="160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7" name="フローチャート : 判断 756">
          <a:extLst>
            <a:ext uri="{FF2B5EF4-FFF2-40B4-BE49-F238E27FC236}">
              <a16:creationId xmlns="" xmlns:a16="http://schemas.microsoft.com/office/drawing/2014/main" id="{00000000-0008-0000-0700-0000F5020000}"/>
            </a:ext>
          </a:extLst>
        </xdr:cNvPr>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9" name="フローチャート : 判断 758">
          <a:extLst>
            <a:ext uri="{FF2B5EF4-FFF2-40B4-BE49-F238E27FC236}">
              <a16:creationId xmlns="" xmlns:a16="http://schemas.microsoft.com/office/drawing/2014/main" id="{00000000-0008-0000-0700-0000F7020000}"/>
            </a:ext>
          </a:extLst>
        </xdr:cNvPr>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2" name="フローチャート : 判断 761">
          <a:extLst>
            <a:ext uri="{FF2B5EF4-FFF2-40B4-BE49-F238E27FC236}">
              <a16:creationId xmlns="" xmlns:a16="http://schemas.microsoft.com/office/drawing/2014/main" id="{00000000-0008-0000-0700-0000FA020000}"/>
            </a:ext>
          </a:extLst>
        </xdr:cNvPr>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5" name="フローチャート : 判断 764">
          <a:extLst>
            <a:ext uri="{FF2B5EF4-FFF2-40B4-BE49-F238E27FC236}">
              <a16:creationId xmlns="" xmlns:a16="http://schemas.microsoft.com/office/drawing/2014/main" id="{00000000-0008-0000-0700-0000FD020000}"/>
            </a:ext>
          </a:extLst>
        </xdr:cNvPr>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7" name="フローチャート : 判断 766">
          <a:extLst>
            <a:ext uri="{FF2B5EF4-FFF2-40B4-BE49-F238E27FC236}">
              <a16:creationId xmlns="" xmlns:a16="http://schemas.microsoft.com/office/drawing/2014/main" id="{00000000-0008-0000-0700-0000FF020000}"/>
            </a:ext>
          </a:extLst>
        </xdr:cNvPr>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4" name="円/楕円 773">
          <a:extLst>
            <a:ext uri="{FF2B5EF4-FFF2-40B4-BE49-F238E27FC236}">
              <a16:creationId xmlns=""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6" name="円/楕円 775">
          <a:extLst>
            <a:ext uri="{FF2B5EF4-FFF2-40B4-BE49-F238E27FC236}">
              <a16:creationId xmlns=""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8" name="円/楕円 777">
          <a:extLst>
            <a:ext uri="{FF2B5EF4-FFF2-40B4-BE49-F238E27FC236}">
              <a16:creationId xmlns=""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0" name="円/楕円 779">
          <a:extLst>
            <a:ext uri="{FF2B5EF4-FFF2-40B4-BE49-F238E27FC236}">
              <a16:creationId xmlns=""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2" name="円/楕円 781">
          <a:extLst>
            <a:ext uri="{FF2B5EF4-FFF2-40B4-BE49-F238E27FC236}">
              <a16:creationId xmlns=""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a:extLst>
            <a:ext uri="{FF2B5EF4-FFF2-40B4-BE49-F238E27FC236}">
              <a16:creationId xmlns=""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a:extLst>
            <a:ext uri="{FF2B5EF4-FFF2-40B4-BE49-F238E27FC236}">
              <a16:creationId xmlns=""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a:extLst>
            <a:ext uri="{FF2B5EF4-FFF2-40B4-BE49-F238E27FC236}">
              <a16:creationId xmlns=""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a:extLst>
            <a:ext uri="{FF2B5EF4-FFF2-40B4-BE49-F238E27FC236}">
              <a16:creationId xmlns=""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a:extLst>
            <a:ext uri="{FF2B5EF4-FFF2-40B4-BE49-F238E27FC236}">
              <a16:creationId xmlns=""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a:extLst>
            <a:ext uri="{FF2B5EF4-FFF2-40B4-BE49-F238E27FC236}">
              <a16:creationId xmlns=""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a:extLst>
            <a:ext uri="{FF2B5EF4-FFF2-40B4-BE49-F238E27FC236}">
              <a16:creationId xmlns=""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a:extLst>
            <a:ext uri="{FF2B5EF4-FFF2-40B4-BE49-F238E27FC236}">
              <a16:creationId xmlns=""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a:extLst>
            <a:ext uri="{FF2B5EF4-FFF2-40B4-BE49-F238E27FC236}">
              <a16:creationId xmlns=""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a:extLst>
            <a:ext uri="{FF2B5EF4-FFF2-40B4-BE49-F238E27FC236}">
              <a16:creationId xmlns=""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a:extLst>
            <a:ext uri="{FF2B5EF4-FFF2-40B4-BE49-F238E27FC236}">
              <a16:creationId xmlns=""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民生費：臨時福祉給付金支給事業や保育利用者等の増により施設型給付などが増となったことから増となった。</a:t>
          </a:r>
          <a:endParaRPr lang="ja-JP" altLang="ja-JP" sz="1200">
            <a:effectLst/>
          </a:endParaRPr>
        </a:p>
        <a:p>
          <a:r>
            <a:rPr kumimoji="1" lang="ja-JP" altLang="en-US" sz="1200">
              <a:latin typeface="ＭＳ Ｐゴシック"/>
            </a:rPr>
            <a:t>商工費：プレミアム付商品券事業負担などの減により減となった。</a:t>
          </a:r>
          <a:endParaRPr kumimoji="1" lang="en-US" altLang="ja-JP" sz="1200">
            <a:latin typeface="ＭＳ Ｐゴシック"/>
          </a:endParaRPr>
        </a:p>
        <a:p>
          <a:r>
            <a:rPr kumimoji="1" lang="ja-JP" altLang="en-US" sz="1200">
              <a:latin typeface="ＭＳ Ｐゴシック"/>
            </a:rPr>
            <a:t>衛生費：病院事業会計繰出金の減などにより減となった。</a:t>
          </a:r>
          <a:endParaRPr kumimoji="1" lang="en-US" altLang="ja-JP" sz="1200">
            <a:latin typeface="ＭＳ Ｐゴシック"/>
          </a:endParaRPr>
        </a:p>
        <a:p>
          <a:r>
            <a:rPr kumimoji="1" lang="ja-JP" altLang="en-US" sz="1200">
              <a:latin typeface="ＭＳ Ｐゴシック"/>
            </a:rPr>
            <a:t>土木費：岡宮北土地区画整理事業やスマートインターチェンジ設置事業などにより増となった。</a:t>
          </a:r>
          <a:endParaRPr kumimoji="1" lang="en-US" altLang="ja-JP" sz="1200">
            <a:latin typeface="ＭＳ Ｐゴシック"/>
          </a:endParaRPr>
        </a:p>
        <a:p>
          <a:r>
            <a:rPr kumimoji="1" lang="ja-JP" altLang="ja-JP" sz="1200">
              <a:solidFill>
                <a:schemeClr val="dk1"/>
              </a:solidFill>
              <a:effectLst/>
              <a:latin typeface="+mn-lt"/>
              <a:ea typeface="+mn-ea"/>
              <a:cs typeface="+mn-cs"/>
            </a:rPr>
            <a:t>消防費：駿東伊豆消防本部設立により、消防指令センター整備や消防・救急無線デジタル化など大型事業が終了したことにより減となった。</a:t>
          </a:r>
          <a:endParaRPr lang="ja-JP" altLang="ja-JP" sz="1200">
            <a:effectLst/>
          </a:endParaRPr>
        </a:p>
        <a:p>
          <a:r>
            <a:rPr kumimoji="1" lang="ja-JP" altLang="ja-JP" sz="1200">
              <a:solidFill>
                <a:schemeClr val="dk1"/>
              </a:solidFill>
              <a:effectLst/>
              <a:latin typeface="+mn-lt"/>
              <a:ea typeface="+mn-ea"/>
              <a:cs typeface="+mn-cs"/>
            </a:rPr>
            <a:t>教育費：小中学校との改修に係る事業のなどの減により減となった。</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財政調整基金については、今後に控えている大規模事業の開始までは、増加傾向にあるが、他市との均衡を注視しながら、今後のさまざまな財政需要に備えて、健全に財政の平準化を図っていく。</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実質収支額については、</a:t>
          </a:r>
          <a:r>
            <a:rPr lang="ja-JP" altLang="ja-JP" sz="1200">
              <a:solidFill>
                <a:schemeClr val="dk1"/>
              </a:solidFill>
              <a:effectLst/>
              <a:latin typeface="+mn-lt"/>
              <a:ea typeface="+mn-ea"/>
              <a:cs typeface="+mn-cs"/>
            </a:rPr>
            <a:t>地方交付税、地方消費税交付金、配当割交付金、株式等譲渡所得割交付金などのいわゆる税外収入が見込みよりも</a:t>
          </a:r>
          <a:r>
            <a:rPr lang="ja-JP" altLang="en-US" sz="1200">
              <a:solidFill>
                <a:schemeClr val="dk1"/>
              </a:solidFill>
              <a:effectLst/>
              <a:latin typeface="+mn-lt"/>
              <a:ea typeface="+mn-ea"/>
              <a:cs typeface="+mn-cs"/>
            </a:rPr>
            <a:t>少なく、歳入が減少したことから</a:t>
          </a:r>
          <a:r>
            <a:rPr lang="en-US" altLang="ja-JP" sz="1200">
              <a:solidFill>
                <a:schemeClr val="dk1"/>
              </a:solidFill>
              <a:effectLst/>
              <a:latin typeface="+mn-lt"/>
              <a:ea typeface="+mn-ea"/>
              <a:cs typeface="+mn-cs"/>
            </a:rPr>
            <a:t>4.7</a:t>
          </a:r>
          <a:r>
            <a:rPr lang="ja-JP" altLang="en-US" sz="1200">
              <a:solidFill>
                <a:schemeClr val="dk1"/>
              </a:solidFill>
              <a:effectLst/>
              <a:latin typeface="+mn-lt"/>
              <a:ea typeface="+mn-ea"/>
              <a:cs typeface="+mn-cs"/>
            </a:rPr>
            <a:t>ポイント減少した。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実質単年度収支は、</a:t>
          </a:r>
          <a:r>
            <a:rPr lang="ja-JP" altLang="ja-JP" sz="1200">
              <a:solidFill>
                <a:schemeClr val="dk1"/>
              </a:solidFill>
              <a:effectLst/>
              <a:latin typeface="+mn-lt"/>
              <a:ea typeface="+mn-ea"/>
              <a:cs typeface="+mn-cs"/>
            </a:rPr>
            <a:t>地方消費税交付金が見込みよりも減少したこと等により実質収支が減少した</a:t>
          </a:r>
          <a:r>
            <a:rPr lang="ja-JP" altLang="en-US" sz="1200">
              <a:solidFill>
                <a:schemeClr val="dk1"/>
              </a:solidFill>
              <a:effectLst/>
              <a:latin typeface="+mn-lt"/>
              <a:ea typeface="+mn-ea"/>
              <a:cs typeface="+mn-cs"/>
            </a:rPr>
            <a:t>ことなどから赤字となっている。</a:t>
          </a:r>
          <a:endParaRPr lang="en-US" altLang="ja-JP" sz="12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病院事業会計は</a:t>
          </a:r>
          <a:r>
            <a:rPr kumimoji="1" lang="ja-JP" altLang="en-US" sz="1400">
              <a:solidFill>
                <a:schemeClr val="dk1"/>
              </a:solidFill>
              <a:effectLst/>
              <a:latin typeface="+mn-lt"/>
              <a:ea typeface="+mn-ea"/>
              <a:cs typeface="+mn-cs"/>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年度赤字であり、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年度からは黒字となったものの経営は厳しい状況である。その他の会計は黒字であった。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年度は、標準財政規模に対する黒字額の割合としては、水道事業会計の</a:t>
          </a:r>
          <a:r>
            <a:rPr kumimoji="1" lang="en-US" altLang="ja-JP" sz="1400">
              <a:latin typeface="ＭＳ ゴシック" pitchFamily="49" charset="-128"/>
              <a:ea typeface="ＭＳ ゴシック" pitchFamily="49" charset="-128"/>
            </a:rPr>
            <a:t>5.77</a:t>
          </a:r>
          <a:r>
            <a:rPr kumimoji="1" lang="ja-JP" altLang="en-US" sz="1400">
              <a:latin typeface="ＭＳ ゴシック" pitchFamily="49" charset="-128"/>
              <a:ea typeface="ＭＳ ゴシック" pitchFamily="49" charset="-128"/>
            </a:rPr>
            <a:t>％が最も高く、次いで一般会計の</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％、国民健康保険事業特別会計</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水道事業会計については、これまで「公的資金補償金免除繰上償還に係る公営企業経営健全化計画」に基づき企業債の借入額を抑制していたが、平成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年度に改正した「沼津市水道ビジョン」に基づき計画的な施設更新等を図るため企業債の借入を増やしたことなどにより、前年度と比べ</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71934402</v>
      </c>
      <c r="BO4" s="381"/>
      <c r="BP4" s="381"/>
      <c r="BQ4" s="381"/>
      <c r="BR4" s="381"/>
      <c r="BS4" s="381"/>
      <c r="BT4" s="381"/>
      <c r="BU4" s="382"/>
      <c r="BV4" s="380">
        <v>74055888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7.9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70559201</v>
      </c>
      <c r="BO5" s="418"/>
      <c r="BP5" s="418"/>
      <c r="BQ5" s="418"/>
      <c r="BR5" s="418"/>
      <c r="BS5" s="418"/>
      <c r="BT5" s="418"/>
      <c r="BU5" s="419"/>
      <c r="BV5" s="417">
        <v>70691682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85.9</v>
      </c>
      <c r="CU5" s="415"/>
      <c r="CV5" s="415"/>
      <c r="CW5" s="415"/>
      <c r="CX5" s="415"/>
      <c r="CY5" s="415"/>
      <c r="CZ5" s="415"/>
      <c r="DA5" s="416"/>
      <c r="DB5" s="414">
        <v>80.7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1375201</v>
      </c>
      <c r="BO6" s="418"/>
      <c r="BP6" s="418"/>
      <c r="BQ6" s="418"/>
      <c r="BR6" s="418"/>
      <c r="BS6" s="418"/>
      <c r="BT6" s="418"/>
      <c r="BU6" s="419"/>
      <c r="BV6" s="417">
        <v>3364206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v>
      </c>
      <c r="CU6" s="455"/>
      <c r="CV6" s="455"/>
      <c r="CW6" s="455"/>
      <c r="CX6" s="455"/>
      <c r="CY6" s="455"/>
      <c r="CZ6" s="455"/>
      <c r="DA6" s="456"/>
      <c r="DB6" s="454">
        <v>85.1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72660</v>
      </c>
      <c r="BO7" s="418"/>
      <c r="BP7" s="418"/>
      <c r="BQ7" s="418"/>
      <c r="BR7" s="418"/>
      <c r="BS7" s="418"/>
      <c r="BT7" s="418"/>
      <c r="BU7" s="419"/>
      <c r="BV7" s="417">
        <v>97208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40910918</v>
      </c>
      <c r="CU7" s="418"/>
      <c r="CV7" s="418"/>
      <c r="CW7" s="418"/>
      <c r="CX7" s="418"/>
      <c r="CY7" s="418"/>
      <c r="CZ7" s="418"/>
      <c r="DA7" s="419"/>
      <c r="DB7" s="417">
        <v>41307718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1302541</v>
      </c>
      <c r="BO8" s="418"/>
      <c r="BP8" s="418"/>
      <c r="BQ8" s="418"/>
      <c r="BR8" s="418"/>
      <c r="BS8" s="418"/>
      <c r="BT8" s="418"/>
      <c r="BU8" s="419"/>
      <c r="BV8" s="417">
        <v>3266998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0.96</v>
      </c>
      <c r="CU8" s="458"/>
      <c r="CV8" s="458"/>
      <c r="CW8" s="458"/>
      <c r="CX8" s="458"/>
      <c r="CY8" s="458"/>
      <c r="CZ8" s="458"/>
      <c r="DA8" s="459"/>
      <c r="DB8" s="457">
        <v>0.96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195633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-1964457</v>
      </c>
      <c r="BO9" s="418"/>
      <c r="BP9" s="418"/>
      <c r="BQ9" s="418"/>
      <c r="BR9" s="418"/>
      <c r="BS9" s="418"/>
      <c r="BT9" s="418"/>
      <c r="BU9" s="419"/>
      <c r="BV9" s="417">
        <v>808400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13.2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202304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100</v>
      </c>
      <c r="AV10" s="450"/>
      <c r="AW10" s="450"/>
      <c r="AX10" s="450"/>
      <c r="AY10" s="451" t="s">
        <v>105</v>
      </c>
      <c r="AZ10" s="452"/>
      <c r="BA10" s="452"/>
      <c r="BB10" s="452"/>
      <c r="BC10" s="452"/>
      <c r="BD10" s="452"/>
      <c r="BE10" s="452"/>
      <c r="BF10" s="452"/>
      <c r="BG10" s="452"/>
      <c r="BH10" s="452"/>
      <c r="BI10" s="452"/>
      <c r="BJ10" s="452"/>
      <c r="BK10" s="452"/>
      <c r="BL10" s="452"/>
      <c r="BM10" s="453"/>
      <c r="BN10" s="417">
        <v>1704632</v>
      </c>
      <c r="BO10" s="418"/>
      <c r="BP10" s="418"/>
      <c r="BQ10" s="418"/>
      <c r="BR10" s="418"/>
      <c r="BS10" s="418"/>
      <c r="BT10" s="418"/>
      <c r="BU10" s="419"/>
      <c r="BV10" s="417">
        <v>2027355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199006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105000</v>
      </c>
      <c r="BO12" s="418"/>
      <c r="BP12" s="418"/>
      <c r="BQ12" s="418"/>
      <c r="BR12" s="418"/>
      <c r="BS12" s="418"/>
      <c r="BT12" s="418"/>
      <c r="BU12" s="419"/>
      <c r="BV12" s="417">
        <v>734818</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195391</v>
      </c>
      <c r="S13" s="499"/>
      <c r="T13" s="499"/>
      <c r="U13" s="499"/>
      <c r="V13" s="500"/>
      <c r="W13" s="433" t="s">
        <v>123</v>
      </c>
      <c r="X13" s="434"/>
      <c r="Y13" s="434"/>
      <c r="Z13" s="434"/>
      <c r="AA13" s="434"/>
      <c r="AB13" s="424"/>
      <c r="AC13" s="468">
        <v>2516</v>
      </c>
      <c r="AD13" s="469"/>
      <c r="AE13" s="469"/>
      <c r="AF13" s="469"/>
      <c r="AG13" s="508"/>
      <c r="AH13" s="468">
        <v>2818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-364825</v>
      </c>
      <c r="BO13" s="418"/>
      <c r="BP13" s="418"/>
      <c r="BQ13" s="418"/>
      <c r="BR13" s="418"/>
      <c r="BS13" s="418"/>
      <c r="BT13" s="418"/>
      <c r="BU13" s="419"/>
      <c r="BV13" s="417">
        <v>2100937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200704</v>
      </c>
      <c r="S14" s="499"/>
      <c r="T14" s="499"/>
      <c r="U14" s="499"/>
      <c r="V14" s="500"/>
      <c r="W14" s="407"/>
      <c r="X14" s="408"/>
      <c r="Y14" s="408"/>
      <c r="Z14" s="408"/>
      <c r="AA14" s="408"/>
      <c r="AB14" s="397"/>
      <c r="AC14" s="501">
        <v>2.7</v>
      </c>
      <c r="AD14" s="502"/>
      <c r="AE14" s="502"/>
      <c r="AF14" s="502"/>
      <c r="AG14" s="503"/>
      <c r="AH14" s="501">
        <v>2.9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31</v>
      </c>
      <c r="CU14" s="513"/>
      <c r="CV14" s="513"/>
      <c r="CW14" s="513"/>
      <c r="CX14" s="513"/>
      <c r="CY14" s="513"/>
      <c r="CZ14" s="513"/>
      <c r="DA14" s="514"/>
      <c r="DB14" s="512">
        <v>39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197184</v>
      </c>
      <c r="S15" s="499"/>
      <c r="T15" s="499"/>
      <c r="U15" s="499"/>
      <c r="V15" s="500"/>
      <c r="W15" s="433" t="s">
        <v>130</v>
      </c>
      <c r="X15" s="434"/>
      <c r="Y15" s="434"/>
      <c r="Z15" s="434"/>
      <c r="AA15" s="434"/>
      <c r="AB15" s="424"/>
      <c r="AC15" s="468">
        <v>28739</v>
      </c>
      <c r="AD15" s="469"/>
      <c r="AE15" s="469"/>
      <c r="AF15" s="469"/>
      <c r="AG15" s="508"/>
      <c r="AH15" s="468">
        <v>30943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28992260</v>
      </c>
      <c r="BO15" s="381"/>
      <c r="BP15" s="381"/>
      <c r="BQ15" s="381"/>
      <c r="BR15" s="381"/>
      <c r="BS15" s="381"/>
      <c r="BT15" s="381"/>
      <c r="BU15" s="382"/>
      <c r="BV15" s="380">
        <v>28941596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31.2</v>
      </c>
      <c r="AD16" s="502"/>
      <c r="AE16" s="502"/>
      <c r="AF16" s="502"/>
      <c r="AG16" s="503"/>
      <c r="AH16" s="501">
        <v>31.5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30150804</v>
      </c>
      <c r="BO16" s="418"/>
      <c r="BP16" s="418"/>
      <c r="BQ16" s="418"/>
      <c r="BR16" s="418"/>
      <c r="BS16" s="418"/>
      <c r="BT16" s="418"/>
      <c r="BU16" s="419"/>
      <c r="BV16" s="417">
        <v>30149216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60766</v>
      </c>
      <c r="AD17" s="469"/>
      <c r="AE17" s="469"/>
      <c r="AF17" s="469"/>
      <c r="AG17" s="508"/>
      <c r="AH17" s="468">
        <v>64589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37334476</v>
      </c>
      <c r="BO17" s="418"/>
      <c r="BP17" s="418"/>
      <c r="BQ17" s="418"/>
      <c r="BR17" s="418"/>
      <c r="BS17" s="418"/>
      <c r="BT17" s="418"/>
      <c r="BU17" s="419"/>
      <c r="BV17" s="417">
        <v>37250614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186.96</v>
      </c>
      <c r="M18" s="530"/>
      <c r="N18" s="530"/>
      <c r="O18" s="530"/>
      <c r="P18" s="530"/>
      <c r="Q18" s="530"/>
      <c r="R18" s="531"/>
      <c r="S18" s="531"/>
      <c r="T18" s="531"/>
      <c r="U18" s="531"/>
      <c r="V18" s="532"/>
      <c r="W18" s="435"/>
      <c r="X18" s="436"/>
      <c r="Y18" s="436"/>
      <c r="Z18" s="436"/>
      <c r="AA18" s="436"/>
      <c r="AB18" s="427"/>
      <c r="AC18" s="533">
        <v>66</v>
      </c>
      <c r="AD18" s="534"/>
      <c r="AE18" s="534"/>
      <c r="AF18" s="534"/>
      <c r="AG18" s="535"/>
      <c r="AH18" s="533">
        <v>65.7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35037826</v>
      </c>
      <c r="BO18" s="418"/>
      <c r="BP18" s="418"/>
      <c r="BQ18" s="418"/>
      <c r="BR18" s="418"/>
      <c r="BS18" s="418"/>
      <c r="BT18" s="418"/>
      <c r="BU18" s="419"/>
      <c r="BV18" s="417">
        <v>34098171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1046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47860941</v>
      </c>
      <c r="BO19" s="418"/>
      <c r="BP19" s="418"/>
      <c r="BQ19" s="418"/>
      <c r="BR19" s="418"/>
      <c r="BS19" s="418"/>
      <c r="BT19" s="418"/>
      <c r="BU19" s="419"/>
      <c r="BV19" s="417">
        <v>49371983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80798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71821445</v>
      </c>
      <c r="BO23" s="418"/>
      <c r="BP23" s="418"/>
      <c r="BQ23" s="418"/>
      <c r="BR23" s="418"/>
      <c r="BS23" s="418"/>
      <c r="BT23" s="418"/>
      <c r="BU23" s="419"/>
      <c r="BV23" s="417">
        <v>72519327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5025</v>
      </c>
      <c r="R24" s="469"/>
      <c r="S24" s="469"/>
      <c r="T24" s="469"/>
      <c r="U24" s="469"/>
      <c r="V24" s="508"/>
      <c r="W24" s="563"/>
      <c r="X24" s="551"/>
      <c r="Y24" s="552"/>
      <c r="Z24" s="467" t="s">
        <v>154</v>
      </c>
      <c r="AA24" s="447"/>
      <c r="AB24" s="447"/>
      <c r="AC24" s="447"/>
      <c r="AD24" s="447"/>
      <c r="AE24" s="447"/>
      <c r="AF24" s="447"/>
      <c r="AG24" s="448"/>
      <c r="AH24" s="468">
        <v>984</v>
      </c>
      <c r="AI24" s="469"/>
      <c r="AJ24" s="469"/>
      <c r="AK24" s="469"/>
      <c r="AL24" s="508"/>
      <c r="AM24" s="468">
        <v>3093696</v>
      </c>
      <c r="AN24" s="469"/>
      <c r="AO24" s="469"/>
      <c r="AP24" s="469"/>
      <c r="AQ24" s="469"/>
      <c r="AR24" s="508"/>
      <c r="AS24" s="468">
        <v>3144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48500881</v>
      </c>
      <c r="BO24" s="418"/>
      <c r="BP24" s="418"/>
      <c r="BQ24" s="418"/>
      <c r="BR24" s="418"/>
      <c r="BS24" s="418"/>
      <c r="BT24" s="418"/>
      <c r="BU24" s="419"/>
      <c r="BV24" s="417">
        <v>49056538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8000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9608076</v>
      </c>
      <c r="BO25" s="381"/>
      <c r="BP25" s="381"/>
      <c r="BQ25" s="381"/>
      <c r="BR25" s="381"/>
      <c r="BS25" s="381"/>
      <c r="BT25" s="381"/>
      <c r="BU25" s="382"/>
      <c r="BV25" s="380">
        <v>9360688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7250</v>
      </c>
      <c r="R26" s="469"/>
      <c r="S26" s="469"/>
      <c r="T26" s="469"/>
      <c r="U26" s="469"/>
      <c r="V26" s="508"/>
      <c r="W26" s="563"/>
      <c r="X26" s="551"/>
      <c r="Y26" s="552"/>
      <c r="Z26" s="467" t="s">
        <v>160</v>
      </c>
      <c r="AA26" s="573"/>
      <c r="AB26" s="573"/>
      <c r="AC26" s="573"/>
      <c r="AD26" s="573"/>
      <c r="AE26" s="573"/>
      <c r="AF26" s="573"/>
      <c r="AG26" s="574"/>
      <c r="AH26" s="468">
        <v>106</v>
      </c>
      <c r="AI26" s="469"/>
      <c r="AJ26" s="469"/>
      <c r="AK26" s="469"/>
      <c r="AL26" s="508"/>
      <c r="AM26" s="468">
        <v>369304</v>
      </c>
      <c r="AN26" s="469"/>
      <c r="AO26" s="469"/>
      <c r="AP26" s="469"/>
      <c r="AQ26" s="469"/>
      <c r="AR26" s="508"/>
      <c r="AS26" s="468">
        <v>3484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6000</v>
      </c>
      <c r="R27" s="469"/>
      <c r="S27" s="469"/>
      <c r="T27" s="469"/>
      <c r="U27" s="469"/>
      <c r="V27" s="508"/>
      <c r="W27" s="563"/>
      <c r="X27" s="551"/>
      <c r="Y27" s="552"/>
      <c r="Z27" s="467" t="s">
        <v>163</v>
      </c>
      <c r="AA27" s="447"/>
      <c r="AB27" s="447"/>
      <c r="AC27" s="447"/>
      <c r="AD27" s="447"/>
      <c r="AE27" s="447"/>
      <c r="AF27" s="447"/>
      <c r="AG27" s="448"/>
      <c r="AH27" s="468">
        <v>77</v>
      </c>
      <c r="AI27" s="469"/>
      <c r="AJ27" s="469"/>
      <c r="AK27" s="469"/>
      <c r="AL27" s="508"/>
      <c r="AM27" s="468">
        <v>292135</v>
      </c>
      <c r="AN27" s="469"/>
      <c r="AO27" s="469"/>
      <c r="AP27" s="469"/>
      <c r="AQ27" s="469"/>
      <c r="AR27" s="508"/>
      <c r="AS27" s="468">
        <v>3794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1379703</v>
      </c>
      <c r="BO27" s="587"/>
      <c r="BP27" s="587"/>
      <c r="BQ27" s="587"/>
      <c r="BR27" s="587"/>
      <c r="BS27" s="587"/>
      <c r="BT27" s="587"/>
      <c r="BU27" s="588"/>
      <c r="BV27" s="586">
        <v>1379491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5370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5709822</v>
      </c>
      <c r="BO28" s="381"/>
      <c r="BP28" s="381"/>
      <c r="BQ28" s="381"/>
      <c r="BR28" s="381"/>
      <c r="BS28" s="381"/>
      <c r="BT28" s="381"/>
      <c r="BU28" s="382"/>
      <c r="BV28" s="380">
        <v>4110190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26</v>
      </c>
      <c r="M29" s="469"/>
      <c r="N29" s="469"/>
      <c r="O29" s="469"/>
      <c r="P29" s="508"/>
      <c r="Q29" s="468">
        <v>4930</v>
      </c>
      <c r="R29" s="469"/>
      <c r="S29" s="469"/>
      <c r="T29" s="469"/>
      <c r="U29" s="469"/>
      <c r="V29" s="508"/>
      <c r="W29" s="564"/>
      <c r="X29" s="565"/>
      <c r="Y29" s="566"/>
      <c r="Z29" s="467" t="s">
        <v>170</v>
      </c>
      <c r="AA29" s="447"/>
      <c r="AB29" s="447"/>
      <c r="AC29" s="447"/>
      <c r="AD29" s="447"/>
      <c r="AE29" s="447"/>
      <c r="AF29" s="447"/>
      <c r="AG29" s="448"/>
      <c r="AH29" s="468">
        <v>1061</v>
      </c>
      <c r="AI29" s="469"/>
      <c r="AJ29" s="469"/>
      <c r="AK29" s="469"/>
      <c r="AL29" s="508"/>
      <c r="AM29" s="468">
        <v>3385831</v>
      </c>
      <c r="AN29" s="469"/>
      <c r="AO29" s="469"/>
      <c r="AP29" s="469"/>
      <c r="AQ29" s="469"/>
      <c r="AR29" s="508"/>
      <c r="AS29" s="468">
        <v>3191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70621</v>
      </c>
      <c r="BO29" s="418"/>
      <c r="BP29" s="418"/>
      <c r="BQ29" s="418"/>
      <c r="BR29" s="418"/>
      <c r="BS29" s="418"/>
      <c r="BT29" s="418"/>
      <c r="BU29" s="419"/>
      <c r="BV29" s="417">
        <v>70321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102.1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12217402</v>
      </c>
      <c r="BO30" s="587"/>
      <c r="BP30" s="587"/>
      <c r="BQ30" s="587"/>
      <c r="BR30" s="587"/>
      <c r="BS30" s="587"/>
      <c r="BT30" s="587"/>
      <c r="BU30" s="588"/>
      <c r="BV30" s="586">
        <v>12763429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伊豆市沼津市衛生施設組合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沼津市振興公社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駿豆学園管理組合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沼津市土地開発公社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静岡県後期高齢者医療広域連合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沼津まちづくり公社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静岡地方税滞納整理機構</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静岡県学校給食会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静岡県後期高齢者医療広域連合（事業会計分）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3.17</v>
      </c>
      <c r="G34" s="33">
        <v>4.26</v>
      </c>
      <c r="H34" s="33">
        <v>4.57</v>
      </c>
      <c r="I34" s="33">
        <v>4.5</v>
      </c>
      <c r="J34" s="34">
        <v>5.77</v>
      </c>
      <c r="K34" s="22"/>
      <c r="L34" s="22"/>
      <c r="M34" s="22"/>
      <c r="N34" s="22"/>
      <c r="O34" s="22"/>
      <c r="P34" s="22"/>
    </row>
    <row r="35" spans="1:16" ht="39" customHeight="1" x14ac:dyDescent="0.15">
      <c r="A35" s="22"/>
      <c r="B35" s="35"/>
      <c r="C35" s="1178" t="s">
        <v>526</v>
      </c>
      <c r="D35" s="1179"/>
      <c r="E35" s="1180"/>
      <c r="F35" s="36">
        <v>4.03</v>
      </c>
      <c r="G35" s="37">
        <v>5.29</v>
      </c>
      <c r="H35" s="37">
        <v>5.99</v>
      </c>
      <c r="I35" s="37">
        <v>7.9</v>
      </c>
      <c r="J35" s="38">
        <v>3.18</v>
      </c>
      <c r="K35" s="22"/>
      <c r="L35" s="22"/>
      <c r="M35" s="22"/>
      <c r="N35" s="22"/>
      <c r="O35" s="22"/>
      <c r="P35" s="22"/>
    </row>
    <row r="36" spans="1:16" ht="39" customHeight="1" x14ac:dyDescent="0.15">
      <c r="A36" s="22"/>
      <c r="B36" s="35"/>
      <c r="C36" s="1178" t="s">
        <v>527</v>
      </c>
      <c r="D36" s="1179"/>
      <c r="E36" s="1180"/>
      <c r="F36" s="36">
        <v>3.59</v>
      </c>
      <c r="G36" s="37">
        <v>2.3199999999999998</v>
      </c>
      <c r="H36" s="37">
        <v>2.95</v>
      </c>
      <c r="I36" s="37">
        <v>1.84</v>
      </c>
      <c r="J36" s="38">
        <v>2.36</v>
      </c>
      <c r="K36" s="22"/>
      <c r="L36" s="22"/>
      <c r="M36" s="22"/>
      <c r="N36" s="22"/>
      <c r="O36" s="22"/>
      <c r="P36" s="22"/>
    </row>
    <row r="37" spans="1:16" ht="39" customHeight="1" x14ac:dyDescent="0.15">
      <c r="A37" s="22"/>
      <c r="B37" s="35"/>
      <c r="C37" s="1178" t="s">
        <v>528</v>
      </c>
      <c r="D37" s="1179"/>
      <c r="E37" s="1180"/>
      <c r="F37" s="36">
        <v>0.56999999999999995</v>
      </c>
      <c r="G37" s="37">
        <v>0.48</v>
      </c>
      <c r="H37" s="37">
        <v>0.53</v>
      </c>
      <c r="I37" s="37">
        <v>0.8</v>
      </c>
      <c r="J37" s="38">
        <v>1.22</v>
      </c>
      <c r="K37" s="22"/>
      <c r="L37" s="22"/>
      <c r="M37" s="22"/>
      <c r="N37" s="22"/>
      <c r="O37" s="22"/>
      <c r="P37" s="22"/>
    </row>
    <row r="38" spans="1:16" ht="39" customHeight="1" x14ac:dyDescent="0.15">
      <c r="A38" s="22"/>
      <c r="B38" s="35"/>
      <c r="C38" s="1178" t="s">
        <v>529</v>
      </c>
      <c r="D38" s="1179"/>
      <c r="E38" s="1180"/>
      <c r="F38" s="36">
        <v>0.52</v>
      </c>
      <c r="G38" s="37">
        <v>0.73</v>
      </c>
      <c r="H38" s="37">
        <v>0.95</v>
      </c>
      <c r="I38" s="37">
        <v>0.75</v>
      </c>
      <c r="J38" s="38">
        <v>0.81</v>
      </c>
      <c r="K38" s="22"/>
      <c r="L38" s="22"/>
      <c r="M38" s="22"/>
      <c r="N38" s="22"/>
      <c r="O38" s="22"/>
      <c r="P38" s="22"/>
    </row>
    <row r="39" spans="1:16" ht="39" customHeight="1" x14ac:dyDescent="0.15">
      <c r="A39" s="22"/>
      <c r="B39" s="35"/>
      <c r="C39" s="1178" t="s">
        <v>530</v>
      </c>
      <c r="D39" s="1179"/>
      <c r="E39" s="1180"/>
      <c r="F39" s="36" t="s">
        <v>531</v>
      </c>
      <c r="G39" s="37">
        <v>0.21</v>
      </c>
      <c r="H39" s="37" t="s">
        <v>532</v>
      </c>
      <c r="I39" s="37">
        <v>0.44</v>
      </c>
      <c r="J39" s="38">
        <v>0.06</v>
      </c>
      <c r="K39" s="22"/>
      <c r="L39" s="22"/>
      <c r="M39" s="22"/>
      <c r="N39" s="22"/>
      <c r="O39" s="22"/>
      <c r="P39" s="22"/>
    </row>
    <row r="40" spans="1:16" ht="39" customHeight="1" x14ac:dyDescent="0.15">
      <c r="A40" s="22"/>
      <c r="B40" s="35"/>
      <c r="C40" s="1178" t="s">
        <v>533</v>
      </c>
      <c r="D40" s="1179"/>
      <c r="E40" s="1180"/>
      <c r="F40" s="36">
        <v>0.02</v>
      </c>
      <c r="G40" s="37">
        <v>0.01</v>
      </c>
      <c r="H40" s="37">
        <v>0.02</v>
      </c>
      <c r="I40" s="37">
        <v>0.01</v>
      </c>
      <c r="J40" s="38">
        <v>0.01</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7757</v>
      </c>
      <c r="L45" s="60">
        <v>7662</v>
      </c>
      <c r="M45" s="60">
        <v>7546</v>
      </c>
      <c r="N45" s="60">
        <v>7024</v>
      </c>
      <c r="O45" s="61">
        <v>7074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2500</v>
      </c>
      <c r="L48" s="64">
        <v>2425</v>
      </c>
      <c r="M48" s="64">
        <v>2286</v>
      </c>
      <c r="N48" s="64">
        <v>2526</v>
      </c>
      <c r="O48" s="65">
        <v>2290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388</v>
      </c>
      <c r="L50" s="64">
        <v>358</v>
      </c>
      <c r="M50" s="64">
        <v>326</v>
      </c>
      <c r="N50" s="64">
        <v>303</v>
      </c>
      <c r="O50" s="65">
        <v>304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8165</v>
      </c>
      <c r="L52" s="64">
        <v>8321</v>
      </c>
      <c r="M52" s="64">
        <v>8581</v>
      </c>
      <c r="N52" s="64">
        <v>8118</v>
      </c>
      <c r="O52" s="65">
        <v>8163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2480</v>
      </c>
      <c r="L53" s="69">
        <v>2124</v>
      </c>
      <c r="M53" s="69">
        <v>1577</v>
      </c>
      <c r="N53" s="69">
        <v>1735</v>
      </c>
      <c r="O53" s="70">
        <v>1505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73279</v>
      </c>
      <c r="J41" s="83">
        <v>73231</v>
      </c>
      <c r="K41" s="83">
        <v>73006</v>
      </c>
      <c r="L41" s="83">
        <v>72519</v>
      </c>
      <c r="M41" s="84">
        <v>71821</v>
      </c>
    </row>
    <row r="42" spans="2:13" ht="27.75" customHeight="1" x14ac:dyDescent="0.15">
      <c r="B42" s="1204"/>
      <c r="C42" s="1205"/>
      <c r="D42" s="85"/>
      <c r="E42" s="1210" t="s">
        <v>26</v>
      </c>
      <c r="F42" s="1210"/>
      <c r="G42" s="1210"/>
      <c r="H42" s="1211"/>
      <c r="I42" s="86">
        <v>8357</v>
      </c>
      <c r="J42" s="87">
        <v>7724</v>
      </c>
      <c r="K42" s="87">
        <v>6575</v>
      </c>
      <c r="L42" s="87">
        <v>5747</v>
      </c>
      <c r="M42" s="88">
        <v>4943</v>
      </c>
    </row>
    <row r="43" spans="2:13" ht="27.75" customHeight="1" x14ac:dyDescent="0.15">
      <c r="B43" s="1204"/>
      <c r="C43" s="1205"/>
      <c r="D43" s="85"/>
      <c r="E43" s="1210" t="s">
        <v>27</v>
      </c>
      <c r="F43" s="1210"/>
      <c r="G43" s="1210"/>
      <c r="H43" s="1211"/>
      <c r="I43" s="86">
        <v>32574</v>
      </c>
      <c r="J43" s="87">
        <v>30064</v>
      </c>
      <c r="K43" s="87">
        <v>27769</v>
      </c>
      <c r="L43" s="87">
        <v>26332</v>
      </c>
      <c r="M43" s="88">
        <v>25149</v>
      </c>
    </row>
    <row r="44" spans="2:13" ht="27.75" customHeight="1" x14ac:dyDescent="0.15">
      <c r="B44" s="1204"/>
      <c r="C44" s="1205"/>
      <c r="D44" s="85"/>
      <c r="E44" s="1210" t="s">
        <v>28</v>
      </c>
      <c r="F44" s="1210"/>
      <c r="G44" s="1210"/>
      <c r="H44" s="1211"/>
      <c r="I44" s="86">
        <v>5</v>
      </c>
      <c r="J44" s="87">
        <v>5</v>
      </c>
      <c r="K44" s="87">
        <v>4</v>
      </c>
      <c r="L44" s="87">
        <v>4</v>
      </c>
      <c r="M44" s="88">
        <v>72</v>
      </c>
    </row>
    <row r="45" spans="2:13" ht="27.75" customHeight="1" x14ac:dyDescent="0.15">
      <c r="B45" s="1204"/>
      <c r="C45" s="1205"/>
      <c r="D45" s="85"/>
      <c r="E45" s="1210" t="s">
        <v>29</v>
      </c>
      <c r="F45" s="1210"/>
      <c r="G45" s="1210"/>
      <c r="H45" s="1211"/>
      <c r="I45" s="86">
        <v>10655</v>
      </c>
      <c r="J45" s="87">
        <v>10683</v>
      </c>
      <c r="K45" s="87">
        <v>9870</v>
      </c>
      <c r="L45" s="87">
        <v>9822</v>
      </c>
      <c r="M45" s="88">
        <v>9190</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2904</v>
      </c>
      <c r="J50" s="87">
        <v>3208</v>
      </c>
      <c r="K50" s="87">
        <v>4160</v>
      </c>
      <c r="L50" s="87">
        <v>5597</v>
      </c>
      <c r="M50" s="88">
        <v>7288</v>
      </c>
    </row>
    <row r="51" spans="2:13" ht="27.75" customHeight="1" x14ac:dyDescent="0.15">
      <c r="B51" s="1204"/>
      <c r="C51" s="1205"/>
      <c r="D51" s="85"/>
      <c r="E51" s="1210" t="s">
        <v>36</v>
      </c>
      <c r="F51" s="1210"/>
      <c r="G51" s="1210"/>
      <c r="H51" s="1211"/>
      <c r="I51" s="86">
        <v>33004</v>
      </c>
      <c r="J51" s="87">
        <v>34603</v>
      </c>
      <c r="K51" s="87">
        <v>35212</v>
      </c>
      <c r="L51" s="87">
        <v>34594</v>
      </c>
      <c r="M51" s="88">
        <v>33318</v>
      </c>
    </row>
    <row r="52" spans="2:13" ht="27.75" customHeight="1" x14ac:dyDescent="0.15">
      <c r="B52" s="1206"/>
      <c r="C52" s="1207"/>
      <c r="D52" s="85"/>
      <c r="E52" s="1210" t="s">
        <v>37</v>
      </c>
      <c r="F52" s="1210"/>
      <c r="G52" s="1210"/>
      <c r="H52" s="1211"/>
      <c r="I52" s="86">
        <v>60665</v>
      </c>
      <c r="J52" s="87">
        <v>60853</v>
      </c>
      <c r="K52" s="87">
        <v>60829</v>
      </c>
      <c r="L52" s="87">
        <v>60019</v>
      </c>
      <c r="M52" s="88">
        <v>59424</v>
      </c>
    </row>
    <row r="53" spans="2:13" ht="27.75" customHeight="1" thickBot="1" x14ac:dyDescent="0.2">
      <c r="B53" s="1217" t="s">
        <v>21</v>
      </c>
      <c r="C53" s="1218"/>
      <c r="D53" s="92"/>
      <c r="E53" s="1219" t="s">
        <v>38</v>
      </c>
      <c r="F53" s="1219"/>
      <c r="G53" s="1219"/>
      <c r="H53" s="1220"/>
      <c r="I53" s="93">
        <v>28298</v>
      </c>
      <c r="J53" s="94">
        <v>23043</v>
      </c>
      <c r="K53" s="94">
        <v>17021</v>
      </c>
      <c r="L53" s="94">
        <v>14215</v>
      </c>
      <c r="M53" s="95">
        <v>11145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556</v>
      </c>
      <c r="H51" s="1234"/>
      <c r="I51" s="1239" t="s">
        <v>557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559</v>
      </c>
      <c r="H55" s="1247"/>
      <c r="I55" s="1243" t="s">
        <v>557</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558</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21" t="s">
        <v>563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556</v>
      </c>
      <c r="H73" s="1234"/>
      <c r="I73" s="1239" t="s">
        <v>557</v>
      </c>
      <c r="J73" s="1239"/>
      <c r="K73" s="1253">
        <v>79.599999999999994</v>
      </c>
      <c r="L73" s="1253">
        <v>64.099999999999994</v>
      </c>
      <c r="M73" s="1242">
        <v>47.7</v>
      </c>
      <c r="N73" s="1242">
        <v>39</v>
      </c>
      <c r="O73" s="1242">
        <v>31</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562</v>
      </c>
      <c r="J75" s="1243"/>
      <c r="K75" s="1254">
        <v>7.7</v>
      </c>
      <c r="L75" s="1254">
        <v>6.8</v>
      </c>
      <c r="M75" s="1254">
        <v>5.7</v>
      </c>
      <c r="N75" s="1254">
        <v>5</v>
      </c>
      <c r="O75" s="1254">
        <v>4.4000000000000004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559</v>
      </c>
      <c r="H77" s="1247"/>
      <c r="I77" s="1243" t="s">
        <v>557</v>
      </c>
      <c r="J77" s="1243"/>
      <c r="K77" s="1253">
        <v>57.8</v>
      </c>
      <c r="L77" s="1253">
        <v>49.8</v>
      </c>
      <c r="M77" s="1242">
        <v>45.1</v>
      </c>
      <c r="N77" s="1242">
        <v>37.4</v>
      </c>
      <c r="O77" s="1242">
        <v>31</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562</v>
      </c>
      <c r="J79" s="1252"/>
      <c r="K79" s="1256">
        <v>8.3000000000000007</v>
      </c>
      <c r="L79" s="1256">
        <v>7.7</v>
      </c>
      <c r="M79" s="1256">
        <v>7.1</v>
      </c>
      <c r="N79" s="1256">
        <v>6.3</v>
      </c>
      <c r="O79" s="1256">
        <v>5.2</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69159</v>
      </c>
      <c r="E3" s="118"/>
      <c r="F3" s="119">
        <v>39052</v>
      </c>
      <c r="G3" s="120"/>
      <c r="H3" s="121"/>
    </row>
    <row r="4" spans="1:8" x14ac:dyDescent="0.15">
      <c r="A4" s="122"/>
      <c r="B4" s="123"/>
      <c r="C4" s="124"/>
      <c r="D4" s="125">
        <v>39401</v>
      </c>
      <c r="E4" s="126"/>
      <c r="F4" s="127">
        <v>21186</v>
      </c>
      <c r="G4" s="128"/>
      <c r="H4" s="129"/>
    </row>
    <row r="5" spans="1:8" x14ac:dyDescent="0.15">
      <c r="A5" s="110" t="s">
        <v>513</v>
      </c>
      <c r="B5" s="115"/>
      <c r="C5" s="116"/>
      <c r="D5" s="117">
        <v>52931</v>
      </c>
      <c r="E5" s="118"/>
      <c r="F5" s="119">
        <v>41235</v>
      </c>
      <c r="G5" s="120"/>
      <c r="H5" s="121"/>
    </row>
    <row r="6" spans="1:8" x14ac:dyDescent="0.15">
      <c r="A6" s="122"/>
      <c r="B6" s="123"/>
      <c r="C6" s="124"/>
      <c r="D6" s="125">
        <v>30048</v>
      </c>
      <c r="E6" s="126"/>
      <c r="F6" s="127">
        <v>22086</v>
      </c>
      <c r="G6" s="128"/>
      <c r="H6" s="129"/>
    </row>
    <row r="7" spans="1:8" x14ac:dyDescent="0.15">
      <c r="A7" s="110" t="s">
        <v>514</v>
      </c>
      <c r="B7" s="115"/>
      <c r="C7" s="116"/>
      <c r="D7" s="117">
        <v>50518</v>
      </c>
      <c r="E7" s="118"/>
      <c r="F7" s="119">
        <v>41862</v>
      </c>
      <c r="G7" s="120"/>
      <c r="H7" s="121"/>
    </row>
    <row r="8" spans="1:8" x14ac:dyDescent="0.15">
      <c r="A8" s="122"/>
      <c r="B8" s="123"/>
      <c r="C8" s="124"/>
      <c r="D8" s="125">
        <v>27398</v>
      </c>
      <c r="E8" s="126"/>
      <c r="F8" s="127">
        <v>23710</v>
      </c>
      <c r="G8" s="128"/>
      <c r="H8" s="129"/>
    </row>
    <row r="9" spans="1:8" x14ac:dyDescent="0.15">
      <c r="A9" s="110" t="s">
        <v>515</v>
      </c>
      <c r="B9" s="115"/>
      <c r="C9" s="116"/>
      <c r="D9" s="117">
        <v>53386</v>
      </c>
      <c r="E9" s="118"/>
      <c r="F9" s="119">
        <v>43554</v>
      </c>
      <c r="G9" s="120"/>
      <c r="H9" s="121"/>
    </row>
    <row r="10" spans="1:8" x14ac:dyDescent="0.15">
      <c r="A10" s="122"/>
      <c r="B10" s="123"/>
      <c r="C10" s="124"/>
      <c r="D10" s="125">
        <v>32401</v>
      </c>
      <c r="E10" s="126"/>
      <c r="F10" s="127">
        <v>24811</v>
      </c>
      <c r="G10" s="128"/>
      <c r="H10" s="129"/>
    </row>
    <row r="11" spans="1:8" x14ac:dyDescent="0.15">
      <c r="A11" s="110" t="s">
        <v>516</v>
      </c>
      <c r="B11" s="115"/>
      <c r="C11" s="116"/>
      <c r="D11" s="117">
        <v>52274</v>
      </c>
      <c r="E11" s="118"/>
      <c r="F11" s="119">
        <v>42581</v>
      </c>
      <c r="G11" s="120"/>
      <c r="H11" s="121"/>
    </row>
    <row r="12" spans="1:8" x14ac:dyDescent="0.15">
      <c r="A12" s="122"/>
      <c r="B12" s="123"/>
      <c r="C12" s="130"/>
      <c r="D12" s="125">
        <v>26254</v>
      </c>
      <c r="E12" s="126"/>
      <c r="F12" s="127">
        <v>24354</v>
      </c>
      <c r="G12" s="128"/>
      <c r="H12" s="129"/>
    </row>
    <row r="13" spans="1:8" x14ac:dyDescent="0.15">
      <c r="A13" s="110"/>
      <c r="B13" s="115"/>
      <c r="C13" s="131"/>
      <c r="D13" s="132">
        <v>55654</v>
      </c>
      <c r="E13" s="133"/>
      <c r="F13" s="134">
        <v>41657</v>
      </c>
      <c r="G13" s="135"/>
      <c r="H13" s="121"/>
    </row>
    <row r="14" spans="1:8" x14ac:dyDescent="0.15">
      <c r="A14" s="122"/>
      <c r="B14" s="123"/>
      <c r="C14" s="124"/>
      <c r="D14" s="125">
        <v>31100</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4.03</v>
      </c>
      <c r="C19" s="136">
        <f>ROUND(VALUE(SUBSTITUTE(実質収支比率等に係る経年分析!G$48,"▲","-")),2)</f>
        <v>5.3</v>
      </c>
      <c r="D19" s="136">
        <f>ROUND(VALUE(SUBSTITUTE(実質収支比率等に係る経年分析!H$48,"▲","-")),2)</f>
        <v>5.99</v>
      </c>
      <c r="E19" s="136">
        <f>ROUND(VALUE(SUBSTITUTE(実質収支比率等に係る経年分析!I$48,"▲","-")),2)</f>
        <v>7.91</v>
      </c>
      <c r="F19" s="136">
        <f>ROUND(VALUE(SUBSTITUTE(実質収支比率等に係る経年分析!J$48,"▲","-")),2)</f>
        <v>3.18</v>
      </c>
    </row>
    <row r="20" spans="1:11" x14ac:dyDescent="0.15">
      <c r="A20" s="136" t="s">
        <v>43</v>
      </c>
      <c r="B20" s="136">
        <f>ROUND(VALUE(SUBSTITUTE(実質収支比率等に係る経年分析!F$47,"▲","-")),2)</f>
        <v>2.62</v>
      </c>
      <c r="C20" s="136">
        <f>ROUND(VALUE(SUBSTITUTE(実質収支比率等に係る経年分析!G$47,"▲","-")),2)</f>
        <v>4.7300000000000004</v>
      </c>
      <c r="D20" s="136">
        <f>ROUND(VALUE(SUBSTITUTE(実質収支比率等に係る経年分析!H$47,"▲","-")),2)</f>
        <v>6.87</v>
      </c>
      <c r="E20" s="136">
        <f>ROUND(VALUE(SUBSTITUTE(実質収支比率等に係る経年分析!I$47,"▲","-")),2)</f>
        <v>9.9499999999999993</v>
      </c>
      <c r="F20" s="136">
        <f>ROUND(VALUE(SUBSTITUTE(実質収支比率等に係る経年分析!J$47,"▲","-")),2)</f>
        <v>13.96</v>
      </c>
    </row>
    <row r="21" spans="1:11" x14ac:dyDescent="0.15">
      <c r="A21" s="136" t="s">
        <v>44</v>
      </c>
      <c r="B21" s="136">
        <f>IF(ISNUMBER(VALUE(SUBSTITUTE(実質収支比率等に係る経年分析!F$49,"▲","-"))),ROUND(VALUE(SUBSTITUTE(実質収支比率等に係る経年分析!F$49,"▲","-")),2),NA())</f>
        <v>1.23</v>
      </c>
      <c r="C21" s="136">
        <f>IF(ISNUMBER(VALUE(SUBSTITUTE(実質収支比率等に係る経年分析!G$49,"▲","-"))),ROUND(VALUE(SUBSTITUTE(実質収支比率等に係る経年分析!G$49,"▲","-")),2),NA())</f>
        <v>3.46</v>
      </c>
      <c r="D21" s="136">
        <f>IF(ISNUMBER(VALUE(SUBSTITUTE(実質収支比率等に係る経年分析!H$49,"▲","-"))),ROUND(VALUE(SUBSTITUTE(実質収支比率等に係る経年分析!H$49,"▲","-")),2),NA())</f>
        <v>2.83</v>
      </c>
      <c r="E21" s="136">
        <f>IF(ISNUMBER(VALUE(SUBSTITUTE(実質収支比率等に係る経年分析!I$49,"▲","-"))),ROUND(VALUE(SUBSTITUTE(実質収支比率等に係る経年分析!I$49,"▲","-")),2),NA())</f>
        <v>5.09</v>
      </c>
      <c r="F21" s="136">
        <f>IF(ISNUMBER(VALUE(SUBSTITUTE(実質収支比率等に係る経年分析!J$49,"▲","-"))),ROUND(VALUE(SUBSTITUTE(実質収支比率等に係る経年分析!J$49,"▲","-")),2),NA())</f>
        <v>-0.89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病院事業会計</v>
      </c>
      <c r="B31" s="137">
        <f>IF(ROUND(VALUE(SUBSTITUTE(連結実質赤字比率に係る赤字・黒字の構成分析!F$39,"▲", "-")), 2) &lt; 0, ABS(ROUND(VALUE(SUBSTITUTE(連結実質赤字比率に係る赤字・黒字の構成分析!F$39,"▲", "-")), 2)), NA())</f>
        <v>0.94</v>
      </c>
      <c r="C31" s="137" t="e">
        <f>IF(ROUND(VALUE(SUBSTITUTE(連結実質赤字比率に係る赤字・黒字の構成分析!F$39,"▲", "-")), 2) &gt;= 0, ABS(ROUND(VALUE(SUBSTITUTE(連結実質赤字比率に係る赤字・黒字の構成分析!F$39,"▲", "-")), 2)), NA())</f>
        <v>#N/A</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f>IF(ROUND(VALUE(SUBSTITUTE(連結実質赤字比率に係る赤字・黒字の構成分析!H$39,"▲", "-")), 2) &lt; 0, ABS(ROUND(VALUE(SUBSTITUTE(連結実質赤字比率に係る赤字・黒字の構成分析!H$39,"▲", "-")), 2)), NA())</f>
        <v>0.15</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0.81</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0.56999999999999995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2.3199999999999998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8165</v>
      </c>
      <c r="E42" s="138"/>
      <c r="F42" s="138"/>
      <c r="G42" s="138">
        <f>'実質公債費比率（分子）の構造'!L$52</f>
        <v>8321</v>
      </c>
      <c r="H42" s="138"/>
      <c r="I42" s="138"/>
      <c r="J42" s="138">
        <f>'実質公債費比率（分子）の構造'!M$52</f>
        <v>8581</v>
      </c>
      <c r="K42" s="138"/>
      <c r="L42" s="138"/>
      <c r="M42" s="138">
        <f>'実質公債費比率（分子）の構造'!N$52</f>
        <v>8118</v>
      </c>
      <c r="N42" s="138"/>
      <c r="O42" s="138"/>
      <c r="P42" s="138">
        <f>'実質公債費比率（分子）の構造'!O$52</f>
        <v>8163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388</v>
      </c>
      <c r="C44" s="138"/>
      <c r="D44" s="138"/>
      <c r="E44" s="138">
        <f>'実質公債費比率（分子）の構造'!L$50</f>
        <v>358</v>
      </c>
      <c r="F44" s="138"/>
      <c r="G44" s="138"/>
      <c r="H44" s="138">
        <f>'実質公債費比率（分子）の構造'!M$50</f>
        <v>326</v>
      </c>
      <c r="I44" s="138"/>
      <c r="J44" s="138"/>
      <c r="K44" s="138">
        <f>'実質公債費比率（分子）の構造'!N$50</f>
        <v>303</v>
      </c>
      <c r="L44" s="138"/>
      <c r="M44" s="138"/>
      <c r="N44" s="138">
        <f>'実質公債費比率（分子）の構造'!O$50</f>
        <v>304</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55</v>
      </c>
      <c r="B46" s="138">
        <f>'実質公債費比率（分子）の構造'!K$48</f>
        <v>2500</v>
      </c>
      <c r="C46" s="138"/>
      <c r="D46" s="138"/>
      <c r="E46" s="138">
        <f>'実質公債費比率（分子）の構造'!L$48</f>
        <v>2425</v>
      </c>
      <c r="F46" s="138"/>
      <c r="G46" s="138"/>
      <c r="H46" s="138">
        <f>'実質公債費比率（分子）の構造'!M$48</f>
        <v>2286</v>
      </c>
      <c r="I46" s="138"/>
      <c r="J46" s="138"/>
      <c r="K46" s="138">
        <f>'実質公債費比率（分子）の構造'!N$48</f>
        <v>2526</v>
      </c>
      <c r="L46" s="138"/>
      <c r="M46" s="138"/>
      <c r="N46" s="138">
        <f>'実質公債費比率（分子）の構造'!O$48</f>
        <v>2290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7757</v>
      </c>
      <c r="C49" s="138"/>
      <c r="D49" s="138"/>
      <c r="E49" s="138">
        <f>'実質公債費比率（分子）の構造'!L$45</f>
        <v>7662</v>
      </c>
      <c r="F49" s="138"/>
      <c r="G49" s="138"/>
      <c r="H49" s="138">
        <f>'実質公債費比率（分子）の構造'!M$45</f>
        <v>7546</v>
      </c>
      <c r="I49" s="138"/>
      <c r="J49" s="138"/>
      <c r="K49" s="138">
        <f>'実質公債費比率（分子）の構造'!N$45</f>
        <v>7024</v>
      </c>
      <c r="L49" s="138"/>
      <c r="M49" s="138"/>
      <c r="N49" s="138">
        <f>'実質公債費比率（分子）の構造'!O$45</f>
        <v>7074</v>
      </c>
      <c r="O49" s="138"/>
      <c r="P49" s="138"/>
    </row>
    <row r="50" spans="1:16" x14ac:dyDescent="0.15">
      <c r="A50" s="138" t="s">
        <v>59</v>
      </c>
      <c r="B50" s="138" t="e">
        <f>NA()</f>
        <v>#N/A</v>
      </c>
      <c r="C50" s="138">
        <f>IF(ISNUMBER('実質公債費比率（分子）の構造'!K$53),'実質公債費比率（分子）の構造'!K$53,NA())</f>
        <v>2480</v>
      </c>
      <c r="D50" s="138" t="e">
        <f>NA()</f>
        <v>#N/A</v>
      </c>
      <c r="E50" s="138" t="e">
        <f>NA()</f>
        <v>#N/A</v>
      </c>
      <c r="F50" s="138">
        <f>IF(ISNUMBER('実質公債費比率（分子）の構造'!L$53),'実質公債費比率（分子）の構造'!L$53,NA())</f>
        <v>2124</v>
      </c>
      <c r="G50" s="138" t="e">
        <f>NA()</f>
        <v>#N/A</v>
      </c>
      <c r="H50" s="138" t="e">
        <f>NA()</f>
        <v>#N/A</v>
      </c>
      <c r="I50" s="138">
        <f>IF(ISNUMBER('実質公債費比率（分子）の構造'!M$53),'実質公債費比率（分子）の構造'!M$53,NA())</f>
        <v>1577</v>
      </c>
      <c r="J50" s="138" t="e">
        <f>NA()</f>
        <v>#N/A</v>
      </c>
      <c r="K50" s="138" t="e">
        <f>NA()</f>
        <v>#N/A</v>
      </c>
      <c r="L50" s="138">
        <f>IF(ISNUMBER('実質公債費比率（分子）の構造'!N$53),'実質公債費比率（分子）の構造'!N$53,NA())</f>
        <v>1735</v>
      </c>
      <c r="M50" s="138" t="e">
        <f>NA()</f>
        <v>#N/A</v>
      </c>
      <c r="N50" s="138" t="e">
        <f>NA()</f>
        <v>#N/A</v>
      </c>
      <c r="O50" s="138">
        <f>IF(ISNUMBER('実質公債費比率（分子）の構造'!O$53),'実質公債費比率（分子）の構造'!O$53,NA())</f>
        <v>1505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60665</v>
      </c>
      <c r="E56" s="137"/>
      <c r="F56" s="137"/>
      <c r="G56" s="137">
        <f>'将来負担比率（分子）の構造'!J$52</f>
        <v>60853</v>
      </c>
      <c r="H56" s="137"/>
      <c r="I56" s="137"/>
      <c r="J56" s="137">
        <f>'将来負担比率（分子）の構造'!K$52</f>
        <v>60829</v>
      </c>
      <c r="K56" s="137"/>
      <c r="L56" s="137"/>
      <c r="M56" s="137">
        <f>'将来負担比率（分子）の構造'!L$52</f>
        <v>60019</v>
      </c>
      <c r="N56" s="137"/>
      <c r="O56" s="137"/>
      <c r="P56" s="137">
        <f>'将来負担比率（分子）の構造'!M$52</f>
        <v>59424</v>
      </c>
    </row>
    <row r="57" spans="1:16" x14ac:dyDescent="0.15">
      <c r="A57" s="137" t="s">
        <v>36</v>
      </c>
      <c r="B57" s="137"/>
      <c r="C57" s="137"/>
      <c r="D57" s="137">
        <f>'将来負担比率（分子）の構造'!I$51</f>
        <v>33004</v>
      </c>
      <c r="E57" s="137"/>
      <c r="F57" s="137"/>
      <c r="G57" s="137">
        <f>'将来負担比率（分子）の構造'!J$51</f>
        <v>34603</v>
      </c>
      <c r="H57" s="137"/>
      <c r="I57" s="137"/>
      <c r="J57" s="137">
        <f>'将来負担比率（分子）の構造'!K$51</f>
        <v>35212</v>
      </c>
      <c r="K57" s="137"/>
      <c r="L57" s="137"/>
      <c r="M57" s="137">
        <f>'将来負担比率（分子）の構造'!L$51</f>
        <v>34594</v>
      </c>
      <c r="N57" s="137"/>
      <c r="O57" s="137"/>
      <c r="P57" s="137">
        <f>'将来負担比率（分子）の構造'!M$51</f>
        <v>33318</v>
      </c>
    </row>
    <row r="58" spans="1:16" x14ac:dyDescent="0.15">
      <c r="A58" s="137" t="s">
        <v>35</v>
      </c>
      <c r="B58" s="137"/>
      <c r="C58" s="137"/>
      <c r="D58" s="137">
        <f>'将来負担比率（分子）の構造'!I$50</f>
        <v>2904</v>
      </c>
      <c r="E58" s="137"/>
      <c r="F58" s="137"/>
      <c r="G58" s="137">
        <f>'将来負担比率（分子）の構造'!J$50</f>
        <v>3208</v>
      </c>
      <c r="H58" s="137"/>
      <c r="I58" s="137"/>
      <c r="J58" s="137">
        <f>'将来負担比率（分子）の構造'!K$50</f>
        <v>4160</v>
      </c>
      <c r="K58" s="137"/>
      <c r="L58" s="137"/>
      <c r="M58" s="137">
        <f>'将来負担比率（分子）の構造'!L$50</f>
        <v>5597</v>
      </c>
      <c r="N58" s="137"/>
      <c r="O58" s="137"/>
      <c r="P58" s="137">
        <f>'将来負担比率（分子）の構造'!M$50</f>
        <v>7288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10655</v>
      </c>
      <c r="C62" s="137"/>
      <c r="D62" s="137"/>
      <c r="E62" s="137">
        <f>'将来負担比率（分子）の構造'!J$45</f>
        <v>10683</v>
      </c>
      <c r="F62" s="137"/>
      <c r="G62" s="137"/>
      <c r="H62" s="137">
        <f>'将来負担比率（分子）の構造'!K$45</f>
        <v>9870</v>
      </c>
      <c r="I62" s="137"/>
      <c r="J62" s="137"/>
      <c r="K62" s="137">
        <f>'将来負担比率（分子）の構造'!L$45</f>
        <v>9822</v>
      </c>
      <c r="L62" s="137"/>
      <c r="M62" s="137"/>
      <c r="N62" s="137">
        <f>'将来負担比率（分子）の構造'!M$45</f>
        <v>9190</v>
      </c>
      <c r="O62" s="137"/>
      <c r="P62" s="137"/>
    </row>
    <row r="63" spans="1:16" x14ac:dyDescent="0.15">
      <c r="A63" s="137" t="s">
        <v>28</v>
      </c>
      <c r="B63" s="137">
        <f>'将来負担比率（分子）の構造'!I$44</f>
        <v>5</v>
      </c>
      <c r="C63" s="137"/>
      <c r="D63" s="137"/>
      <c r="E63" s="137">
        <f>'将来負担比率（分子）の構造'!J$44</f>
        <v>5</v>
      </c>
      <c r="F63" s="137"/>
      <c r="G63" s="137"/>
      <c r="H63" s="137">
        <f>'将来負担比率（分子）の構造'!K$44</f>
        <v>4</v>
      </c>
      <c r="I63" s="137"/>
      <c r="J63" s="137"/>
      <c r="K63" s="137">
        <f>'将来負担比率（分子）の構造'!L$44</f>
        <v>4</v>
      </c>
      <c r="L63" s="137"/>
      <c r="M63" s="137"/>
      <c r="N63" s="137">
        <f>'将来負担比率（分子）の構造'!M$44</f>
        <v>72</v>
      </c>
      <c r="O63" s="137"/>
      <c r="P63" s="137"/>
    </row>
    <row r="64" spans="1:16" x14ac:dyDescent="0.15">
      <c r="A64" s="137" t="s">
        <v>27</v>
      </c>
      <c r="B64" s="137">
        <f>'将来負担比率（分子）の構造'!I$43</f>
        <v>32574</v>
      </c>
      <c r="C64" s="137"/>
      <c r="D64" s="137"/>
      <c r="E64" s="137">
        <f>'将来負担比率（分子）の構造'!J$43</f>
        <v>30064</v>
      </c>
      <c r="F64" s="137"/>
      <c r="G64" s="137"/>
      <c r="H64" s="137">
        <f>'将来負担比率（分子）の構造'!K$43</f>
        <v>27769</v>
      </c>
      <c r="I64" s="137"/>
      <c r="J64" s="137"/>
      <c r="K64" s="137">
        <f>'将来負担比率（分子）の構造'!L$43</f>
        <v>26332</v>
      </c>
      <c r="L64" s="137"/>
      <c r="M64" s="137"/>
      <c r="N64" s="137">
        <f>'将来負担比率（分子）の構造'!M$43</f>
        <v>25149</v>
      </c>
      <c r="O64" s="137"/>
      <c r="P64" s="137"/>
    </row>
    <row r="65" spans="1:16" x14ac:dyDescent="0.15">
      <c r="A65" s="137" t="s">
        <v>26</v>
      </c>
      <c r="B65" s="137">
        <f>'将来負担比率（分子）の構造'!I$42</f>
        <v>8357</v>
      </c>
      <c r="C65" s="137"/>
      <c r="D65" s="137"/>
      <c r="E65" s="137">
        <f>'将来負担比率（分子）の構造'!J$42</f>
        <v>7724</v>
      </c>
      <c r="F65" s="137"/>
      <c r="G65" s="137"/>
      <c r="H65" s="137">
        <f>'将来負担比率（分子）の構造'!K$42</f>
        <v>6575</v>
      </c>
      <c r="I65" s="137"/>
      <c r="J65" s="137"/>
      <c r="K65" s="137">
        <f>'将来負担比率（分子）の構造'!L$42</f>
        <v>5747</v>
      </c>
      <c r="L65" s="137"/>
      <c r="M65" s="137"/>
      <c r="N65" s="137">
        <f>'将来負担比率（分子）の構造'!M$42</f>
        <v>4943</v>
      </c>
      <c r="O65" s="137"/>
      <c r="P65" s="137"/>
    </row>
    <row r="66" spans="1:16" x14ac:dyDescent="0.15">
      <c r="A66" s="137" t="s">
        <v>25</v>
      </c>
      <c r="B66" s="137">
        <f>'将来負担比率（分子）の構造'!I$41</f>
        <v>73279</v>
      </c>
      <c r="C66" s="137"/>
      <c r="D66" s="137"/>
      <c r="E66" s="137">
        <f>'将来負担比率（分子）の構造'!J$41</f>
        <v>73231</v>
      </c>
      <c r="F66" s="137"/>
      <c r="G66" s="137"/>
      <c r="H66" s="137">
        <f>'将来負担比率（分子）の構造'!K$41</f>
        <v>73006</v>
      </c>
      <c r="I66" s="137"/>
      <c r="J66" s="137"/>
      <c r="K66" s="137">
        <f>'将来負担比率（分子）の構造'!L$41</f>
        <v>72519</v>
      </c>
      <c r="L66" s="137"/>
      <c r="M66" s="137"/>
      <c r="N66" s="137">
        <f>'将来負担比率（分子）の構造'!M$41</f>
        <v>71821</v>
      </c>
      <c r="O66" s="137"/>
      <c r="P66" s="137"/>
    </row>
    <row r="67" spans="1:16" x14ac:dyDescent="0.15">
      <c r="A67" s="137" t="s">
        <v>63</v>
      </c>
      <c r="B67" s="137" t="e">
        <f>NA()</f>
        <v>#N/A</v>
      </c>
      <c r="C67" s="137">
        <f>IF(ISNUMBER('将来負担比率（分子）の構造'!I$53), IF('将来負担比率（分子）の構造'!I$53 &lt; 0, 0, '将来負担比率（分子）の構造'!I$53), NA())</f>
        <v>28298</v>
      </c>
      <c r="D67" s="137" t="e">
        <f>NA()</f>
        <v>#N/A</v>
      </c>
      <c r="E67" s="137" t="e">
        <f>NA()</f>
        <v>#N/A</v>
      </c>
      <c r="F67" s="137">
        <f>IF(ISNUMBER('将来負担比率（分子）の構造'!J$53), IF('将来負担比率（分子）の構造'!J$53 &lt; 0, 0, '将来負担比率（分子）の構造'!J$53), NA())</f>
        <v>23043</v>
      </c>
      <c r="G67" s="137" t="e">
        <f>NA()</f>
        <v>#N/A</v>
      </c>
      <c r="H67" s="137" t="e">
        <f>NA()</f>
        <v>#N/A</v>
      </c>
      <c r="I67" s="137">
        <f>IF(ISNUMBER('将来負担比率（分子）の構造'!K$53), IF('将来負担比率（分子）の構造'!K$53 &lt; 0, 0, '将来負担比率（分子）の構造'!K$53), NA())</f>
        <v>17021</v>
      </c>
      <c r="J67" s="137" t="e">
        <f>NA()</f>
        <v>#N/A</v>
      </c>
      <c r="K67" s="137" t="e">
        <f>NA()</f>
        <v>#N/A</v>
      </c>
      <c r="L67" s="137">
        <f>IF(ISNUMBER('将来負担比率（分子）の構造'!L$53), IF('将来負担比率（分子）の構造'!L$53 &lt; 0, 0, '将来負担比率（分子）の構造'!L$53), NA())</f>
        <v>14215</v>
      </c>
      <c r="M67" s="137" t="e">
        <f>NA()</f>
        <v>#N/A</v>
      </c>
      <c r="N67" s="137" t="e">
        <f>NA()</f>
        <v>#N/A</v>
      </c>
      <c r="O67" s="137">
        <f>IF(ISNUMBER('将来負担比率（分子）の構造'!M$53), IF('将来負担比率（分子）の構造'!M$53 &lt; 0, 0, '将来負担比率（分子）の構造'!M$53), NA())</f>
        <v>11145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35162236</v>
      </c>
      <c r="S5" s="615"/>
      <c r="T5" s="615"/>
      <c r="U5" s="615"/>
      <c r="V5" s="615"/>
      <c r="W5" s="615"/>
      <c r="X5" s="615"/>
      <c r="Y5" s="616"/>
      <c r="Z5" s="617">
        <v>48.9</v>
      </c>
      <c r="AA5" s="617"/>
      <c r="AB5" s="617"/>
      <c r="AC5" s="617"/>
      <c r="AD5" s="618">
        <v>32217130</v>
      </c>
      <c r="AE5" s="618"/>
      <c r="AF5" s="618"/>
      <c r="AG5" s="618"/>
      <c r="AH5" s="618"/>
      <c r="AI5" s="618"/>
      <c r="AJ5" s="618"/>
      <c r="AK5" s="618"/>
      <c r="AL5" s="619">
        <v>82.7</v>
      </c>
      <c r="AM5" s="620"/>
      <c r="AN5" s="620"/>
      <c r="AO5" s="621"/>
      <c r="AP5" s="611" t="s">
        <v>209</v>
      </c>
      <c r="AQ5" s="612"/>
      <c r="AR5" s="612"/>
      <c r="AS5" s="612"/>
      <c r="AT5" s="612"/>
      <c r="AU5" s="612"/>
      <c r="AV5" s="612"/>
      <c r="AW5" s="612"/>
      <c r="AX5" s="612"/>
      <c r="AY5" s="612"/>
      <c r="AZ5" s="612"/>
      <c r="BA5" s="612"/>
      <c r="BB5" s="612"/>
      <c r="BC5" s="612"/>
      <c r="BD5" s="612"/>
      <c r="BE5" s="612"/>
      <c r="BF5" s="613"/>
      <c r="BG5" s="625">
        <v>32198778</v>
      </c>
      <c r="BH5" s="626"/>
      <c r="BI5" s="626"/>
      <c r="BJ5" s="626"/>
      <c r="BK5" s="626"/>
      <c r="BL5" s="626"/>
      <c r="BM5" s="626"/>
      <c r="BN5" s="627"/>
      <c r="BO5" s="628">
        <v>91.6</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472112</v>
      </c>
      <c r="S6" s="626"/>
      <c r="T6" s="626"/>
      <c r="U6" s="626"/>
      <c r="V6" s="626"/>
      <c r="W6" s="626"/>
      <c r="X6" s="626"/>
      <c r="Y6" s="627"/>
      <c r="Z6" s="628">
        <v>0.7</v>
      </c>
      <c r="AA6" s="628"/>
      <c r="AB6" s="628"/>
      <c r="AC6" s="628"/>
      <c r="AD6" s="629">
        <v>472112</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32198778</v>
      </c>
      <c r="BH6" s="626"/>
      <c r="BI6" s="626"/>
      <c r="BJ6" s="626"/>
      <c r="BK6" s="626"/>
      <c r="BL6" s="626"/>
      <c r="BM6" s="626"/>
      <c r="BN6" s="627"/>
      <c r="BO6" s="628">
        <v>91.6</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453655</v>
      </c>
      <c r="CS6" s="626"/>
      <c r="CT6" s="626"/>
      <c r="CU6" s="626"/>
      <c r="CV6" s="626"/>
      <c r="CW6" s="626"/>
      <c r="CX6" s="626"/>
      <c r="CY6" s="627"/>
      <c r="CZ6" s="628">
        <v>0.6</v>
      </c>
      <c r="DA6" s="628"/>
      <c r="DB6" s="628"/>
      <c r="DC6" s="628"/>
      <c r="DD6" s="634" t="s">
        <v>210</v>
      </c>
      <c r="DE6" s="626"/>
      <c r="DF6" s="626"/>
      <c r="DG6" s="626"/>
      <c r="DH6" s="626"/>
      <c r="DI6" s="626"/>
      <c r="DJ6" s="626"/>
      <c r="DK6" s="626"/>
      <c r="DL6" s="626"/>
      <c r="DM6" s="626"/>
      <c r="DN6" s="626"/>
      <c r="DO6" s="626"/>
      <c r="DP6" s="627"/>
      <c r="DQ6" s="634">
        <v>453655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35785</v>
      </c>
      <c r="S7" s="626"/>
      <c r="T7" s="626"/>
      <c r="U7" s="626"/>
      <c r="V7" s="626"/>
      <c r="W7" s="626"/>
      <c r="X7" s="626"/>
      <c r="Y7" s="627"/>
      <c r="Z7" s="628">
        <v>0</v>
      </c>
      <c r="AA7" s="628"/>
      <c r="AB7" s="628"/>
      <c r="AC7" s="628"/>
      <c r="AD7" s="629">
        <v>35785</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14469151</v>
      </c>
      <c r="BH7" s="626"/>
      <c r="BI7" s="626"/>
      <c r="BJ7" s="626"/>
      <c r="BK7" s="626"/>
      <c r="BL7" s="626"/>
      <c r="BM7" s="626"/>
      <c r="BN7" s="627"/>
      <c r="BO7" s="628">
        <v>41.1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8099412</v>
      </c>
      <c r="CS7" s="626"/>
      <c r="CT7" s="626"/>
      <c r="CU7" s="626"/>
      <c r="CV7" s="626"/>
      <c r="CW7" s="626"/>
      <c r="CX7" s="626"/>
      <c r="CY7" s="627"/>
      <c r="CZ7" s="628">
        <v>11.5</v>
      </c>
      <c r="DA7" s="628"/>
      <c r="DB7" s="628"/>
      <c r="DC7" s="628"/>
      <c r="DD7" s="634">
        <v>226371</v>
      </c>
      <c r="DE7" s="626"/>
      <c r="DF7" s="626"/>
      <c r="DG7" s="626"/>
      <c r="DH7" s="626"/>
      <c r="DI7" s="626"/>
      <c r="DJ7" s="626"/>
      <c r="DK7" s="626"/>
      <c r="DL7" s="626"/>
      <c r="DM7" s="626"/>
      <c r="DN7" s="626"/>
      <c r="DO7" s="626"/>
      <c r="DP7" s="627"/>
      <c r="DQ7" s="634">
        <v>7011513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106723</v>
      </c>
      <c r="S8" s="626"/>
      <c r="T8" s="626"/>
      <c r="U8" s="626"/>
      <c r="V8" s="626"/>
      <c r="W8" s="626"/>
      <c r="X8" s="626"/>
      <c r="Y8" s="627"/>
      <c r="Z8" s="628">
        <v>0.1</v>
      </c>
      <c r="AA8" s="628"/>
      <c r="AB8" s="628"/>
      <c r="AC8" s="628"/>
      <c r="AD8" s="629">
        <v>106723</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354187</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24936959</v>
      </c>
      <c r="CS8" s="626"/>
      <c r="CT8" s="626"/>
      <c r="CU8" s="626"/>
      <c r="CV8" s="626"/>
      <c r="CW8" s="626"/>
      <c r="CX8" s="626"/>
      <c r="CY8" s="627"/>
      <c r="CZ8" s="628">
        <v>35.299999999999997</v>
      </c>
      <c r="DA8" s="628"/>
      <c r="DB8" s="628"/>
      <c r="DC8" s="628"/>
      <c r="DD8" s="634">
        <v>314356</v>
      </c>
      <c r="DE8" s="626"/>
      <c r="DF8" s="626"/>
      <c r="DG8" s="626"/>
      <c r="DH8" s="626"/>
      <c r="DI8" s="626"/>
      <c r="DJ8" s="626"/>
      <c r="DK8" s="626"/>
      <c r="DL8" s="626"/>
      <c r="DM8" s="626"/>
      <c r="DN8" s="626"/>
      <c r="DO8" s="626"/>
      <c r="DP8" s="627"/>
      <c r="DQ8" s="634">
        <v>11409687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80796</v>
      </c>
      <c r="S9" s="626"/>
      <c r="T9" s="626"/>
      <c r="U9" s="626"/>
      <c r="V9" s="626"/>
      <c r="W9" s="626"/>
      <c r="X9" s="626"/>
      <c r="Y9" s="627"/>
      <c r="Z9" s="628">
        <v>0.1</v>
      </c>
      <c r="AA9" s="628"/>
      <c r="AB9" s="628"/>
      <c r="AC9" s="628"/>
      <c r="AD9" s="629">
        <v>80796</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11259125</v>
      </c>
      <c r="BH9" s="626"/>
      <c r="BI9" s="626"/>
      <c r="BJ9" s="626"/>
      <c r="BK9" s="626"/>
      <c r="BL9" s="626"/>
      <c r="BM9" s="626"/>
      <c r="BN9" s="627"/>
      <c r="BO9" s="628">
        <v>32</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7728805</v>
      </c>
      <c r="CS9" s="626"/>
      <c r="CT9" s="626"/>
      <c r="CU9" s="626"/>
      <c r="CV9" s="626"/>
      <c r="CW9" s="626"/>
      <c r="CX9" s="626"/>
      <c r="CY9" s="627"/>
      <c r="CZ9" s="628">
        <v>11</v>
      </c>
      <c r="DA9" s="628"/>
      <c r="DB9" s="628"/>
      <c r="DC9" s="628"/>
      <c r="DD9" s="634">
        <v>317713</v>
      </c>
      <c r="DE9" s="626"/>
      <c r="DF9" s="626"/>
      <c r="DG9" s="626"/>
      <c r="DH9" s="626"/>
      <c r="DI9" s="626"/>
      <c r="DJ9" s="626"/>
      <c r="DK9" s="626"/>
      <c r="DL9" s="626"/>
      <c r="DM9" s="626"/>
      <c r="DN9" s="626"/>
      <c r="DO9" s="626"/>
      <c r="DP9" s="627"/>
      <c r="DQ9" s="634">
        <v>6752451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3781375</v>
      </c>
      <c r="S10" s="626"/>
      <c r="T10" s="626"/>
      <c r="U10" s="626"/>
      <c r="V10" s="626"/>
      <c r="W10" s="626"/>
      <c r="X10" s="626"/>
      <c r="Y10" s="627"/>
      <c r="Z10" s="628">
        <v>5.3</v>
      </c>
      <c r="AA10" s="628"/>
      <c r="AB10" s="628"/>
      <c r="AC10" s="628"/>
      <c r="AD10" s="629">
        <v>3781375</v>
      </c>
      <c r="AE10" s="629"/>
      <c r="AF10" s="629"/>
      <c r="AG10" s="629"/>
      <c r="AH10" s="629"/>
      <c r="AI10" s="629"/>
      <c r="AJ10" s="629"/>
      <c r="AK10" s="629"/>
      <c r="AL10" s="630">
        <v>9.6999999999999993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780710</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69909</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62609</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100570</v>
      </c>
      <c r="S11" s="626"/>
      <c r="T11" s="626"/>
      <c r="U11" s="626"/>
      <c r="V11" s="626"/>
      <c r="W11" s="626"/>
      <c r="X11" s="626"/>
      <c r="Y11" s="627"/>
      <c r="Z11" s="628">
        <v>0.1</v>
      </c>
      <c r="AA11" s="628"/>
      <c r="AB11" s="628"/>
      <c r="AC11" s="628"/>
      <c r="AD11" s="629">
        <v>100570</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2075129</v>
      </c>
      <c r="BH11" s="626"/>
      <c r="BI11" s="626"/>
      <c r="BJ11" s="626"/>
      <c r="BK11" s="626"/>
      <c r="BL11" s="626"/>
      <c r="BM11" s="626"/>
      <c r="BN11" s="627"/>
      <c r="BO11" s="628">
        <v>5.9</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780043</v>
      </c>
      <c r="CS11" s="626"/>
      <c r="CT11" s="626"/>
      <c r="CU11" s="626"/>
      <c r="CV11" s="626"/>
      <c r="CW11" s="626"/>
      <c r="CX11" s="626"/>
      <c r="CY11" s="627"/>
      <c r="CZ11" s="628">
        <v>1.1000000000000001</v>
      </c>
      <c r="DA11" s="628"/>
      <c r="DB11" s="628"/>
      <c r="DC11" s="628"/>
      <c r="DD11" s="634">
        <v>421116</v>
      </c>
      <c r="DE11" s="626"/>
      <c r="DF11" s="626"/>
      <c r="DG11" s="626"/>
      <c r="DH11" s="626"/>
      <c r="DI11" s="626"/>
      <c r="DJ11" s="626"/>
      <c r="DK11" s="626"/>
      <c r="DL11" s="626"/>
      <c r="DM11" s="626"/>
      <c r="DN11" s="626"/>
      <c r="DO11" s="626"/>
      <c r="DP11" s="627"/>
      <c r="DQ11" s="634">
        <v>458403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15721638</v>
      </c>
      <c r="BH12" s="626"/>
      <c r="BI12" s="626"/>
      <c r="BJ12" s="626"/>
      <c r="BK12" s="626"/>
      <c r="BL12" s="626"/>
      <c r="BM12" s="626"/>
      <c r="BN12" s="627"/>
      <c r="BO12" s="628">
        <v>44.7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926133</v>
      </c>
      <c r="CS12" s="626"/>
      <c r="CT12" s="626"/>
      <c r="CU12" s="626"/>
      <c r="CV12" s="626"/>
      <c r="CW12" s="626"/>
      <c r="CX12" s="626"/>
      <c r="CY12" s="627"/>
      <c r="CZ12" s="628">
        <v>1.3</v>
      </c>
      <c r="DA12" s="628"/>
      <c r="DB12" s="628"/>
      <c r="DC12" s="628"/>
      <c r="DD12" s="634">
        <v>11472</v>
      </c>
      <c r="DE12" s="626"/>
      <c r="DF12" s="626"/>
      <c r="DG12" s="626"/>
      <c r="DH12" s="626"/>
      <c r="DI12" s="626"/>
      <c r="DJ12" s="626"/>
      <c r="DK12" s="626"/>
      <c r="DL12" s="626"/>
      <c r="DM12" s="626"/>
      <c r="DN12" s="626"/>
      <c r="DO12" s="626"/>
      <c r="DP12" s="627"/>
      <c r="DQ12" s="634">
        <v>654261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128391</v>
      </c>
      <c r="S13" s="626"/>
      <c r="T13" s="626"/>
      <c r="U13" s="626"/>
      <c r="V13" s="626"/>
      <c r="W13" s="626"/>
      <c r="X13" s="626"/>
      <c r="Y13" s="627"/>
      <c r="Z13" s="628">
        <v>0.2</v>
      </c>
      <c r="AA13" s="628"/>
      <c r="AB13" s="628"/>
      <c r="AC13" s="628"/>
      <c r="AD13" s="629">
        <v>128391</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15658418</v>
      </c>
      <c r="BH13" s="626"/>
      <c r="BI13" s="626"/>
      <c r="BJ13" s="626"/>
      <c r="BK13" s="626"/>
      <c r="BL13" s="626"/>
      <c r="BM13" s="626"/>
      <c r="BN13" s="627"/>
      <c r="BO13" s="628">
        <v>44.5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11811928</v>
      </c>
      <c r="CS13" s="626"/>
      <c r="CT13" s="626"/>
      <c r="CU13" s="626"/>
      <c r="CV13" s="626"/>
      <c r="CW13" s="626"/>
      <c r="CX13" s="626"/>
      <c r="CY13" s="627"/>
      <c r="CZ13" s="628">
        <v>16.7</v>
      </c>
      <c r="DA13" s="628"/>
      <c r="DB13" s="628"/>
      <c r="DC13" s="628"/>
      <c r="DD13" s="634">
        <v>7630675</v>
      </c>
      <c r="DE13" s="626"/>
      <c r="DF13" s="626"/>
      <c r="DG13" s="626"/>
      <c r="DH13" s="626"/>
      <c r="DI13" s="626"/>
      <c r="DJ13" s="626"/>
      <c r="DK13" s="626"/>
      <c r="DL13" s="626"/>
      <c r="DM13" s="626"/>
      <c r="DN13" s="626"/>
      <c r="DO13" s="626"/>
      <c r="DP13" s="627"/>
      <c r="DQ13" s="634">
        <v>5790069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423809</v>
      </c>
      <c r="BH14" s="626"/>
      <c r="BI14" s="626"/>
      <c r="BJ14" s="626"/>
      <c r="BK14" s="626"/>
      <c r="BL14" s="626"/>
      <c r="BM14" s="626"/>
      <c r="BN14" s="627"/>
      <c r="BO14" s="628">
        <v>1.2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3372192</v>
      </c>
      <c r="CS14" s="626"/>
      <c r="CT14" s="626"/>
      <c r="CU14" s="626"/>
      <c r="CV14" s="626"/>
      <c r="CW14" s="626"/>
      <c r="CX14" s="626"/>
      <c r="CY14" s="627"/>
      <c r="CZ14" s="628">
        <v>4.8</v>
      </c>
      <c r="DA14" s="628"/>
      <c r="DB14" s="628"/>
      <c r="DC14" s="628"/>
      <c r="DD14" s="634">
        <v>684517</v>
      </c>
      <c r="DE14" s="626"/>
      <c r="DF14" s="626"/>
      <c r="DG14" s="626"/>
      <c r="DH14" s="626"/>
      <c r="DI14" s="626"/>
      <c r="DJ14" s="626"/>
      <c r="DK14" s="626"/>
      <c r="DL14" s="626"/>
      <c r="DM14" s="626"/>
      <c r="DN14" s="626"/>
      <c r="DO14" s="626"/>
      <c r="DP14" s="627"/>
      <c r="DQ14" s="634">
        <v>2805239</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109294</v>
      </c>
      <c r="S15" s="626"/>
      <c r="T15" s="626"/>
      <c r="U15" s="626"/>
      <c r="V15" s="626"/>
      <c r="W15" s="626"/>
      <c r="X15" s="626"/>
      <c r="Y15" s="627"/>
      <c r="Z15" s="628">
        <v>0.2</v>
      </c>
      <c r="AA15" s="628"/>
      <c r="AB15" s="628"/>
      <c r="AC15" s="628"/>
      <c r="AD15" s="629">
        <v>109294</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1584180</v>
      </c>
      <c r="BH15" s="626"/>
      <c r="BI15" s="626"/>
      <c r="BJ15" s="626"/>
      <c r="BK15" s="626"/>
      <c r="BL15" s="626"/>
      <c r="BM15" s="626"/>
      <c r="BN15" s="627"/>
      <c r="BO15" s="628">
        <v>4.5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5305640</v>
      </c>
      <c r="CS15" s="626"/>
      <c r="CT15" s="626"/>
      <c r="CU15" s="626"/>
      <c r="CV15" s="626"/>
      <c r="CW15" s="626"/>
      <c r="CX15" s="626"/>
      <c r="CY15" s="627"/>
      <c r="CZ15" s="628">
        <v>7.5</v>
      </c>
      <c r="DA15" s="628"/>
      <c r="DB15" s="628"/>
      <c r="DC15" s="628"/>
      <c r="DD15" s="634">
        <v>796589</v>
      </c>
      <c r="DE15" s="626"/>
      <c r="DF15" s="626"/>
      <c r="DG15" s="626"/>
      <c r="DH15" s="626"/>
      <c r="DI15" s="626"/>
      <c r="DJ15" s="626"/>
      <c r="DK15" s="626"/>
      <c r="DL15" s="626"/>
      <c r="DM15" s="626"/>
      <c r="DN15" s="626"/>
      <c r="DO15" s="626"/>
      <c r="DP15" s="627"/>
      <c r="DQ15" s="634">
        <v>4511835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2049021</v>
      </c>
      <c r="S16" s="626"/>
      <c r="T16" s="626"/>
      <c r="U16" s="626"/>
      <c r="V16" s="626"/>
      <c r="W16" s="626"/>
      <c r="X16" s="626"/>
      <c r="Y16" s="627"/>
      <c r="Z16" s="628">
        <v>2.8</v>
      </c>
      <c r="AA16" s="628"/>
      <c r="AB16" s="628"/>
      <c r="AC16" s="628"/>
      <c r="AD16" s="629">
        <v>1743397</v>
      </c>
      <c r="AE16" s="629"/>
      <c r="AF16" s="629"/>
      <c r="AG16" s="629"/>
      <c r="AH16" s="629"/>
      <c r="AI16" s="629"/>
      <c r="AJ16" s="629"/>
      <c r="AK16" s="629"/>
      <c r="AL16" s="630">
        <v>4.5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1743397</v>
      </c>
      <c r="S17" s="626"/>
      <c r="T17" s="626"/>
      <c r="U17" s="626"/>
      <c r="V17" s="626"/>
      <c r="W17" s="626"/>
      <c r="X17" s="626"/>
      <c r="Y17" s="627"/>
      <c r="Z17" s="628">
        <v>2.4</v>
      </c>
      <c r="AA17" s="628"/>
      <c r="AB17" s="628"/>
      <c r="AC17" s="628"/>
      <c r="AD17" s="629">
        <v>1743397</v>
      </c>
      <c r="AE17" s="629"/>
      <c r="AF17" s="629"/>
      <c r="AG17" s="629"/>
      <c r="AH17" s="629"/>
      <c r="AI17" s="629"/>
      <c r="AJ17" s="629"/>
      <c r="AK17" s="629"/>
      <c r="AL17" s="630">
        <v>4.5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7074525</v>
      </c>
      <c r="CS17" s="626"/>
      <c r="CT17" s="626"/>
      <c r="CU17" s="626"/>
      <c r="CV17" s="626"/>
      <c r="CW17" s="626"/>
      <c r="CX17" s="626"/>
      <c r="CY17" s="627"/>
      <c r="CZ17" s="628">
        <v>10</v>
      </c>
      <c r="DA17" s="628"/>
      <c r="DB17" s="628"/>
      <c r="DC17" s="628"/>
      <c r="DD17" s="634" t="s">
        <v>111</v>
      </c>
      <c r="DE17" s="626"/>
      <c r="DF17" s="626"/>
      <c r="DG17" s="626"/>
      <c r="DH17" s="626"/>
      <c r="DI17" s="626"/>
      <c r="DJ17" s="626"/>
      <c r="DK17" s="626"/>
      <c r="DL17" s="626"/>
      <c r="DM17" s="626"/>
      <c r="DN17" s="626"/>
      <c r="DO17" s="626"/>
      <c r="DP17" s="627"/>
      <c r="DQ17" s="634">
        <v>6576018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305624</v>
      </c>
      <c r="S18" s="626"/>
      <c r="T18" s="626"/>
      <c r="U18" s="626"/>
      <c r="V18" s="626"/>
      <c r="W18" s="626"/>
      <c r="X18" s="626"/>
      <c r="Y18" s="627"/>
      <c r="Z18" s="628">
        <v>0.4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2963458</v>
      </c>
      <c r="BH19" s="626"/>
      <c r="BI19" s="626"/>
      <c r="BJ19" s="626"/>
      <c r="BK19" s="626"/>
      <c r="BL19" s="626"/>
      <c r="BM19" s="626"/>
      <c r="BN19" s="627"/>
      <c r="BO19" s="628">
        <v>8.4</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42026303</v>
      </c>
      <c r="S20" s="626"/>
      <c r="T20" s="626"/>
      <c r="U20" s="626"/>
      <c r="V20" s="626"/>
      <c r="W20" s="626"/>
      <c r="X20" s="626"/>
      <c r="Y20" s="627"/>
      <c r="Z20" s="628">
        <v>58.4</v>
      </c>
      <c r="AA20" s="628"/>
      <c r="AB20" s="628"/>
      <c r="AC20" s="628"/>
      <c r="AD20" s="629">
        <v>38775573</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2963458</v>
      </c>
      <c r="BH20" s="626"/>
      <c r="BI20" s="626"/>
      <c r="BJ20" s="626"/>
      <c r="BK20" s="626"/>
      <c r="BL20" s="626"/>
      <c r="BM20" s="626"/>
      <c r="BN20" s="627"/>
      <c r="BO20" s="628">
        <v>8.4</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70559201</v>
      </c>
      <c r="CS20" s="626"/>
      <c r="CT20" s="626"/>
      <c r="CU20" s="626"/>
      <c r="CV20" s="626"/>
      <c r="CW20" s="626"/>
      <c r="CX20" s="626"/>
      <c r="CY20" s="627"/>
      <c r="CZ20" s="628">
        <v>100</v>
      </c>
      <c r="DA20" s="628"/>
      <c r="DB20" s="628"/>
      <c r="DC20" s="628"/>
      <c r="DD20" s="634">
        <v>10402809</v>
      </c>
      <c r="DE20" s="626"/>
      <c r="DF20" s="626"/>
      <c r="DG20" s="626"/>
      <c r="DH20" s="626"/>
      <c r="DI20" s="626"/>
      <c r="DJ20" s="626"/>
      <c r="DK20" s="626"/>
      <c r="DL20" s="626"/>
      <c r="DM20" s="626"/>
      <c r="DN20" s="626"/>
      <c r="DO20" s="626"/>
      <c r="DP20" s="627"/>
      <c r="DQ20" s="634">
        <v>46485740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48155</v>
      </c>
      <c r="S21" s="626"/>
      <c r="T21" s="626"/>
      <c r="U21" s="626"/>
      <c r="V21" s="626"/>
      <c r="W21" s="626"/>
      <c r="X21" s="626"/>
      <c r="Y21" s="627"/>
      <c r="Z21" s="628">
        <v>0.1</v>
      </c>
      <c r="AA21" s="628"/>
      <c r="AB21" s="628"/>
      <c r="AC21" s="628"/>
      <c r="AD21" s="629">
        <v>48155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18352</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841423</v>
      </c>
      <c r="S22" s="626"/>
      <c r="T22" s="626"/>
      <c r="U22" s="626"/>
      <c r="V22" s="626"/>
      <c r="W22" s="626"/>
      <c r="X22" s="626"/>
      <c r="Y22" s="627"/>
      <c r="Z22" s="628">
        <v>1.2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1181694</v>
      </c>
      <c r="S23" s="626"/>
      <c r="T23" s="626"/>
      <c r="U23" s="626"/>
      <c r="V23" s="626"/>
      <c r="W23" s="626"/>
      <c r="X23" s="626"/>
      <c r="Y23" s="627"/>
      <c r="Z23" s="628">
        <v>1.6</v>
      </c>
      <c r="AA23" s="628"/>
      <c r="AB23" s="628"/>
      <c r="AC23" s="628"/>
      <c r="AD23" s="629">
        <v>10</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2945106</v>
      </c>
      <c r="BH23" s="626"/>
      <c r="BI23" s="626"/>
      <c r="BJ23" s="626"/>
      <c r="BK23" s="626"/>
      <c r="BL23" s="626"/>
      <c r="BM23" s="626"/>
      <c r="BN23" s="627"/>
      <c r="BO23" s="628">
        <v>8.4</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267875</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33021850</v>
      </c>
      <c r="CS24" s="615"/>
      <c r="CT24" s="615"/>
      <c r="CU24" s="615"/>
      <c r="CV24" s="615"/>
      <c r="CW24" s="615"/>
      <c r="CX24" s="615"/>
      <c r="CY24" s="616"/>
      <c r="CZ24" s="652">
        <v>46.8</v>
      </c>
      <c r="DA24" s="653"/>
      <c r="DB24" s="653"/>
      <c r="DC24" s="654"/>
      <c r="DD24" s="651">
        <v>20338197</v>
      </c>
      <c r="DE24" s="615"/>
      <c r="DF24" s="615"/>
      <c r="DG24" s="615"/>
      <c r="DH24" s="615"/>
      <c r="DI24" s="615"/>
      <c r="DJ24" s="615"/>
      <c r="DK24" s="616"/>
      <c r="DL24" s="651">
        <v>19947829</v>
      </c>
      <c r="DM24" s="615"/>
      <c r="DN24" s="615"/>
      <c r="DO24" s="615"/>
      <c r="DP24" s="615"/>
      <c r="DQ24" s="615"/>
      <c r="DR24" s="615"/>
      <c r="DS24" s="615"/>
      <c r="DT24" s="615"/>
      <c r="DU24" s="615"/>
      <c r="DV24" s="616"/>
      <c r="DW24" s="619">
        <v>48.9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12128980</v>
      </c>
      <c r="S25" s="626"/>
      <c r="T25" s="626"/>
      <c r="U25" s="626"/>
      <c r="V25" s="626"/>
      <c r="W25" s="626"/>
      <c r="X25" s="626"/>
      <c r="Y25" s="627"/>
      <c r="Z25" s="628">
        <v>16.899999999999999</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9877160</v>
      </c>
      <c r="CS25" s="657"/>
      <c r="CT25" s="657"/>
      <c r="CU25" s="657"/>
      <c r="CV25" s="657"/>
      <c r="CW25" s="657"/>
      <c r="CX25" s="657"/>
      <c r="CY25" s="658"/>
      <c r="CZ25" s="659">
        <v>14</v>
      </c>
      <c r="DA25" s="660"/>
      <c r="DB25" s="660"/>
      <c r="DC25" s="661"/>
      <c r="DD25" s="634">
        <v>9171524</v>
      </c>
      <c r="DE25" s="657"/>
      <c r="DF25" s="657"/>
      <c r="DG25" s="657"/>
      <c r="DH25" s="657"/>
      <c r="DI25" s="657"/>
      <c r="DJ25" s="657"/>
      <c r="DK25" s="658"/>
      <c r="DL25" s="634">
        <v>8783190</v>
      </c>
      <c r="DM25" s="657"/>
      <c r="DN25" s="657"/>
      <c r="DO25" s="657"/>
      <c r="DP25" s="657"/>
      <c r="DQ25" s="657"/>
      <c r="DR25" s="657"/>
      <c r="DS25" s="657"/>
      <c r="DT25" s="657"/>
      <c r="DU25" s="657"/>
      <c r="DV25" s="658"/>
      <c r="DW25" s="630">
        <v>21.5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300</v>
      </c>
      <c r="S26" s="626"/>
      <c r="T26" s="626"/>
      <c r="U26" s="626"/>
      <c r="V26" s="626"/>
      <c r="W26" s="626"/>
      <c r="X26" s="626"/>
      <c r="Y26" s="627"/>
      <c r="Z26" s="628">
        <v>0</v>
      </c>
      <c r="AA26" s="628"/>
      <c r="AB26" s="628"/>
      <c r="AC26" s="628"/>
      <c r="AD26" s="629">
        <v>300</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6420481</v>
      </c>
      <c r="CS26" s="626"/>
      <c r="CT26" s="626"/>
      <c r="CU26" s="626"/>
      <c r="CV26" s="626"/>
      <c r="CW26" s="626"/>
      <c r="CX26" s="626"/>
      <c r="CY26" s="627"/>
      <c r="CZ26" s="659">
        <v>9.1</v>
      </c>
      <c r="DA26" s="660"/>
      <c r="DB26" s="660"/>
      <c r="DC26" s="661"/>
      <c r="DD26" s="634">
        <v>5750317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4224985</v>
      </c>
      <c r="S27" s="626"/>
      <c r="T27" s="626"/>
      <c r="U27" s="626"/>
      <c r="V27" s="626"/>
      <c r="W27" s="626"/>
      <c r="X27" s="626"/>
      <c r="Y27" s="627"/>
      <c r="Z27" s="628">
        <v>5.9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35162236</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16070499</v>
      </c>
      <c r="CS27" s="657"/>
      <c r="CT27" s="657"/>
      <c r="CU27" s="657"/>
      <c r="CV27" s="657"/>
      <c r="CW27" s="657"/>
      <c r="CX27" s="657"/>
      <c r="CY27" s="658"/>
      <c r="CZ27" s="659">
        <v>22.8</v>
      </c>
      <c r="DA27" s="660"/>
      <c r="DB27" s="660"/>
      <c r="DC27" s="661"/>
      <c r="DD27" s="634">
        <v>4590989</v>
      </c>
      <c r="DE27" s="657"/>
      <c r="DF27" s="657"/>
      <c r="DG27" s="657"/>
      <c r="DH27" s="657"/>
      <c r="DI27" s="657"/>
      <c r="DJ27" s="657"/>
      <c r="DK27" s="658"/>
      <c r="DL27" s="634">
        <v>4588955</v>
      </c>
      <c r="DM27" s="657"/>
      <c r="DN27" s="657"/>
      <c r="DO27" s="657"/>
      <c r="DP27" s="657"/>
      <c r="DQ27" s="657"/>
      <c r="DR27" s="657"/>
      <c r="DS27" s="657"/>
      <c r="DT27" s="657"/>
      <c r="DU27" s="657"/>
      <c r="DV27" s="658"/>
      <c r="DW27" s="630">
        <v>11.3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383759</v>
      </c>
      <c r="S28" s="626"/>
      <c r="T28" s="626"/>
      <c r="U28" s="626"/>
      <c r="V28" s="626"/>
      <c r="W28" s="626"/>
      <c r="X28" s="626"/>
      <c r="Y28" s="627"/>
      <c r="Z28" s="628">
        <v>0.5</v>
      </c>
      <c r="AA28" s="628"/>
      <c r="AB28" s="628"/>
      <c r="AC28" s="628"/>
      <c r="AD28" s="629">
        <v>92335</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7074191</v>
      </c>
      <c r="CS28" s="626"/>
      <c r="CT28" s="626"/>
      <c r="CU28" s="626"/>
      <c r="CV28" s="626"/>
      <c r="CW28" s="626"/>
      <c r="CX28" s="626"/>
      <c r="CY28" s="627"/>
      <c r="CZ28" s="659">
        <v>10</v>
      </c>
      <c r="DA28" s="660"/>
      <c r="DB28" s="660"/>
      <c r="DC28" s="661"/>
      <c r="DD28" s="634">
        <v>6575684</v>
      </c>
      <c r="DE28" s="626"/>
      <c r="DF28" s="626"/>
      <c r="DG28" s="626"/>
      <c r="DH28" s="626"/>
      <c r="DI28" s="626"/>
      <c r="DJ28" s="626"/>
      <c r="DK28" s="627"/>
      <c r="DL28" s="634">
        <v>6575684</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185753</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7074191</v>
      </c>
      <c r="CS29" s="657"/>
      <c r="CT29" s="657"/>
      <c r="CU29" s="657"/>
      <c r="CV29" s="657"/>
      <c r="CW29" s="657"/>
      <c r="CX29" s="657"/>
      <c r="CY29" s="658"/>
      <c r="CZ29" s="659">
        <v>10</v>
      </c>
      <c r="DA29" s="660"/>
      <c r="DB29" s="660"/>
      <c r="DC29" s="661"/>
      <c r="DD29" s="634">
        <v>6575684</v>
      </c>
      <c r="DE29" s="657"/>
      <c r="DF29" s="657"/>
      <c r="DG29" s="657"/>
      <c r="DH29" s="657"/>
      <c r="DI29" s="657"/>
      <c r="DJ29" s="657"/>
      <c r="DK29" s="658"/>
      <c r="DL29" s="634">
        <v>6575684</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862470</v>
      </c>
      <c r="S30" s="626"/>
      <c r="T30" s="626"/>
      <c r="U30" s="626"/>
      <c r="V30" s="626"/>
      <c r="W30" s="626"/>
      <c r="X30" s="626"/>
      <c r="Y30" s="627"/>
      <c r="Z30" s="628">
        <v>1.2</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95.7</v>
      </c>
      <c r="BN30" s="684"/>
      <c r="BO30" s="684"/>
      <c r="BP30" s="684"/>
      <c r="BQ30" s="685"/>
      <c r="BR30" s="683">
        <v>98.7</v>
      </c>
      <c r="BS30" s="684"/>
      <c r="BT30" s="684"/>
      <c r="BU30" s="684"/>
      <c r="BV30" s="684"/>
      <c r="BW30" s="684"/>
      <c r="BX30" s="620">
        <v>95.3</v>
      </c>
      <c r="BY30" s="684"/>
      <c r="BZ30" s="684"/>
      <c r="CA30" s="684"/>
      <c r="CB30" s="685"/>
      <c r="CD30" s="688"/>
      <c r="CE30" s="689"/>
      <c r="CF30" s="639" t="s">
        <v>292</v>
      </c>
      <c r="CG30" s="640"/>
      <c r="CH30" s="640"/>
      <c r="CI30" s="640"/>
      <c r="CJ30" s="640"/>
      <c r="CK30" s="640"/>
      <c r="CL30" s="640"/>
      <c r="CM30" s="640"/>
      <c r="CN30" s="640"/>
      <c r="CO30" s="640"/>
      <c r="CP30" s="640"/>
      <c r="CQ30" s="641"/>
      <c r="CR30" s="625">
        <v>6318382</v>
      </c>
      <c r="CS30" s="626"/>
      <c r="CT30" s="626"/>
      <c r="CU30" s="626"/>
      <c r="CV30" s="626"/>
      <c r="CW30" s="626"/>
      <c r="CX30" s="626"/>
      <c r="CY30" s="627"/>
      <c r="CZ30" s="659">
        <v>9</v>
      </c>
      <c r="DA30" s="660"/>
      <c r="DB30" s="660"/>
      <c r="DC30" s="661"/>
      <c r="DD30" s="634">
        <v>5873180</v>
      </c>
      <c r="DE30" s="626"/>
      <c r="DF30" s="626"/>
      <c r="DG30" s="626"/>
      <c r="DH30" s="626"/>
      <c r="DI30" s="626"/>
      <c r="DJ30" s="626"/>
      <c r="DK30" s="627"/>
      <c r="DL30" s="634">
        <v>5873180</v>
      </c>
      <c r="DM30" s="626"/>
      <c r="DN30" s="626"/>
      <c r="DO30" s="626"/>
      <c r="DP30" s="626"/>
      <c r="DQ30" s="626"/>
      <c r="DR30" s="626"/>
      <c r="DS30" s="626"/>
      <c r="DT30" s="626"/>
      <c r="DU30" s="626"/>
      <c r="DV30" s="627"/>
      <c r="DW30" s="630">
        <v>14.4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3364206</v>
      </c>
      <c r="S31" s="626"/>
      <c r="T31" s="626"/>
      <c r="U31" s="626"/>
      <c r="V31" s="626"/>
      <c r="W31" s="626"/>
      <c r="X31" s="626"/>
      <c r="Y31" s="627"/>
      <c r="Z31" s="628">
        <v>4.7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95.6</v>
      </c>
      <c r="BN31" s="681"/>
      <c r="BO31" s="681"/>
      <c r="BP31" s="681"/>
      <c r="BQ31" s="682"/>
      <c r="BR31" s="680">
        <v>98.5</v>
      </c>
      <c r="BS31" s="657"/>
      <c r="BT31" s="657"/>
      <c r="BU31" s="657"/>
      <c r="BV31" s="657"/>
      <c r="BW31" s="657"/>
      <c r="BX31" s="631">
        <v>95.2</v>
      </c>
      <c r="BY31" s="681"/>
      <c r="BZ31" s="681"/>
      <c r="CA31" s="681"/>
      <c r="CB31" s="682"/>
      <c r="CD31" s="688"/>
      <c r="CE31" s="689"/>
      <c r="CF31" s="639" t="s">
        <v>296</v>
      </c>
      <c r="CG31" s="640"/>
      <c r="CH31" s="640"/>
      <c r="CI31" s="640"/>
      <c r="CJ31" s="640"/>
      <c r="CK31" s="640"/>
      <c r="CL31" s="640"/>
      <c r="CM31" s="640"/>
      <c r="CN31" s="640"/>
      <c r="CO31" s="640"/>
      <c r="CP31" s="640"/>
      <c r="CQ31" s="641"/>
      <c r="CR31" s="625">
        <v>755809</v>
      </c>
      <c r="CS31" s="657"/>
      <c r="CT31" s="657"/>
      <c r="CU31" s="657"/>
      <c r="CV31" s="657"/>
      <c r="CW31" s="657"/>
      <c r="CX31" s="657"/>
      <c r="CY31" s="658"/>
      <c r="CZ31" s="659">
        <v>1.1000000000000001</v>
      </c>
      <c r="DA31" s="660"/>
      <c r="DB31" s="660"/>
      <c r="DC31" s="661"/>
      <c r="DD31" s="634">
        <v>702504</v>
      </c>
      <c r="DE31" s="657"/>
      <c r="DF31" s="657"/>
      <c r="DG31" s="657"/>
      <c r="DH31" s="657"/>
      <c r="DI31" s="657"/>
      <c r="DJ31" s="657"/>
      <c r="DK31" s="658"/>
      <c r="DL31" s="634">
        <v>702504</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797999</v>
      </c>
      <c r="S32" s="626"/>
      <c r="T32" s="626"/>
      <c r="U32" s="626"/>
      <c r="V32" s="626"/>
      <c r="W32" s="626"/>
      <c r="X32" s="626"/>
      <c r="Y32" s="627"/>
      <c r="Z32" s="628">
        <v>1.1000000000000001</v>
      </c>
      <c r="AA32" s="628"/>
      <c r="AB32" s="628"/>
      <c r="AC32" s="628"/>
      <c r="AD32" s="629">
        <v>35145</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95.4</v>
      </c>
      <c r="BN32" s="693"/>
      <c r="BO32" s="693"/>
      <c r="BP32" s="693"/>
      <c r="BQ32" s="695"/>
      <c r="BR32" s="692">
        <v>98.7</v>
      </c>
      <c r="BS32" s="693"/>
      <c r="BT32" s="693"/>
      <c r="BU32" s="693"/>
      <c r="BV32" s="693"/>
      <c r="BW32" s="693"/>
      <c r="BX32" s="694">
        <v>95</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5620500</v>
      </c>
      <c r="S33" s="626"/>
      <c r="T33" s="626"/>
      <c r="U33" s="626"/>
      <c r="V33" s="626"/>
      <c r="W33" s="626"/>
      <c r="X33" s="626"/>
      <c r="Y33" s="627"/>
      <c r="Z33" s="628">
        <v>7.8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27134542</v>
      </c>
      <c r="CS33" s="657"/>
      <c r="CT33" s="657"/>
      <c r="CU33" s="657"/>
      <c r="CV33" s="657"/>
      <c r="CW33" s="657"/>
      <c r="CX33" s="657"/>
      <c r="CY33" s="658"/>
      <c r="CZ33" s="659">
        <v>38.5</v>
      </c>
      <c r="DA33" s="660"/>
      <c r="DB33" s="660"/>
      <c r="DC33" s="661"/>
      <c r="DD33" s="634">
        <v>23122069</v>
      </c>
      <c r="DE33" s="657"/>
      <c r="DF33" s="657"/>
      <c r="DG33" s="657"/>
      <c r="DH33" s="657"/>
      <c r="DI33" s="657"/>
      <c r="DJ33" s="657"/>
      <c r="DK33" s="658"/>
      <c r="DL33" s="634">
        <v>15089997</v>
      </c>
      <c r="DM33" s="657"/>
      <c r="DN33" s="657"/>
      <c r="DO33" s="657"/>
      <c r="DP33" s="657"/>
      <c r="DQ33" s="657"/>
      <c r="DR33" s="657"/>
      <c r="DS33" s="657"/>
      <c r="DT33" s="657"/>
      <c r="DU33" s="657"/>
      <c r="DV33" s="658"/>
      <c r="DW33" s="630">
        <v>37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9574294</v>
      </c>
      <c r="CS34" s="626"/>
      <c r="CT34" s="626"/>
      <c r="CU34" s="626"/>
      <c r="CV34" s="626"/>
      <c r="CW34" s="626"/>
      <c r="CX34" s="626"/>
      <c r="CY34" s="627"/>
      <c r="CZ34" s="659">
        <v>13.6</v>
      </c>
      <c r="DA34" s="660"/>
      <c r="DB34" s="660"/>
      <c r="DC34" s="661"/>
      <c r="DD34" s="634">
        <v>7751160</v>
      </c>
      <c r="DE34" s="626"/>
      <c r="DF34" s="626"/>
      <c r="DG34" s="626"/>
      <c r="DH34" s="626"/>
      <c r="DI34" s="626"/>
      <c r="DJ34" s="626"/>
      <c r="DK34" s="627"/>
      <c r="DL34" s="634">
        <v>6822280</v>
      </c>
      <c r="DM34" s="626"/>
      <c r="DN34" s="626"/>
      <c r="DO34" s="626"/>
      <c r="DP34" s="626"/>
      <c r="DQ34" s="626"/>
      <c r="DR34" s="626"/>
      <c r="DS34" s="626"/>
      <c r="DT34" s="626"/>
      <c r="DU34" s="626"/>
      <c r="DV34" s="627"/>
      <c r="DW34" s="630">
        <v>16.7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1833000</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10478204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968679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626625</v>
      </c>
      <c r="CS35" s="657"/>
      <c r="CT35" s="657"/>
      <c r="CU35" s="657"/>
      <c r="CV35" s="657"/>
      <c r="CW35" s="657"/>
      <c r="CX35" s="657"/>
      <c r="CY35" s="658"/>
      <c r="CZ35" s="659">
        <v>0.9</v>
      </c>
      <c r="DA35" s="660"/>
      <c r="DB35" s="660"/>
      <c r="DC35" s="661"/>
      <c r="DD35" s="634">
        <v>404529</v>
      </c>
      <c r="DE35" s="657"/>
      <c r="DF35" s="657"/>
      <c r="DG35" s="657"/>
      <c r="DH35" s="657"/>
      <c r="DI35" s="657"/>
      <c r="DJ35" s="657"/>
      <c r="DK35" s="658"/>
      <c r="DL35" s="634">
        <v>399746</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71934402</v>
      </c>
      <c r="S36" s="698"/>
      <c r="T36" s="698"/>
      <c r="U36" s="698"/>
      <c r="V36" s="698"/>
      <c r="W36" s="698"/>
      <c r="X36" s="698"/>
      <c r="Y36" s="699"/>
      <c r="Z36" s="700">
        <v>100</v>
      </c>
      <c r="AA36" s="700"/>
      <c r="AB36" s="700"/>
      <c r="AC36" s="700"/>
      <c r="AD36" s="701">
        <v>38951518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2450000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577972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9100515</v>
      </c>
      <c r="CS36" s="626"/>
      <c r="CT36" s="626"/>
      <c r="CU36" s="626"/>
      <c r="CV36" s="626"/>
      <c r="CW36" s="626"/>
      <c r="CX36" s="626"/>
      <c r="CY36" s="627"/>
      <c r="CZ36" s="659">
        <v>12.9</v>
      </c>
      <c r="DA36" s="660"/>
      <c r="DB36" s="660"/>
      <c r="DC36" s="661"/>
      <c r="DD36" s="634">
        <v>8499643</v>
      </c>
      <c r="DE36" s="626"/>
      <c r="DF36" s="626"/>
      <c r="DG36" s="626"/>
      <c r="DH36" s="626"/>
      <c r="DI36" s="626"/>
      <c r="DJ36" s="626"/>
      <c r="DK36" s="627"/>
      <c r="DL36" s="634">
        <v>3558004</v>
      </c>
      <c r="DM36" s="626"/>
      <c r="DN36" s="626"/>
      <c r="DO36" s="626"/>
      <c r="DP36" s="626"/>
      <c r="DQ36" s="626"/>
      <c r="DR36" s="626"/>
      <c r="DS36" s="626"/>
      <c r="DT36" s="626"/>
      <c r="DU36" s="626"/>
      <c r="DV36" s="627"/>
      <c r="DW36" s="630">
        <v>8.6999999999999993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2050000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32443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2310486</v>
      </c>
      <c r="CS37" s="657"/>
      <c r="CT37" s="657"/>
      <c r="CU37" s="657"/>
      <c r="CV37" s="657"/>
      <c r="CW37" s="657"/>
      <c r="CX37" s="657"/>
      <c r="CY37" s="658"/>
      <c r="CZ37" s="659">
        <v>3.3</v>
      </c>
      <c r="DA37" s="660"/>
      <c r="DB37" s="660"/>
      <c r="DC37" s="661"/>
      <c r="DD37" s="634">
        <v>2310300</v>
      </c>
      <c r="DE37" s="657"/>
      <c r="DF37" s="657"/>
      <c r="DG37" s="657"/>
      <c r="DH37" s="657"/>
      <c r="DI37" s="657"/>
      <c r="DJ37" s="657"/>
      <c r="DK37" s="658"/>
      <c r="DL37" s="634">
        <v>2190497</v>
      </c>
      <c r="DM37" s="657"/>
      <c r="DN37" s="657"/>
      <c r="DO37" s="657"/>
      <c r="DP37" s="657"/>
      <c r="DQ37" s="657"/>
      <c r="DR37" s="657"/>
      <c r="DS37" s="657"/>
      <c r="DT37" s="657"/>
      <c r="DU37" s="657"/>
      <c r="DV37" s="658"/>
      <c r="DW37" s="630">
        <v>5.4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36511</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51503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5941693</v>
      </c>
      <c r="CS38" s="626"/>
      <c r="CT38" s="626"/>
      <c r="CU38" s="626"/>
      <c r="CV38" s="626"/>
      <c r="CW38" s="626"/>
      <c r="CX38" s="626"/>
      <c r="CY38" s="627"/>
      <c r="CZ38" s="659">
        <v>8.4</v>
      </c>
      <c r="DA38" s="660"/>
      <c r="DB38" s="660"/>
      <c r="DC38" s="661"/>
      <c r="DD38" s="634">
        <v>4766405</v>
      </c>
      <c r="DE38" s="626"/>
      <c r="DF38" s="626"/>
      <c r="DG38" s="626"/>
      <c r="DH38" s="626"/>
      <c r="DI38" s="626"/>
      <c r="DJ38" s="626"/>
      <c r="DK38" s="627"/>
      <c r="DL38" s="634">
        <v>4309967</v>
      </c>
      <c r="DM38" s="626"/>
      <c r="DN38" s="626"/>
      <c r="DO38" s="626"/>
      <c r="DP38" s="626"/>
      <c r="DQ38" s="626"/>
      <c r="DR38" s="626"/>
      <c r="DS38" s="626"/>
      <c r="DT38" s="626"/>
      <c r="DU38" s="626"/>
      <c r="DV38" s="627"/>
      <c r="DW38" s="630">
        <v>10.6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1600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1891415</v>
      </c>
      <c r="CS39" s="657"/>
      <c r="CT39" s="657"/>
      <c r="CU39" s="657"/>
      <c r="CV39" s="657"/>
      <c r="CW39" s="657"/>
      <c r="CX39" s="657"/>
      <c r="CY39" s="658"/>
      <c r="CZ39" s="659">
        <v>2.7</v>
      </c>
      <c r="DA39" s="660"/>
      <c r="DB39" s="660"/>
      <c r="DC39" s="661"/>
      <c r="DD39" s="634">
        <v>1700332</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1600000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324</v>
      </c>
      <c r="CS40" s="626"/>
      <c r="CT40" s="626"/>
      <c r="CU40" s="626"/>
      <c r="CV40" s="626"/>
      <c r="CW40" s="626"/>
      <c r="CX40" s="626"/>
      <c r="CY40" s="627"/>
      <c r="CZ40" s="659" t="s">
        <v>324</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4340093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10402809</v>
      </c>
      <c r="CS42" s="626"/>
      <c r="CT42" s="626"/>
      <c r="CU42" s="626"/>
      <c r="CV42" s="626"/>
      <c r="CW42" s="626"/>
      <c r="CX42" s="626"/>
      <c r="CY42" s="627"/>
      <c r="CZ42" s="659">
        <v>14.7</v>
      </c>
      <c r="DA42" s="708"/>
      <c r="DB42" s="708"/>
      <c r="DC42" s="709"/>
      <c r="DD42" s="634">
        <v>3025474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733566</v>
      </c>
      <c r="CS43" s="657"/>
      <c r="CT43" s="657"/>
      <c r="CU43" s="657"/>
      <c r="CV43" s="657"/>
      <c r="CW43" s="657"/>
      <c r="CX43" s="657"/>
      <c r="CY43" s="658"/>
      <c r="CZ43" s="659">
        <v>1</v>
      </c>
      <c r="DA43" s="660"/>
      <c r="DB43" s="660"/>
      <c r="DC43" s="661"/>
      <c r="DD43" s="634">
        <v>733566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10402809</v>
      </c>
      <c r="CS44" s="626"/>
      <c r="CT44" s="626"/>
      <c r="CU44" s="626"/>
      <c r="CV44" s="626"/>
      <c r="CW44" s="626"/>
      <c r="CX44" s="626"/>
      <c r="CY44" s="627"/>
      <c r="CZ44" s="659">
        <v>14.7</v>
      </c>
      <c r="DA44" s="708"/>
      <c r="DB44" s="708"/>
      <c r="DC44" s="709"/>
      <c r="DD44" s="634">
        <v>3025474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4810820</v>
      </c>
      <c r="CS45" s="657"/>
      <c r="CT45" s="657"/>
      <c r="CU45" s="657"/>
      <c r="CV45" s="657"/>
      <c r="CW45" s="657"/>
      <c r="CX45" s="657"/>
      <c r="CY45" s="658"/>
      <c r="CZ45" s="659">
        <v>6.8</v>
      </c>
      <c r="DA45" s="660"/>
      <c r="DB45" s="660"/>
      <c r="DC45" s="661"/>
      <c r="DD45" s="634">
        <v>356699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5224707</v>
      </c>
      <c r="CS46" s="626"/>
      <c r="CT46" s="626"/>
      <c r="CU46" s="626"/>
      <c r="CV46" s="626"/>
      <c r="CW46" s="626"/>
      <c r="CX46" s="626"/>
      <c r="CY46" s="627"/>
      <c r="CZ46" s="659">
        <v>7.4</v>
      </c>
      <c r="DA46" s="708"/>
      <c r="DB46" s="708"/>
      <c r="DC46" s="709"/>
      <c r="DD46" s="634">
        <v>2535193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70559201</v>
      </c>
      <c r="CS49" s="693"/>
      <c r="CT49" s="693"/>
      <c r="CU49" s="693"/>
      <c r="CV49" s="693"/>
      <c r="CW49" s="693"/>
      <c r="CX49" s="693"/>
      <c r="CY49" s="720"/>
      <c r="CZ49" s="721">
        <v>100</v>
      </c>
      <c r="DA49" s="722"/>
      <c r="DB49" s="722"/>
      <c r="DC49" s="723"/>
      <c r="DD49" s="724">
        <v>46485740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72111</v>
      </c>
      <c r="R7" s="755"/>
      <c r="S7" s="755"/>
      <c r="T7" s="755"/>
      <c r="U7" s="755"/>
      <c r="V7" s="755">
        <v>70735</v>
      </c>
      <c r="W7" s="755"/>
      <c r="X7" s="755"/>
      <c r="Y7" s="755"/>
      <c r="Z7" s="755"/>
      <c r="AA7" s="755">
        <v>1375</v>
      </c>
      <c r="AB7" s="755"/>
      <c r="AC7" s="755"/>
      <c r="AD7" s="755"/>
      <c r="AE7" s="756"/>
      <c r="AF7" s="757">
        <v>1303</v>
      </c>
      <c r="AG7" s="758"/>
      <c r="AH7" s="758"/>
      <c r="AI7" s="758"/>
      <c r="AJ7" s="759"/>
      <c r="AK7" s="794">
        <v>862</v>
      </c>
      <c r="AL7" s="795"/>
      <c r="AM7" s="795"/>
      <c r="AN7" s="795"/>
      <c r="AO7" s="795"/>
      <c r="AP7" s="795">
        <v>71821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537</v>
      </c>
      <c r="BT7" s="799"/>
      <c r="BU7" s="799"/>
      <c r="BV7" s="799"/>
      <c r="BW7" s="799"/>
      <c r="BX7" s="799"/>
      <c r="BY7" s="799"/>
      <c r="BZ7" s="799"/>
      <c r="CA7" s="799"/>
      <c r="CB7" s="799"/>
      <c r="CC7" s="799"/>
      <c r="CD7" s="799"/>
      <c r="CE7" s="799"/>
      <c r="CF7" s="799"/>
      <c r="CG7" s="800"/>
      <c r="CH7" s="791">
        <v>-34</v>
      </c>
      <c r="CI7" s="792"/>
      <c r="CJ7" s="792"/>
      <c r="CK7" s="792"/>
      <c r="CL7" s="793"/>
      <c r="CM7" s="791">
        <v>574</v>
      </c>
      <c r="CN7" s="792"/>
      <c r="CO7" s="792"/>
      <c r="CP7" s="792"/>
      <c r="CQ7" s="793"/>
      <c r="CR7" s="791">
        <v>32</v>
      </c>
      <c r="CS7" s="792"/>
      <c r="CT7" s="792"/>
      <c r="CU7" s="792"/>
      <c r="CV7" s="793"/>
      <c r="CW7" s="791" t="s">
        <v>479</v>
      </c>
      <c r="CX7" s="792"/>
      <c r="CY7" s="792"/>
      <c r="CZ7" s="792"/>
      <c r="DA7" s="793"/>
      <c r="DB7" s="791" t="s">
        <v>479</v>
      </c>
      <c r="DC7" s="792"/>
      <c r="DD7" s="792"/>
      <c r="DE7" s="792"/>
      <c r="DF7" s="793"/>
      <c r="DG7" s="791" t="s">
        <v>479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516</v>
      </c>
      <c r="R8" s="779"/>
      <c r="S8" s="779"/>
      <c r="T8" s="779"/>
      <c r="U8" s="779"/>
      <c r="V8" s="779">
        <v>516</v>
      </c>
      <c r="W8" s="779"/>
      <c r="X8" s="779"/>
      <c r="Y8" s="779"/>
      <c r="Z8" s="779"/>
      <c r="AA8" s="779">
        <v>0</v>
      </c>
      <c r="AB8" s="779"/>
      <c r="AC8" s="779"/>
      <c r="AD8" s="779"/>
      <c r="AE8" s="780"/>
      <c r="AF8" s="781" t="s">
        <v>111</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541</v>
      </c>
      <c r="BS8" s="788" t="s">
        <v>538</v>
      </c>
      <c r="BT8" s="789"/>
      <c r="BU8" s="789"/>
      <c r="BV8" s="789"/>
      <c r="BW8" s="789"/>
      <c r="BX8" s="789"/>
      <c r="BY8" s="789"/>
      <c r="BZ8" s="789"/>
      <c r="CA8" s="789"/>
      <c r="CB8" s="789"/>
      <c r="CC8" s="789"/>
      <c r="CD8" s="789"/>
      <c r="CE8" s="789"/>
      <c r="CF8" s="789"/>
      <c r="CG8" s="790"/>
      <c r="CH8" s="801">
        <v>-2</v>
      </c>
      <c r="CI8" s="802"/>
      <c r="CJ8" s="802"/>
      <c r="CK8" s="802"/>
      <c r="CL8" s="803"/>
      <c r="CM8" s="801">
        <v>177</v>
      </c>
      <c r="CN8" s="802"/>
      <c r="CO8" s="802"/>
      <c r="CP8" s="802"/>
      <c r="CQ8" s="803"/>
      <c r="CR8" s="801">
        <v>10</v>
      </c>
      <c r="CS8" s="802"/>
      <c r="CT8" s="802"/>
      <c r="CU8" s="802"/>
      <c r="CV8" s="803"/>
      <c r="CW8" s="801" t="s">
        <v>479</v>
      </c>
      <c r="CX8" s="802"/>
      <c r="CY8" s="802"/>
      <c r="CZ8" s="802"/>
      <c r="DA8" s="803"/>
      <c r="DB8" s="801" t="s">
        <v>479</v>
      </c>
      <c r="DC8" s="802"/>
      <c r="DD8" s="802"/>
      <c r="DE8" s="802"/>
      <c r="DF8" s="803"/>
      <c r="DG8" s="801" t="s">
        <v>479</v>
      </c>
      <c r="DH8" s="802"/>
      <c r="DI8" s="802"/>
      <c r="DJ8" s="802"/>
      <c r="DK8" s="803"/>
      <c r="DL8" s="801" t="s">
        <v>479</v>
      </c>
      <c r="DM8" s="802"/>
      <c r="DN8" s="802"/>
      <c r="DO8" s="802"/>
      <c r="DP8" s="803"/>
      <c r="DQ8" s="801" t="s">
        <v>479</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539</v>
      </c>
      <c r="BT9" s="789"/>
      <c r="BU9" s="789"/>
      <c r="BV9" s="789"/>
      <c r="BW9" s="789"/>
      <c r="BX9" s="789"/>
      <c r="BY9" s="789"/>
      <c r="BZ9" s="789"/>
      <c r="CA9" s="789"/>
      <c r="CB9" s="789"/>
      <c r="CC9" s="789"/>
      <c r="CD9" s="789"/>
      <c r="CE9" s="789"/>
      <c r="CF9" s="789"/>
      <c r="CG9" s="790"/>
      <c r="CH9" s="801">
        <v>8</v>
      </c>
      <c r="CI9" s="802"/>
      <c r="CJ9" s="802"/>
      <c r="CK9" s="802"/>
      <c r="CL9" s="803"/>
      <c r="CM9" s="801">
        <v>2099</v>
      </c>
      <c r="CN9" s="802"/>
      <c r="CO9" s="802"/>
      <c r="CP9" s="802"/>
      <c r="CQ9" s="803"/>
      <c r="CR9" s="801">
        <v>1294</v>
      </c>
      <c r="CS9" s="802"/>
      <c r="CT9" s="802"/>
      <c r="CU9" s="802"/>
      <c r="CV9" s="803"/>
      <c r="CW9" s="801" t="s">
        <v>479</v>
      </c>
      <c r="CX9" s="802"/>
      <c r="CY9" s="802"/>
      <c r="CZ9" s="802"/>
      <c r="DA9" s="803"/>
      <c r="DB9" s="801" t="s">
        <v>479</v>
      </c>
      <c r="DC9" s="802"/>
      <c r="DD9" s="802"/>
      <c r="DE9" s="802"/>
      <c r="DF9" s="803"/>
      <c r="DG9" s="801" t="s">
        <v>479</v>
      </c>
      <c r="DH9" s="802"/>
      <c r="DI9" s="802"/>
      <c r="DJ9" s="802"/>
      <c r="DK9" s="803"/>
      <c r="DL9" s="801" t="s">
        <v>479</v>
      </c>
      <c r="DM9" s="802"/>
      <c r="DN9" s="802"/>
      <c r="DO9" s="802"/>
      <c r="DP9" s="803"/>
      <c r="DQ9" s="801" t="s">
        <v>479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540</v>
      </c>
      <c r="BT10" s="789"/>
      <c r="BU10" s="789"/>
      <c r="BV10" s="789"/>
      <c r="BW10" s="789"/>
      <c r="BX10" s="789"/>
      <c r="BY10" s="789"/>
      <c r="BZ10" s="789"/>
      <c r="CA10" s="789"/>
      <c r="CB10" s="789"/>
      <c r="CC10" s="789"/>
      <c r="CD10" s="789"/>
      <c r="CE10" s="789"/>
      <c r="CF10" s="789"/>
      <c r="CG10" s="790"/>
      <c r="CH10" s="801">
        <v>-13</v>
      </c>
      <c r="CI10" s="802"/>
      <c r="CJ10" s="802"/>
      <c r="CK10" s="802"/>
      <c r="CL10" s="803"/>
      <c r="CM10" s="801">
        <v>791</v>
      </c>
      <c r="CN10" s="802"/>
      <c r="CO10" s="802"/>
      <c r="CP10" s="802"/>
      <c r="CQ10" s="803"/>
      <c r="CR10" s="801">
        <v>100</v>
      </c>
      <c r="CS10" s="802"/>
      <c r="CT10" s="802"/>
      <c r="CU10" s="802"/>
      <c r="CV10" s="803"/>
      <c r="CW10" s="801" t="s">
        <v>479</v>
      </c>
      <c r="CX10" s="802"/>
      <c r="CY10" s="802"/>
      <c r="CZ10" s="802"/>
      <c r="DA10" s="803"/>
      <c r="DB10" s="801" t="s">
        <v>479</v>
      </c>
      <c r="DC10" s="802"/>
      <c r="DD10" s="802"/>
      <c r="DE10" s="802"/>
      <c r="DF10" s="803"/>
      <c r="DG10" s="801" t="s">
        <v>479</v>
      </c>
      <c r="DH10" s="802"/>
      <c r="DI10" s="802"/>
      <c r="DJ10" s="802"/>
      <c r="DK10" s="803"/>
      <c r="DL10" s="801" t="s">
        <v>479</v>
      </c>
      <c r="DM10" s="802"/>
      <c r="DN10" s="802"/>
      <c r="DO10" s="802"/>
      <c r="DP10" s="803"/>
      <c r="DQ10" s="801" t="s">
        <v>479</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f>SUM(Q7:U22)</f>
        <v>72627</v>
      </c>
      <c r="R23" s="814"/>
      <c r="S23" s="814"/>
      <c r="T23" s="814"/>
      <c r="U23" s="814"/>
      <c r="V23" s="814">
        <f>SUM(V7:Z22)</f>
        <v>71251</v>
      </c>
      <c r="W23" s="814"/>
      <c r="X23" s="814"/>
      <c r="Y23" s="814"/>
      <c r="Z23" s="814"/>
      <c r="AA23" s="814">
        <f>SUM(AA7:AE22)</f>
        <v>1375</v>
      </c>
      <c r="AB23" s="814"/>
      <c r="AC23" s="814"/>
      <c r="AD23" s="814"/>
      <c r="AE23" s="815"/>
      <c r="AF23" s="816">
        <v>1303</v>
      </c>
      <c r="AG23" s="814"/>
      <c r="AH23" s="814"/>
      <c r="AI23" s="814"/>
      <c r="AJ23" s="817"/>
      <c r="AK23" s="818"/>
      <c r="AL23" s="819"/>
      <c r="AM23" s="819"/>
      <c r="AN23" s="819"/>
      <c r="AO23" s="819"/>
      <c r="AP23" s="814">
        <f>SUM(AP7:AT22)</f>
        <v>71821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26840</v>
      </c>
      <c r="R28" s="843"/>
      <c r="S28" s="843"/>
      <c r="T28" s="843"/>
      <c r="U28" s="843"/>
      <c r="V28" s="843">
        <v>25872</v>
      </c>
      <c r="W28" s="843"/>
      <c r="X28" s="843"/>
      <c r="Y28" s="843"/>
      <c r="Z28" s="843"/>
      <c r="AA28" s="843">
        <v>969</v>
      </c>
      <c r="AB28" s="843"/>
      <c r="AC28" s="843"/>
      <c r="AD28" s="843"/>
      <c r="AE28" s="844"/>
      <c r="AF28" s="845">
        <v>969</v>
      </c>
      <c r="AG28" s="843"/>
      <c r="AH28" s="843"/>
      <c r="AI28" s="843"/>
      <c r="AJ28" s="846"/>
      <c r="AK28" s="847">
        <v>2100</v>
      </c>
      <c r="AL28" s="838"/>
      <c r="AM28" s="838"/>
      <c r="AN28" s="838"/>
      <c r="AO28" s="838"/>
      <c r="AP28" s="838" t="s">
        <v>547</v>
      </c>
      <c r="AQ28" s="838"/>
      <c r="AR28" s="838"/>
      <c r="AS28" s="838"/>
      <c r="AT28" s="838"/>
      <c r="AU28" s="838">
        <v>1600</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15198</v>
      </c>
      <c r="R29" s="779"/>
      <c r="S29" s="779"/>
      <c r="T29" s="779"/>
      <c r="U29" s="779"/>
      <c r="V29" s="779">
        <v>14864</v>
      </c>
      <c r="W29" s="779"/>
      <c r="X29" s="779"/>
      <c r="Y29" s="779"/>
      <c r="Z29" s="779"/>
      <c r="AA29" s="779">
        <v>334</v>
      </c>
      <c r="AB29" s="779"/>
      <c r="AC29" s="779"/>
      <c r="AD29" s="779"/>
      <c r="AE29" s="780"/>
      <c r="AF29" s="781">
        <v>334</v>
      </c>
      <c r="AG29" s="782"/>
      <c r="AH29" s="782"/>
      <c r="AI29" s="782"/>
      <c r="AJ29" s="783"/>
      <c r="AK29" s="850">
        <v>2151</v>
      </c>
      <c r="AL29" s="851"/>
      <c r="AM29" s="851"/>
      <c r="AN29" s="851"/>
      <c r="AO29" s="851"/>
      <c r="AP29" s="851" t="s">
        <v>549</v>
      </c>
      <c r="AQ29" s="851"/>
      <c r="AR29" s="851"/>
      <c r="AS29" s="851"/>
      <c r="AT29" s="851"/>
      <c r="AU29" s="851">
        <v>2151</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2185</v>
      </c>
      <c r="R30" s="779"/>
      <c r="S30" s="779"/>
      <c r="T30" s="779"/>
      <c r="U30" s="779"/>
      <c r="V30" s="779">
        <v>2180</v>
      </c>
      <c r="W30" s="779"/>
      <c r="X30" s="779"/>
      <c r="Y30" s="779"/>
      <c r="Z30" s="779"/>
      <c r="AA30" s="779">
        <v>6</v>
      </c>
      <c r="AB30" s="779"/>
      <c r="AC30" s="779"/>
      <c r="AD30" s="779"/>
      <c r="AE30" s="780"/>
      <c r="AF30" s="781">
        <v>6</v>
      </c>
      <c r="AG30" s="782"/>
      <c r="AH30" s="782"/>
      <c r="AI30" s="782"/>
      <c r="AJ30" s="783"/>
      <c r="AK30" s="850">
        <v>365</v>
      </c>
      <c r="AL30" s="851"/>
      <c r="AM30" s="851"/>
      <c r="AN30" s="851"/>
      <c r="AO30" s="851"/>
      <c r="AP30" s="851" t="s">
        <v>548</v>
      </c>
      <c r="AQ30" s="851"/>
      <c r="AR30" s="851"/>
      <c r="AS30" s="851"/>
      <c r="AT30" s="851"/>
      <c r="AU30" s="851">
        <v>365</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12092</v>
      </c>
      <c r="R31" s="779"/>
      <c r="S31" s="779"/>
      <c r="T31" s="779"/>
      <c r="U31" s="779"/>
      <c r="V31" s="779">
        <v>12763</v>
      </c>
      <c r="W31" s="779"/>
      <c r="X31" s="779"/>
      <c r="Y31" s="779"/>
      <c r="Z31" s="779"/>
      <c r="AA31" s="779">
        <v>-671</v>
      </c>
      <c r="AB31" s="779"/>
      <c r="AC31" s="779"/>
      <c r="AD31" s="779"/>
      <c r="AE31" s="780"/>
      <c r="AF31" s="781">
        <v>25</v>
      </c>
      <c r="AG31" s="782"/>
      <c r="AH31" s="782"/>
      <c r="AI31" s="782"/>
      <c r="AJ31" s="783"/>
      <c r="AK31" s="850">
        <v>2050</v>
      </c>
      <c r="AL31" s="851"/>
      <c r="AM31" s="851"/>
      <c r="AN31" s="851"/>
      <c r="AO31" s="851"/>
      <c r="AP31" s="851">
        <v>3261</v>
      </c>
      <c r="AQ31" s="851"/>
      <c r="AR31" s="851"/>
      <c r="AS31" s="851"/>
      <c r="AT31" s="851"/>
      <c r="AU31" s="851" t="s">
        <v>548</v>
      </c>
      <c r="AV31" s="851"/>
      <c r="AW31" s="851"/>
      <c r="AX31" s="851"/>
      <c r="AY31" s="851"/>
      <c r="AZ31" s="852" t="s">
        <v>547</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4044</v>
      </c>
      <c r="R32" s="779"/>
      <c r="S32" s="779"/>
      <c r="T32" s="779"/>
      <c r="U32" s="779"/>
      <c r="V32" s="779">
        <v>4558</v>
      </c>
      <c r="W32" s="779"/>
      <c r="X32" s="779"/>
      <c r="Y32" s="779"/>
      <c r="Z32" s="779"/>
      <c r="AA32" s="779">
        <v>-514</v>
      </c>
      <c r="AB32" s="779"/>
      <c r="AC32" s="779"/>
      <c r="AD32" s="779"/>
      <c r="AE32" s="780"/>
      <c r="AF32" s="781">
        <v>2362</v>
      </c>
      <c r="AG32" s="782"/>
      <c r="AH32" s="782"/>
      <c r="AI32" s="782"/>
      <c r="AJ32" s="783"/>
      <c r="AK32" s="850">
        <v>37</v>
      </c>
      <c r="AL32" s="851"/>
      <c r="AM32" s="851"/>
      <c r="AN32" s="851"/>
      <c r="AO32" s="851"/>
      <c r="AP32" s="851">
        <v>11624</v>
      </c>
      <c r="AQ32" s="851"/>
      <c r="AR32" s="851"/>
      <c r="AS32" s="851"/>
      <c r="AT32" s="851"/>
      <c r="AU32" s="851" t="s">
        <v>547</v>
      </c>
      <c r="AV32" s="851"/>
      <c r="AW32" s="851"/>
      <c r="AX32" s="851"/>
      <c r="AY32" s="851"/>
      <c r="AZ32" s="852" t="s">
        <v>548</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7046</v>
      </c>
      <c r="R33" s="779"/>
      <c r="S33" s="779"/>
      <c r="T33" s="779"/>
      <c r="U33" s="779"/>
      <c r="V33" s="779">
        <v>8528</v>
      </c>
      <c r="W33" s="779"/>
      <c r="X33" s="779"/>
      <c r="Y33" s="779"/>
      <c r="Z33" s="779"/>
      <c r="AA33" s="779">
        <v>-1482</v>
      </c>
      <c r="AB33" s="779"/>
      <c r="AC33" s="779"/>
      <c r="AD33" s="779"/>
      <c r="AE33" s="780"/>
      <c r="AF33" s="781">
        <v>499</v>
      </c>
      <c r="AG33" s="782"/>
      <c r="AH33" s="782"/>
      <c r="AI33" s="782"/>
      <c r="AJ33" s="783"/>
      <c r="AK33" s="850">
        <v>2450</v>
      </c>
      <c r="AL33" s="851"/>
      <c r="AM33" s="851"/>
      <c r="AN33" s="851"/>
      <c r="AO33" s="851"/>
      <c r="AP33" s="851">
        <v>40598</v>
      </c>
      <c r="AQ33" s="851"/>
      <c r="AR33" s="851"/>
      <c r="AS33" s="851"/>
      <c r="AT33" s="851"/>
      <c r="AU33" s="851" t="s">
        <v>547</v>
      </c>
      <c r="AV33" s="851"/>
      <c r="AW33" s="851"/>
      <c r="AX33" s="851"/>
      <c r="AY33" s="851"/>
      <c r="AZ33" s="852" t="s">
        <v>547</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4</v>
      </c>
      <c r="R34" s="779"/>
      <c r="S34" s="779"/>
      <c r="T34" s="779"/>
      <c r="U34" s="779"/>
      <c r="V34" s="779">
        <v>3</v>
      </c>
      <c r="W34" s="779"/>
      <c r="X34" s="779"/>
      <c r="Y34" s="779"/>
      <c r="Z34" s="779"/>
      <c r="AA34" s="779">
        <v>1</v>
      </c>
      <c r="AB34" s="779"/>
      <c r="AC34" s="779"/>
      <c r="AD34" s="779"/>
      <c r="AE34" s="780"/>
      <c r="AF34" s="781">
        <v>1</v>
      </c>
      <c r="AG34" s="782"/>
      <c r="AH34" s="782"/>
      <c r="AI34" s="782"/>
      <c r="AJ34" s="783"/>
      <c r="AK34" s="850">
        <v>2</v>
      </c>
      <c r="AL34" s="851"/>
      <c r="AM34" s="851"/>
      <c r="AN34" s="851"/>
      <c r="AO34" s="851"/>
      <c r="AP34" s="851" t="s">
        <v>551</v>
      </c>
      <c r="AQ34" s="851"/>
      <c r="AR34" s="851"/>
      <c r="AS34" s="851"/>
      <c r="AT34" s="851"/>
      <c r="AU34" s="851">
        <v>2</v>
      </c>
      <c r="AV34" s="851"/>
      <c r="AW34" s="851"/>
      <c r="AX34" s="851"/>
      <c r="AY34" s="851"/>
      <c r="AZ34" s="852" t="s">
        <v>547</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SUM(AF28:AJ62)</f>
        <v>4196</v>
      </c>
      <c r="AG63" s="862"/>
      <c r="AH63" s="862"/>
      <c r="AI63" s="862"/>
      <c r="AJ63" s="863"/>
      <c r="AK63" s="864"/>
      <c r="AL63" s="859"/>
      <c r="AM63" s="859"/>
      <c r="AN63" s="859"/>
      <c r="AO63" s="859"/>
      <c r="AP63" s="862">
        <f>SUM(AP28:AT62)</f>
        <v>55483</v>
      </c>
      <c r="AQ63" s="862"/>
      <c r="AR63" s="862"/>
      <c r="AS63" s="862"/>
      <c r="AT63" s="862"/>
      <c r="AU63" s="862">
        <f>SUM(AU28:AY62)</f>
        <v>4118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169</v>
      </c>
      <c r="R68" s="886"/>
      <c r="S68" s="886"/>
      <c r="T68" s="886"/>
      <c r="U68" s="886"/>
      <c r="V68" s="886">
        <v>124</v>
      </c>
      <c r="W68" s="886"/>
      <c r="X68" s="886"/>
      <c r="Y68" s="886"/>
      <c r="Z68" s="886"/>
      <c r="AA68" s="886">
        <v>45</v>
      </c>
      <c r="AB68" s="886"/>
      <c r="AC68" s="886"/>
      <c r="AD68" s="886"/>
      <c r="AE68" s="886"/>
      <c r="AF68" s="886">
        <v>45</v>
      </c>
      <c r="AG68" s="886"/>
      <c r="AH68" s="886"/>
      <c r="AI68" s="886"/>
      <c r="AJ68" s="886"/>
      <c r="AK68" s="886" t="s">
        <v>547</v>
      </c>
      <c r="AL68" s="886"/>
      <c r="AM68" s="886"/>
      <c r="AN68" s="886"/>
      <c r="AO68" s="886"/>
      <c r="AP68" s="886" t="s">
        <v>548</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300</v>
      </c>
      <c r="R69" s="851"/>
      <c r="S69" s="851"/>
      <c r="T69" s="851"/>
      <c r="U69" s="851"/>
      <c r="V69" s="851">
        <v>254</v>
      </c>
      <c r="W69" s="851"/>
      <c r="X69" s="851"/>
      <c r="Y69" s="851"/>
      <c r="Z69" s="851"/>
      <c r="AA69" s="851">
        <v>46</v>
      </c>
      <c r="AB69" s="851"/>
      <c r="AC69" s="851"/>
      <c r="AD69" s="851"/>
      <c r="AE69" s="851"/>
      <c r="AF69" s="851">
        <v>46</v>
      </c>
      <c r="AG69" s="851"/>
      <c r="AH69" s="851"/>
      <c r="AI69" s="851"/>
      <c r="AJ69" s="851"/>
      <c r="AK69" s="851" t="s">
        <v>548</v>
      </c>
      <c r="AL69" s="851"/>
      <c r="AM69" s="851"/>
      <c r="AN69" s="851"/>
      <c r="AO69" s="851"/>
      <c r="AP69" s="851">
        <v>70</v>
      </c>
      <c r="AQ69" s="851"/>
      <c r="AR69" s="851"/>
      <c r="AS69" s="851"/>
      <c r="AT69" s="851"/>
      <c r="AU69" s="851">
        <v>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2628</v>
      </c>
      <c r="R70" s="851"/>
      <c r="S70" s="851"/>
      <c r="T70" s="851"/>
      <c r="U70" s="851"/>
      <c r="V70" s="851">
        <v>2617</v>
      </c>
      <c r="W70" s="851"/>
      <c r="X70" s="851"/>
      <c r="Y70" s="851"/>
      <c r="Z70" s="851"/>
      <c r="AA70" s="851">
        <v>11</v>
      </c>
      <c r="AB70" s="851"/>
      <c r="AC70" s="851"/>
      <c r="AD70" s="851"/>
      <c r="AE70" s="851"/>
      <c r="AF70" s="851">
        <v>11</v>
      </c>
      <c r="AG70" s="851"/>
      <c r="AH70" s="851"/>
      <c r="AI70" s="851"/>
      <c r="AJ70" s="851"/>
      <c r="AK70" s="851" t="s">
        <v>547</v>
      </c>
      <c r="AL70" s="851"/>
      <c r="AM70" s="851"/>
      <c r="AN70" s="851"/>
      <c r="AO70" s="851"/>
      <c r="AP70" s="851" t="s">
        <v>548</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6">
        <v>303</v>
      </c>
      <c r="R71" s="851"/>
      <c r="S71" s="851"/>
      <c r="T71" s="851"/>
      <c r="U71" s="851"/>
      <c r="V71" s="851">
        <v>297</v>
      </c>
      <c r="W71" s="851"/>
      <c r="X71" s="851"/>
      <c r="Y71" s="851"/>
      <c r="Z71" s="851"/>
      <c r="AA71" s="851">
        <v>6</v>
      </c>
      <c r="AB71" s="851"/>
      <c r="AC71" s="851"/>
      <c r="AD71" s="851"/>
      <c r="AE71" s="851"/>
      <c r="AF71" s="851">
        <v>6</v>
      </c>
      <c r="AG71" s="851"/>
      <c r="AH71" s="851"/>
      <c r="AI71" s="851"/>
      <c r="AJ71" s="851"/>
      <c r="AK71" s="851">
        <v>4</v>
      </c>
      <c r="AL71" s="851"/>
      <c r="AM71" s="851"/>
      <c r="AN71" s="851"/>
      <c r="AO71" s="851"/>
      <c r="AP71" s="851" t="s">
        <v>550</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6">
        <v>398650</v>
      </c>
      <c r="R72" s="851"/>
      <c r="S72" s="851"/>
      <c r="T72" s="851"/>
      <c r="U72" s="851"/>
      <c r="V72" s="851">
        <v>388493</v>
      </c>
      <c r="W72" s="851"/>
      <c r="X72" s="851"/>
      <c r="Y72" s="851"/>
      <c r="Z72" s="851"/>
      <c r="AA72" s="851">
        <v>10157</v>
      </c>
      <c r="AB72" s="851"/>
      <c r="AC72" s="851"/>
      <c r="AD72" s="851"/>
      <c r="AE72" s="851"/>
      <c r="AF72" s="851">
        <v>10157</v>
      </c>
      <c r="AG72" s="851"/>
      <c r="AH72" s="851"/>
      <c r="AI72" s="851"/>
      <c r="AJ72" s="851"/>
      <c r="AK72" s="851">
        <v>2501</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10265</v>
      </c>
      <c r="AG88" s="862"/>
      <c r="AH88" s="862"/>
      <c r="AI88" s="862"/>
      <c r="AJ88" s="862"/>
      <c r="AK88" s="859"/>
      <c r="AL88" s="859"/>
      <c r="AM88" s="859"/>
      <c r="AN88" s="859"/>
      <c r="AO88" s="859"/>
      <c r="AP88" s="862">
        <f t="shared" ref="AP88" si="0">SUM(AP68:AT87)</f>
        <v>70</v>
      </c>
      <c r="AQ88" s="862"/>
      <c r="AR88" s="862"/>
      <c r="AS88" s="862"/>
      <c r="AT88" s="862"/>
      <c r="AU88" s="862">
        <f t="shared" ref="AU88" si="1">SUM(AU68:AY87)</f>
        <v>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1436</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7546114</v>
      </c>
      <c r="AB110" s="922"/>
      <c r="AC110" s="922"/>
      <c r="AD110" s="922"/>
      <c r="AE110" s="923"/>
      <c r="AF110" s="924">
        <v>7023842</v>
      </c>
      <c r="AG110" s="922"/>
      <c r="AH110" s="922"/>
      <c r="AI110" s="922"/>
      <c r="AJ110" s="923"/>
      <c r="AK110" s="924">
        <v>7074191</v>
      </c>
      <c r="AL110" s="922"/>
      <c r="AM110" s="922"/>
      <c r="AN110" s="922"/>
      <c r="AO110" s="923"/>
      <c r="AP110" s="925">
        <v>19.7</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73005798</v>
      </c>
      <c r="BR110" s="957"/>
      <c r="BS110" s="957"/>
      <c r="BT110" s="957"/>
      <c r="BU110" s="957"/>
      <c r="BV110" s="957">
        <v>72519327</v>
      </c>
      <c r="BW110" s="957"/>
      <c r="BX110" s="957"/>
      <c r="BY110" s="957"/>
      <c r="BZ110" s="957"/>
      <c r="CA110" s="957">
        <v>71821445</v>
      </c>
      <c r="CB110" s="957"/>
      <c r="CC110" s="957"/>
      <c r="CD110" s="957"/>
      <c r="CE110" s="957"/>
      <c r="CF110" s="971">
        <v>199.9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3516445</v>
      </c>
      <c r="DH110" s="957"/>
      <c r="DI110" s="957"/>
      <c r="DJ110" s="957"/>
      <c r="DK110" s="957"/>
      <c r="DL110" s="957">
        <v>3264810</v>
      </c>
      <c r="DM110" s="957"/>
      <c r="DN110" s="957"/>
      <c r="DO110" s="957"/>
      <c r="DP110" s="957"/>
      <c r="DQ110" s="957">
        <v>3014556</v>
      </c>
      <c r="DR110" s="957"/>
      <c r="DS110" s="957"/>
      <c r="DT110" s="957"/>
      <c r="DU110" s="957"/>
      <c r="DV110" s="958">
        <v>8.4</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6574711</v>
      </c>
      <c r="BR111" s="950"/>
      <c r="BS111" s="950"/>
      <c r="BT111" s="950"/>
      <c r="BU111" s="950"/>
      <c r="BV111" s="950">
        <v>5746671</v>
      </c>
      <c r="BW111" s="950"/>
      <c r="BX111" s="950"/>
      <c r="BY111" s="950"/>
      <c r="BZ111" s="950"/>
      <c r="CA111" s="950">
        <v>4943132</v>
      </c>
      <c r="CB111" s="950"/>
      <c r="CC111" s="950"/>
      <c r="CD111" s="950"/>
      <c r="CE111" s="950"/>
      <c r="CF111" s="944">
        <v>13.8</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27768600</v>
      </c>
      <c r="BR112" s="950"/>
      <c r="BS112" s="950"/>
      <c r="BT112" s="950"/>
      <c r="BU112" s="950"/>
      <c r="BV112" s="950">
        <v>26332249</v>
      </c>
      <c r="BW112" s="950"/>
      <c r="BX112" s="950"/>
      <c r="BY112" s="950"/>
      <c r="BZ112" s="950"/>
      <c r="CA112" s="950">
        <v>25149121</v>
      </c>
      <c r="CB112" s="950"/>
      <c r="CC112" s="950"/>
      <c r="CD112" s="950"/>
      <c r="CE112" s="950"/>
      <c r="CF112" s="944">
        <v>70</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2286168</v>
      </c>
      <c r="AB113" s="964"/>
      <c r="AC113" s="964"/>
      <c r="AD113" s="964"/>
      <c r="AE113" s="965"/>
      <c r="AF113" s="966">
        <v>2526136</v>
      </c>
      <c r="AG113" s="964"/>
      <c r="AH113" s="964"/>
      <c r="AI113" s="964"/>
      <c r="AJ113" s="965"/>
      <c r="AK113" s="966">
        <v>2290340</v>
      </c>
      <c r="AL113" s="964"/>
      <c r="AM113" s="964"/>
      <c r="AN113" s="964"/>
      <c r="AO113" s="965"/>
      <c r="AP113" s="967">
        <v>6.4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4144</v>
      </c>
      <c r="BR113" s="950"/>
      <c r="BS113" s="950"/>
      <c r="BT113" s="950"/>
      <c r="BU113" s="950"/>
      <c r="BV113" s="950">
        <v>3529</v>
      </c>
      <c r="BW113" s="950"/>
      <c r="BX113" s="950"/>
      <c r="BY113" s="950"/>
      <c r="BZ113" s="950"/>
      <c r="CA113" s="950">
        <v>71739</v>
      </c>
      <c r="CB113" s="950"/>
      <c r="CC113" s="950"/>
      <c r="CD113" s="950"/>
      <c r="CE113" s="950"/>
      <c r="CF113" s="944">
        <v>0.2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v>
      </c>
      <c r="AB114" s="989"/>
      <c r="AC114" s="989"/>
      <c r="AD114" s="989"/>
      <c r="AE114" s="990"/>
      <c r="AF114" s="991">
        <v>51</v>
      </c>
      <c r="AG114" s="989"/>
      <c r="AH114" s="989"/>
      <c r="AI114" s="989"/>
      <c r="AJ114" s="990"/>
      <c r="AK114" s="991">
        <v>54</v>
      </c>
      <c r="AL114" s="989"/>
      <c r="AM114" s="989"/>
      <c r="AN114" s="989"/>
      <c r="AO114" s="990"/>
      <c r="AP114" s="992">
        <v>0</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9869566</v>
      </c>
      <c r="BR114" s="950"/>
      <c r="BS114" s="950"/>
      <c r="BT114" s="950"/>
      <c r="BU114" s="950"/>
      <c r="BV114" s="950">
        <v>9822109</v>
      </c>
      <c r="BW114" s="950"/>
      <c r="BX114" s="950"/>
      <c r="BY114" s="950"/>
      <c r="BZ114" s="950"/>
      <c r="CA114" s="950">
        <v>9189648</v>
      </c>
      <c r="CB114" s="950"/>
      <c r="CC114" s="950"/>
      <c r="CD114" s="950"/>
      <c r="CE114" s="950"/>
      <c r="CF114" s="944">
        <v>25.6</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325568</v>
      </c>
      <c r="AB115" s="964"/>
      <c r="AC115" s="964"/>
      <c r="AD115" s="964"/>
      <c r="AE115" s="965"/>
      <c r="AF115" s="966">
        <v>303446</v>
      </c>
      <c r="AG115" s="964"/>
      <c r="AH115" s="964"/>
      <c r="AI115" s="964"/>
      <c r="AJ115" s="965"/>
      <c r="AK115" s="966">
        <v>304133</v>
      </c>
      <c r="AL115" s="964"/>
      <c r="AM115" s="964"/>
      <c r="AN115" s="964"/>
      <c r="AO115" s="965"/>
      <c r="AP115" s="967">
        <v>0.8</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2726861</v>
      </c>
      <c r="DH115" s="989"/>
      <c r="DI115" s="989"/>
      <c r="DJ115" s="989"/>
      <c r="DK115" s="990"/>
      <c r="DL115" s="991">
        <v>2198897</v>
      </c>
      <c r="DM115" s="989"/>
      <c r="DN115" s="989"/>
      <c r="DO115" s="989"/>
      <c r="DP115" s="990"/>
      <c r="DQ115" s="991">
        <v>1656311</v>
      </c>
      <c r="DR115" s="989"/>
      <c r="DS115" s="989"/>
      <c r="DT115" s="989"/>
      <c r="DU115" s="990"/>
      <c r="DV115" s="992">
        <v>4.5999999999999996</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10157906</v>
      </c>
      <c r="AB117" s="1007"/>
      <c r="AC117" s="1007"/>
      <c r="AD117" s="1007"/>
      <c r="AE117" s="1008"/>
      <c r="AF117" s="1009">
        <v>9853475</v>
      </c>
      <c r="AG117" s="1007"/>
      <c r="AH117" s="1007"/>
      <c r="AI117" s="1007"/>
      <c r="AJ117" s="1008"/>
      <c r="AK117" s="1009">
        <v>9668718</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253020</v>
      </c>
      <c r="AB119" s="922"/>
      <c r="AC119" s="922"/>
      <c r="AD119" s="922"/>
      <c r="AE119" s="923"/>
      <c r="AF119" s="924">
        <v>251635</v>
      </c>
      <c r="AG119" s="922"/>
      <c r="AH119" s="922"/>
      <c r="AI119" s="922"/>
      <c r="AJ119" s="923"/>
      <c r="AK119" s="924">
        <v>250253</v>
      </c>
      <c r="AL119" s="922"/>
      <c r="AM119" s="922"/>
      <c r="AN119" s="922"/>
      <c r="AO119" s="923"/>
      <c r="AP119" s="925">
        <v>0.7</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434</v>
      </c>
      <c r="BP119" s="1036"/>
      <c r="BQ119" s="1027">
        <v>117222819</v>
      </c>
      <c r="BR119" s="1028"/>
      <c r="BS119" s="1028"/>
      <c r="BT119" s="1028"/>
      <c r="BU119" s="1028"/>
      <c r="BV119" s="1028">
        <v>114423885</v>
      </c>
      <c r="BW119" s="1028"/>
      <c r="BX119" s="1028"/>
      <c r="BY119" s="1028"/>
      <c r="BZ119" s="1028"/>
      <c r="CA119" s="1028">
        <v>111175085</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331405</v>
      </c>
      <c r="DH119" s="1014"/>
      <c r="DI119" s="1014"/>
      <c r="DJ119" s="1014"/>
      <c r="DK119" s="1015"/>
      <c r="DL119" s="1013">
        <v>282964</v>
      </c>
      <c r="DM119" s="1014"/>
      <c r="DN119" s="1014"/>
      <c r="DO119" s="1014"/>
      <c r="DP119" s="1015"/>
      <c r="DQ119" s="1013">
        <v>272265</v>
      </c>
      <c r="DR119" s="1014"/>
      <c r="DS119" s="1014"/>
      <c r="DT119" s="1014"/>
      <c r="DU119" s="1015"/>
      <c r="DV119" s="1016">
        <v>0.8</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4159846</v>
      </c>
      <c r="BR120" s="957"/>
      <c r="BS120" s="957"/>
      <c r="BT120" s="957"/>
      <c r="BU120" s="957"/>
      <c r="BV120" s="957">
        <v>5596642</v>
      </c>
      <c r="BW120" s="957"/>
      <c r="BX120" s="957"/>
      <c r="BY120" s="957"/>
      <c r="BZ120" s="957"/>
      <c r="CA120" s="957">
        <v>7287855</v>
      </c>
      <c r="CB120" s="957"/>
      <c r="CC120" s="957"/>
      <c r="CD120" s="957"/>
      <c r="CE120" s="957"/>
      <c r="CF120" s="971">
        <v>20.3</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24707419</v>
      </c>
      <c r="DH120" s="957"/>
      <c r="DI120" s="957"/>
      <c r="DJ120" s="957"/>
      <c r="DK120" s="957"/>
      <c r="DL120" s="957">
        <v>23501569</v>
      </c>
      <c r="DM120" s="957"/>
      <c r="DN120" s="957"/>
      <c r="DO120" s="957"/>
      <c r="DP120" s="957"/>
      <c r="DQ120" s="957">
        <v>22694144</v>
      </c>
      <c r="DR120" s="957"/>
      <c r="DS120" s="957"/>
      <c r="DT120" s="957"/>
      <c r="DU120" s="957"/>
      <c r="DV120" s="958">
        <v>63.2</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35212157</v>
      </c>
      <c r="BR121" s="950"/>
      <c r="BS121" s="950"/>
      <c r="BT121" s="950"/>
      <c r="BU121" s="950"/>
      <c r="BV121" s="950">
        <v>34593698</v>
      </c>
      <c r="BW121" s="950"/>
      <c r="BX121" s="950"/>
      <c r="BY121" s="950"/>
      <c r="BZ121" s="950"/>
      <c r="CA121" s="950">
        <v>33318444</v>
      </c>
      <c r="CB121" s="950"/>
      <c r="CC121" s="950"/>
      <c r="CD121" s="950"/>
      <c r="CE121" s="950"/>
      <c r="CF121" s="944">
        <v>92.8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2821132</v>
      </c>
      <c r="DH121" s="950"/>
      <c r="DI121" s="950"/>
      <c r="DJ121" s="950"/>
      <c r="DK121" s="950"/>
      <c r="DL121" s="950">
        <v>2613311</v>
      </c>
      <c r="DM121" s="950"/>
      <c r="DN121" s="950"/>
      <c r="DO121" s="950"/>
      <c r="DP121" s="950"/>
      <c r="DQ121" s="950">
        <v>2210876</v>
      </c>
      <c r="DR121" s="950"/>
      <c r="DS121" s="950"/>
      <c r="DT121" s="950"/>
      <c r="DU121" s="950"/>
      <c r="DV121" s="951">
        <v>6.2</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60829369</v>
      </c>
      <c r="BR122" s="1028"/>
      <c r="BS122" s="1028"/>
      <c r="BT122" s="1028"/>
      <c r="BU122" s="1028"/>
      <c r="BV122" s="1028">
        <v>60018745</v>
      </c>
      <c r="BW122" s="1028"/>
      <c r="BX122" s="1028"/>
      <c r="BY122" s="1028"/>
      <c r="BZ122" s="1028"/>
      <c r="CA122" s="1028">
        <v>59423527</v>
      </c>
      <c r="CB122" s="1028"/>
      <c r="CC122" s="1028"/>
      <c r="CD122" s="1028"/>
      <c r="CE122" s="1028"/>
      <c r="CF122" s="1048">
        <v>165.4</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240049</v>
      </c>
      <c r="DH122" s="950"/>
      <c r="DI122" s="950"/>
      <c r="DJ122" s="950"/>
      <c r="DK122" s="950"/>
      <c r="DL122" s="950">
        <v>217369</v>
      </c>
      <c r="DM122" s="950"/>
      <c r="DN122" s="950"/>
      <c r="DO122" s="950"/>
      <c r="DP122" s="950"/>
      <c r="DQ122" s="950">
        <v>244101</v>
      </c>
      <c r="DR122" s="950"/>
      <c r="DS122" s="950"/>
      <c r="DT122" s="950"/>
      <c r="DU122" s="950"/>
      <c r="DV122" s="951">
        <v>0.7</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100201372</v>
      </c>
      <c r="BR123" s="1096"/>
      <c r="BS123" s="1096"/>
      <c r="BT123" s="1096"/>
      <c r="BU123" s="1096"/>
      <c r="BV123" s="1096">
        <v>100209085</v>
      </c>
      <c r="BW123" s="1096"/>
      <c r="BX123" s="1096"/>
      <c r="BY123" s="1096"/>
      <c r="BZ123" s="1096"/>
      <c r="CA123" s="1096">
        <v>100029826</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47.7</v>
      </c>
      <c r="BR124" s="1058"/>
      <c r="BS124" s="1058"/>
      <c r="BT124" s="1058"/>
      <c r="BU124" s="1058"/>
      <c r="BV124" s="1058">
        <v>39</v>
      </c>
      <c r="BW124" s="1058"/>
      <c r="BX124" s="1058"/>
      <c r="BY124" s="1058"/>
      <c r="BZ124" s="1058"/>
      <c r="CA124" s="1058">
        <v>31</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72548</v>
      </c>
      <c r="AB127" s="989"/>
      <c r="AC127" s="989"/>
      <c r="AD127" s="989"/>
      <c r="AE127" s="990"/>
      <c r="AF127" s="991">
        <v>51811</v>
      </c>
      <c r="AG127" s="989"/>
      <c r="AH127" s="989"/>
      <c r="AI127" s="989"/>
      <c r="AJ127" s="990"/>
      <c r="AK127" s="991">
        <v>53880</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3222936</v>
      </c>
      <c r="AB128" s="1078"/>
      <c r="AC128" s="1078"/>
      <c r="AD128" s="1078"/>
      <c r="AE128" s="1079"/>
      <c r="AF128" s="1080">
        <v>3181502</v>
      </c>
      <c r="AG128" s="1078"/>
      <c r="AH128" s="1078"/>
      <c r="AI128" s="1078"/>
      <c r="AJ128" s="1079"/>
      <c r="AK128" s="1080">
        <v>3173436</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11.44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41016929</v>
      </c>
      <c r="AB129" s="989"/>
      <c r="AC129" s="989"/>
      <c r="AD129" s="989"/>
      <c r="AE129" s="990"/>
      <c r="AF129" s="991">
        <v>41307718</v>
      </c>
      <c r="AG129" s="989"/>
      <c r="AH129" s="989"/>
      <c r="AI129" s="989"/>
      <c r="AJ129" s="990"/>
      <c r="AK129" s="991">
        <v>40910918</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16.440000000000001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5358535</v>
      </c>
      <c r="AB130" s="989"/>
      <c r="AC130" s="989"/>
      <c r="AD130" s="989"/>
      <c r="AE130" s="990"/>
      <c r="AF130" s="991">
        <v>4936163</v>
      </c>
      <c r="AG130" s="989"/>
      <c r="AH130" s="989"/>
      <c r="AI130" s="989"/>
      <c r="AJ130" s="990"/>
      <c r="AK130" s="991">
        <v>4988962</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35658394</v>
      </c>
      <c r="AB131" s="1014"/>
      <c r="AC131" s="1014"/>
      <c r="AD131" s="1014"/>
      <c r="AE131" s="1015"/>
      <c r="AF131" s="1013">
        <v>36371555</v>
      </c>
      <c r="AG131" s="1014"/>
      <c r="AH131" s="1014"/>
      <c r="AI131" s="1014"/>
      <c r="AJ131" s="1015"/>
      <c r="AK131" s="1013">
        <v>35921956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31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4.4209366240000003</v>
      </c>
      <c r="AB132" s="1130"/>
      <c r="AC132" s="1130"/>
      <c r="AD132" s="1130"/>
      <c r="AE132" s="1131"/>
      <c r="AF132" s="1132">
        <v>4.7724382419999998</v>
      </c>
      <c r="AG132" s="1130"/>
      <c r="AH132" s="1130"/>
      <c r="AI132" s="1130"/>
      <c r="AJ132" s="1131"/>
      <c r="AK132" s="1132">
        <v>4.1933128589999997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5.7</v>
      </c>
      <c r="AB133" s="1113"/>
      <c r="AC133" s="1113"/>
      <c r="AD133" s="1113"/>
      <c r="AE133" s="1114"/>
      <c r="AF133" s="1112">
        <v>5</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9877160</v>
      </c>
      <c r="L9" s="266">
        <v>49632</v>
      </c>
      <c r="M9" s="267">
        <v>55816</v>
      </c>
      <c r="N9" s="268">
        <v>-11.1</v>
      </c>
    </row>
    <row r="10" spans="1:16" x14ac:dyDescent="0.15">
      <c r="A10" s="250"/>
      <c r="B10" s="246"/>
      <c r="C10" s="246"/>
      <c r="D10" s="246"/>
      <c r="E10" s="246"/>
      <c r="F10" s="246"/>
      <c r="G10" s="1152" t="s">
        <v>476</v>
      </c>
      <c r="H10" s="1153"/>
      <c r="I10" s="1153"/>
      <c r="J10" s="1154"/>
      <c r="K10" s="269">
        <v>1063989</v>
      </c>
      <c r="L10" s="270">
        <v>5347</v>
      </c>
      <c r="M10" s="271">
        <v>3693</v>
      </c>
      <c r="N10" s="272">
        <v>44.8</v>
      </c>
    </row>
    <row r="11" spans="1:16" ht="13.5" customHeight="1" x14ac:dyDescent="0.15">
      <c r="A11" s="250"/>
      <c r="B11" s="246"/>
      <c r="C11" s="246"/>
      <c r="D11" s="246"/>
      <c r="E11" s="246"/>
      <c r="F11" s="246"/>
      <c r="G11" s="1152" t="s">
        <v>477</v>
      </c>
      <c r="H11" s="1153"/>
      <c r="I11" s="1153"/>
      <c r="J11" s="1154"/>
      <c r="K11" s="269">
        <v>1913748</v>
      </c>
      <c r="L11" s="270">
        <v>9617</v>
      </c>
      <c r="M11" s="271">
        <v>2201</v>
      </c>
      <c r="N11" s="272">
        <v>336.9</v>
      </c>
    </row>
    <row r="12" spans="1:16" ht="13.5" customHeight="1" x14ac:dyDescent="0.15">
      <c r="A12" s="250"/>
      <c r="B12" s="246"/>
      <c r="C12" s="246"/>
      <c r="D12" s="246"/>
      <c r="E12" s="246"/>
      <c r="F12" s="246"/>
      <c r="G12" s="1152" t="s">
        <v>478</v>
      </c>
      <c r="H12" s="1153"/>
      <c r="I12" s="1153"/>
      <c r="J12" s="1154"/>
      <c r="K12" s="269" t="s">
        <v>479</v>
      </c>
      <c r="L12" s="270" t="s">
        <v>479</v>
      </c>
      <c r="M12" s="271">
        <v>1372</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67</v>
      </c>
      <c r="N13" s="272" t="s">
        <v>479</v>
      </c>
    </row>
    <row r="14" spans="1:16" ht="13.5" customHeight="1" x14ac:dyDescent="0.15">
      <c r="A14" s="250"/>
      <c r="B14" s="246"/>
      <c r="C14" s="246"/>
      <c r="D14" s="246"/>
      <c r="E14" s="246"/>
      <c r="F14" s="246"/>
      <c r="G14" s="1152" t="s">
        <v>481</v>
      </c>
      <c r="H14" s="1153"/>
      <c r="I14" s="1153"/>
      <c r="J14" s="1154"/>
      <c r="K14" s="269" t="s">
        <v>479</v>
      </c>
      <c r="L14" s="270" t="s">
        <v>479</v>
      </c>
      <c r="M14" s="271">
        <v>1915</v>
      </c>
      <c r="N14" s="272" t="s">
        <v>479</v>
      </c>
    </row>
    <row r="15" spans="1:16" ht="13.5" customHeight="1" x14ac:dyDescent="0.15">
      <c r="A15" s="250"/>
      <c r="B15" s="246"/>
      <c r="C15" s="246"/>
      <c r="D15" s="246"/>
      <c r="E15" s="246"/>
      <c r="F15" s="246"/>
      <c r="G15" s="1152" t="s">
        <v>482</v>
      </c>
      <c r="H15" s="1153"/>
      <c r="I15" s="1153"/>
      <c r="J15" s="1154"/>
      <c r="K15" s="269">
        <v>733566</v>
      </c>
      <c r="L15" s="270">
        <v>3686</v>
      </c>
      <c r="M15" s="271">
        <v>1099</v>
      </c>
      <c r="N15" s="272">
        <v>235.4</v>
      </c>
    </row>
    <row r="16" spans="1:16" x14ac:dyDescent="0.15">
      <c r="A16" s="250"/>
      <c r="B16" s="246"/>
      <c r="C16" s="246"/>
      <c r="D16" s="246"/>
      <c r="E16" s="246"/>
      <c r="F16" s="246"/>
      <c r="G16" s="1155" t="s">
        <v>483</v>
      </c>
      <c r="H16" s="1156"/>
      <c r="I16" s="1156"/>
      <c r="J16" s="1157"/>
      <c r="K16" s="270">
        <v>-1548161</v>
      </c>
      <c r="L16" s="270">
        <v>-7779</v>
      </c>
      <c r="M16" s="271">
        <v>-4462</v>
      </c>
      <c r="N16" s="272">
        <v>74.3</v>
      </c>
    </row>
    <row r="17" spans="1:16" x14ac:dyDescent="0.15">
      <c r="A17" s="250"/>
      <c r="B17" s="246"/>
      <c r="C17" s="246"/>
      <c r="D17" s="246"/>
      <c r="E17" s="246"/>
      <c r="F17" s="246"/>
      <c r="G17" s="1155" t="s">
        <v>170</v>
      </c>
      <c r="H17" s="1156"/>
      <c r="I17" s="1156"/>
      <c r="J17" s="1157"/>
      <c r="K17" s="270">
        <v>12040302</v>
      </c>
      <c r="L17" s="270">
        <v>60502</v>
      </c>
      <c r="M17" s="271">
        <v>61701</v>
      </c>
      <c r="N17" s="272">
        <v>-1.9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5.33</v>
      </c>
      <c r="L21" s="283">
        <v>6.17</v>
      </c>
      <c r="M21" s="284">
        <v>-0.84</v>
      </c>
      <c r="N21" s="251"/>
      <c r="O21" s="285"/>
      <c r="P21" s="281"/>
    </row>
    <row r="22" spans="1:16" s="286" customFormat="1" x14ac:dyDescent="0.15">
      <c r="A22" s="281"/>
      <c r="B22" s="251"/>
      <c r="C22" s="251"/>
      <c r="D22" s="251"/>
      <c r="E22" s="251"/>
      <c r="F22" s="251"/>
      <c r="G22" s="1147" t="s">
        <v>489</v>
      </c>
      <c r="H22" s="1148"/>
      <c r="I22" s="1148"/>
      <c r="J22" s="1149"/>
      <c r="K22" s="287">
        <v>102.1</v>
      </c>
      <c r="L22" s="288">
        <v>100.1</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7074191</v>
      </c>
      <c r="L32" s="296">
        <v>35548</v>
      </c>
      <c r="M32" s="297">
        <v>31774</v>
      </c>
      <c r="N32" s="298">
        <v>11.9</v>
      </c>
    </row>
    <row r="33" spans="1:16" ht="13.5" customHeight="1" x14ac:dyDescent="0.15">
      <c r="A33" s="250"/>
      <c r="B33" s="246"/>
      <c r="C33" s="246"/>
      <c r="D33" s="246"/>
      <c r="E33" s="246"/>
      <c r="F33" s="246"/>
      <c r="G33" s="1163" t="s">
        <v>494</v>
      </c>
      <c r="H33" s="1164"/>
      <c r="I33" s="1164"/>
      <c r="J33" s="1165"/>
      <c r="K33" s="296" t="s">
        <v>479</v>
      </c>
      <c r="L33" s="296" t="s">
        <v>479</v>
      </c>
      <c r="M33" s="297">
        <v>8</v>
      </c>
      <c r="N33" s="298" t="s">
        <v>479</v>
      </c>
    </row>
    <row r="34" spans="1:16" ht="27" customHeight="1" x14ac:dyDescent="0.15">
      <c r="A34" s="250"/>
      <c r="B34" s="246"/>
      <c r="C34" s="246"/>
      <c r="D34" s="246"/>
      <c r="E34" s="246"/>
      <c r="F34" s="246"/>
      <c r="G34" s="1163" t="s">
        <v>495</v>
      </c>
      <c r="H34" s="1164"/>
      <c r="I34" s="1164"/>
      <c r="J34" s="1165"/>
      <c r="K34" s="296" t="s">
        <v>479</v>
      </c>
      <c r="L34" s="296" t="s">
        <v>479</v>
      </c>
      <c r="M34" s="297">
        <v>51</v>
      </c>
      <c r="N34" s="298" t="s">
        <v>479</v>
      </c>
    </row>
    <row r="35" spans="1:16" ht="27" customHeight="1" x14ac:dyDescent="0.15">
      <c r="A35" s="250"/>
      <c r="B35" s="246"/>
      <c r="C35" s="246"/>
      <c r="D35" s="246"/>
      <c r="E35" s="246"/>
      <c r="F35" s="246"/>
      <c r="G35" s="1163" t="s">
        <v>496</v>
      </c>
      <c r="H35" s="1164"/>
      <c r="I35" s="1164"/>
      <c r="J35" s="1165"/>
      <c r="K35" s="296">
        <v>2290340</v>
      </c>
      <c r="L35" s="296">
        <v>11509</v>
      </c>
      <c r="M35" s="297">
        <v>10918</v>
      </c>
      <c r="N35" s="298">
        <v>5.4</v>
      </c>
    </row>
    <row r="36" spans="1:16" ht="27" customHeight="1" x14ac:dyDescent="0.15">
      <c r="A36" s="250"/>
      <c r="B36" s="246"/>
      <c r="C36" s="246"/>
      <c r="D36" s="246"/>
      <c r="E36" s="246"/>
      <c r="F36" s="246"/>
      <c r="G36" s="1163" t="s">
        <v>497</v>
      </c>
      <c r="H36" s="1164"/>
      <c r="I36" s="1164"/>
      <c r="J36" s="1165"/>
      <c r="K36" s="296">
        <v>54</v>
      </c>
      <c r="L36" s="296">
        <v>0</v>
      </c>
      <c r="M36" s="297">
        <v>463</v>
      </c>
      <c r="N36" s="298">
        <v>-100</v>
      </c>
    </row>
    <row r="37" spans="1:16" ht="13.5" customHeight="1" x14ac:dyDescent="0.15">
      <c r="A37" s="250"/>
      <c r="B37" s="246"/>
      <c r="C37" s="246"/>
      <c r="D37" s="246"/>
      <c r="E37" s="246"/>
      <c r="F37" s="246"/>
      <c r="G37" s="1163" t="s">
        <v>498</v>
      </c>
      <c r="H37" s="1164"/>
      <c r="I37" s="1164"/>
      <c r="J37" s="1165"/>
      <c r="K37" s="296">
        <v>304133</v>
      </c>
      <c r="L37" s="296">
        <v>1528</v>
      </c>
      <c r="M37" s="297">
        <v>976</v>
      </c>
      <c r="N37" s="298">
        <v>56.6</v>
      </c>
    </row>
    <row r="38" spans="1:16" ht="27" customHeight="1" x14ac:dyDescent="0.15">
      <c r="A38" s="250"/>
      <c r="B38" s="246"/>
      <c r="C38" s="246"/>
      <c r="D38" s="246"/>
      <c r="E38" s="246"/>
      <c r="F38" s="246"/>
      <c r="G38" s="1166" t="s">
        <v>499</v>
      </c>
      <c r="H38" s="1167"/>
      <c r="I38" s="1167"/>
      <c r="J38" s="1168"/>
      <c r="K38" s="299" t="s">
        <v>479</v>
      </c>
      <c r="L38" s="299" t="s">
        <v>479</v>
      </c>
      <c r="M38" s="300">
        <v>2</v>
      </c>
      <c r="N38" s="301" t="s">
        <v>479</v>
      </c>
      <c r="O38" s="295"/>
    </row>
    <row r="39" spans="1:16" x14ac:dyDescent="0.15">
      <c r="A39" s="250"/>
      <c r="B39" s="246"/>
      <c r="C39" s="246"/>
      <c r="D39" s="246"/>
      <c r="E39" s="246"/>
      <c r="F39" s="246"/>
      <c r="G39" s="1166" t="s">
        <v>500</v>
      </c>
      <c r="H39" s="1167"/>
      <c r="I39" s="1167"/>
      <c r="J39" s="1168"/>
      <c r="K39" s="302">
        <v>-3173436</v>
      </c>
      <c r="L39" s="302">
        <v>-15946</v>
      </c>
      <c r="M39" s="303">
        <v>-8001</v>
      </c>
      <c r="N39" s="304">
        <v>99.3</v>
      </c>
      <c r="O39" s="295"/>
    </row>
    <row r="40" spans="1:16" ht="27" customHeight="1" x14ac:dyDescent="0.15">
      <c r="A40" s="250"/>
      <c r="B40" s="246"/>
      <c r="C40" s="246"/>
      <c r="D40" s="246"/>
      <c r="E40" s="246"/>
      <c r="F40" s="246"/>
      <c r="G40" s="1163" t="s">
        <v>501</v>
      </c>
      <c r="H40" s="1164"/>
      <c r="I40" s="1164"/>
      <c r="J40" s="1165"/>
      <c r="K40" s="302">
        <v>-4988962</v>
      </c>
      <c r="L40" s="302">
        <v>-25069</v>
      </c>
      <c r="M40" s="303">
        <v>-27445</v>
      </c>
      <c r="N40" s="304">
        <v>-8.6999999999999993</v>
      </c>
      <c r="O40" s="295"/>
    </row>
    <row r="41" spans="1:16" x14ac:dyDescent="0.15">
      <c r="A41" s="250"/>
      <c r="B41" s="246"/>
      <c r="C41" s="246"/>
      <c r="D41" s="246"/>
      <c r="E41" s="246"/>
      <c r="F41" s="246"/>
      <c r="G41" s="1169" t="s">
        <v>281</v>
      </c>
      <c r="H41" s="1170"/>
      <c r="I41" s="1170"/>
      <c r="J41" s="1171"/>
      <c r="K41" s="296">
        <v>1506320</v>
      </c>
      <c r="L41" s="302">
        <v>7569</v>
      </c>
      <c r="M41" s="303">
        <v>8747</v>
      </c>
      <c r="N41" s="304">
        <v>-13.5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14238927</v>
      </c>
      <c r="J51" s="322">
        <v>69159</v>
      </c>
      <c r="K51" s="323">
        <v>17.3</v>
      </c>
      <c r="L51" s="324">
        <v>39052</v>
      </c>
      <c r="M51" s="325">
        <v>6.2</v>
      </c>
      <c r="N51" s="326">
        <v>11.1</v>
      </c>
    </row>
    <row r="52" spans="1:14" x14ac:dyDescent="0.15">
      <c r="A52" s="250"/>
      <c r="B52" s="246"/>
      <c r="C52" s="246"/>
      <c r="D52" s="246"/>
      <c r="E52" s="246"/>
      <c r="F52" s="246"/>
      <c r="G52" s="327"/>
      <c r="H52" s="328" t="s">
        <v>512</v>
      </c>
      <c r="I52" s="329">
        <v>8112104</v>
      </c>
      <c r="J52" s="330">
        <v>39401</v>
      </c>
      <c r="K52" s="331">
        <v>-13.5</v>
      </c>
      <c r="L52" s="332">
        <v>21186</v>
      </c>
      <c r="M52" s="333">
        <v>1</v>
      </c>
      <c r="N52" s="334">
        <v>-14.5</v>
      </c>
    </row>
    <row r="53" spans="1:14" x14ac:dyDescent="0.15">
      <c r="A53" s="250"/>
      <c r="B53" s="246"/>
      <c r="C53" s="246"/>
      <c r="D53" s="246"/>
      <c r="E53" s="246"/>
      <c r="F53" s="246"/>
      <c r="G53" s="312" t="s">
        <v>513</v>
      </c>
      <c r="H53" s="313"/>
      <c r="I53" s="321">
        <v>10835168</v>
      </c>
      <c r="J53" s="322">
        <v>52931</v>
      </c>
      <c r="K53" s="323">
        <v>-23.5</v>
      </c>
      <c r="L53" s="324">
        <v>41235</v>
      </c>
      <c r="M53" s="325">
        <v>5.6</v>
      </c>
      <c r="N53" s="326">
        <v>-29.1</v>
      </c>
    </row>
    <row r="54" spans="1:14" x14ac:dyDescent="0.15">
      <c r="A54" s="250"/>
      <c r="B54" s="246"/>
      <c r="C54" s="246"/>
      <c r="D54" s="246"/>
      <c r="E54" s="246"/>
      <c r="F54" s="246"/>
      <c r="G54" s="327"/>
      <c r="H54" s="328" t="s">
        <v>512</v>
      </c>
      <c r="I54" s="329">
        <v>6150913</v>
      </c>
      <c r="J54" s="330">
        <v>30048</v>
      </c>
      <c r="K54" s="331">
        <v>-23.7</v>
      </c>
      <c r="L54" s="332">
        <v>22086</v>
      </c>
      <c r="M54" s="333">
        <v>4.2</v>
      </c>
      <c r="N54" s="334">
        <v>-27.9</v>
      </c>
    </row>
    <row r="55" spans="1:14" x14ac:dyDescent="0.15">
      <c r="A55" s="250"/>
      <c r="B55" s="246"/>
      <c r="C55" s="246"/>
      <c r="D55" s="246"/>
      <c r="E55" s="246"/>
      <c r="F55" s="246"/>
      <c r="G55" s="312" t="s">
        <v>514</v>
      </c>
      <c r="H55" s="313"/>
      <c r="I55" s="321">
        <v>10235516</v>
      </c>
      <c r="J55" s="322">
        <v>50518</v>
      </c>
      <c r="K55" s="323">
        <v>-4.5999999999999996</v>
      </c>
      <c r="L55" s="324">
        <v>41862</v>
      </c>
      <c r="M55" s="325">
        <v>1.5</v>
      </c>
      <c r="N55" s="326">
        <v>-6.1</v>
      </c>
    </row>
    <row r="56" spans="1:14" x14ac:dyDescent="0.15">
      <c r="A56" s="250"/>
      <c r="B56" s="246"/>
      <c r="C56" s="246"/>
      <c r="D56" s="246"/>
      <c r="E56" s="246"/>
      <c r="F56" s="246"/>
      <c r="G56" s="327"/>
      <c r="H56" s="328" t="s">
        <v>512</v>
      </c>
      <c r="I56" s="329">
        <v>5551086</v>
      </c>
      <c r="J56" s="330">
        <v>27398</v>
      </c>
      <c r="K56" s="331">
        <v>-8.8000000000000007</v>
      </c>
      <c r="L56" s="332">
        <v>23710</v>
      </c>
      <c r="M56" s="333">
        <v>7.4</v>
      </c>
      <c r="N56" s="334">
        <v>-16.2</v>
      </c>
    </row>
    <row r="57" spans="1:14" x14ac:dyDescent="0.15">
      <c r="A57" s="250"/>
      <c r="B57" s="246"/>
      <c r="C57" s="246"/>
      <c r="D57" s="246"/>
      <c r="E57" s="246"/>
      <c r="F57" s="246"/>
      <c r="G57" s="312" t="s">
        <v>515</v>
      </c>
      <c r="H57" s="313"/>
      <c r="I57" s="321">
        <v>10714747</v>
      </c>
      <c r="J57" s="322">
        <v>53386</v>
      </c>
      <c r="K57" s="323">
        <v>5.7</v>
      </c>
      <c r="L57" s="324">
        <v>43554</v>
      </c>
      <c r="M57" s="325">
        <v>4</v>
      </c>
      <c r="N57" s="326">
        <v>1.7</v>
      </c>
    </row>
    <row r="58" spans="1:14" x14ac:dyDescent="0.15">
      <c r="A58" s="250"/>
      <c r="B58" s="246"/>
      <c r="C58" s="246"/>
      <c r="D58" s="246"/>
      <c r="E58" s="246"/>
      <c r="F58" s="246"/>
      <c r="G58" s="327"/>
      <c r="H58" s="328" t="s">
        <v>512</v>
      </c>
      <c r="I58" s="329">
        <v>6503071</v>
      </c>
      <c r="J58" s="330">
        <v>32401</v>
      </c>
      <c r="K58" s="331">
        <v>18.3</v>
      </c>
      <c r="L58" s="332">
        <v>24811</v>
      </c>
      <c r="M58" s="333">
        <v>4.5999999999999996</v>
      </c>
      <c r="N58" s="334">
        <v>13.7</v>
      </c>
    </row>
    <row r="59" spans="1:14" x14ac:dyDescent="0.15">
      <c r="A59" s="250"/>
      <c r="B59" s="246"/>
      <c r="C59" s="246"/>
      <c r="D59" s="246"/>
      <c r="E59" s="246"/>
      <c r="F59" s="246"/>
      <c r="G59" s="312" t="s">
        <v>516</v>
      </c>
      <c r="H59" s="313"/>
      <c r="I59" s="321">
        <v>10402809</v>
      </c>
      <c r="J59" s="322">
        <v>52274</v>
      </c>
      <c r="K59" s="323">
        <v>-2.1</v>
      </c>
      <c r="L59" s="324">
        <v>42581</v>
      </c>
      <c r="M59" s="325">
        <v>-2.2000000000000002</v>
      </c>
      <c r="N59" s="326">
        <v>0.1</v>
      </c>
    </row>
    <row r="60" spans="1:14" x14ac:dyDescent="0.15">
      <c r="A60" s="250"/>
      <c r="B60" s="246"/>
      <c r="C60" s="246"/>
      <c r="D60" s="246"/>
      <c r="E60" s="246"/>
      <c r="F60" s="246"/>
      <c r="G60" s="327"/>
      <c r="H60" s="328" t="s">
        <v>512</v>
      </c>
      <c r="I60" s="335">
        <v>5224707</v>
      </c>
      <c r="J60" s="330">
        <v>26254</v>
      </c>
      <c r="K60" s="331">
        <v>-19</v>
      </c>
      <c r="L60" s="332">
        <v>24354</v>
      </c>
      <c r="M60" s="333">
        <v>-1.8</v>
      </c>
      <c r="N60" s="334">
        <v>-17.2</v>
      </c>
    </row>
    <row r="61" spans="1:14" x14ac:dyDescent="0.15">
      <c r="A61" s="250"/>
      <c r="B61" s="246"/>
      <c r="C61" s="246"/>
      <c r="D61" s="246"/>
      <c r="E61" s="246"/>
      <c r="F61" s="246"/>
      <c r="G61" s="312" t="s">
        <v>517</v>
      </c>
      <c r="H61" s="336"/>
      <c r="I61" s="337">
        <v>11285433</v>
      </c>
      <c r="J61" s="338">
        <v>55654</v>
      </c>
      <c r="K61" s="339">
        <v>-1.4</v>
      </c>
      <c r="L61" s="340">
        <v>41657</v>
      </c>
      <c r="M61" s="341">
        <v>3</v>
      </c>
      <c r="N61" s="326">
        <v>-4.4000000000000004</v>
      </c>
    </row>
    <row r="62" spans="1:14" x14ac:dyDescent="0.15">
      <c r="A62" s="250"/>
      <c r="B62" s="246"/>
      <c r="C62" s="246"/>
      <c r="D62" s="246"/>
      <c r="E62" s="246"/>
      <c r="F62" s="246"/>
      <c r="G62" s="327"/>
      <c r="H62" s="328" t="s">
        <v>512</v>
      </c>
      <c r="I62" s="329">
        <v>6308376</v>
      </c>
      <c r="J62" s="330">
        <v>31100</v>
      </c>
      <c r="K62" s="331">
        <v>-9.3000000000000007</v>
      </c>
      <c r="L62" s="332">
        <v>23229</v>
      </c>
      <c r="M62" s="333">
        <v>3.1</v>
      </c>
      <c r="N62" s="334">
        <v>-12.4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2.62</v>
      </c>
      <c r="G47" s="12">
        <v>4.7300000000000004</v>
      </c>
      <c r="H47" s="12">
        <v>6.87</v>
      </c>
      <c r="I47" s="12">
        <v>9.9499999999999993</v>
      </c>
      <c r="J47" s="13">
        <v>13.96</v>
      </c>
    </row>
    <row r="48" spans="2:10" ht="57.75" customHeight="1" x14ac:dyDescent="0.15">
      <c r="B48" s="14"/>
      <c r="C48" s="1174" t="s">
        <v>4</v>
      </c>
      <c r="D48" s="1174"/>
      <c r="E48" s="1175"/>
      <c r="F48" s="15">
        <v>4.03</v>
      </c>
      <c r="G48" s="16">
        <v>5.3</v>
      </c>
      <c r="H48" s="16">
        <v>5.99</v>
      </c>
      <c r="I48" s="16">
        <v>7.91</v>
      </c>
      <c r="J48" s="17">
        <v>3.18</v>
      </c>
    </row>
    <row r="49" spans="2:10" ht="57.75" customHeight="1" thickBot="1" x14ac:dyDescent="0.2">
      <c r="B49" s="18"/>
      <c r="C49" s="1176" t="s">
        <v>5</v>
      </c>
      <c r="D49" s="1176"/>
      <c r="E49" s="1177"/>
      <c r="F49" s="19">
        <v>1.23</v>
      </c>
      <c r="G49" s="20">
        <v>3.46</v>
      </c>
      <c r="H49" s="20">
        <v>2.83</v>
      </c>
      <c r="I49" s="20">
        <v>5.09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2018-11-05T01:21:16Z</cp:lastPrinted>
  <dcterms:created xsi:type="dcterms:W3CDTF">2018-01-24T05:08:50Z</dcterms:created>
  <dcterms:modified xsi:type="dcterms:W3CDTF">2018-11-05T01:22:09Z</dcterms:modified>
</cp:coreProperties>
</file>