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FILE01\soumu\H27財政係\財政状況各数値・財政事情・分析・公表・シミュレーション等\財政状況資料集（H22決算から）\財政状況資料集（30決算分）\県回答\R2.9　追加分\"/>
    </mc:Choice>
  </mc:AlternateContent>
  <bookViews>
    <workbookView xWindow="0" yWindow="0" windowWidth="20490" windowHeight="68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C36" i="10"/>
  <c r="CO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 r="BE35" i="10" s="1"/>
  <c r="BE36" i="10" s="1"/>
  <c r="BW34" i="10" l="1"/>
  <c r="BW35" i="10" s="1"/>
  <c r="BW36" i="10" s="1"/>
  <c r="BW37" i="10" s="1"/>
  <c r="BW38" i="10" s="1"/>
  <c r="BW39" i="10" s="1"/>
  <c r="BW40" i="10" s="1"/>
  <c r="BW41" i="10" s="1"/>
  <c r="CO34" i="10" l="1"/>
</calcChain>
</file>

<file path=xl/sharedStrings.xml><?xml version="1.0" encoding="utf-8"?>
<sst xmlns="http://schemas.openxmlformats.org/spreadsheetml/2006/main" count="1182" uniqueCount="608">
  <si>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</si>
  <si>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</si>
  <si>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</si>
  <si>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</si>
  <si>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</si>
  <si>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</si>
  <si>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</si>
  <si>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</si>
  <si>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</si>
  <si>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</si>
  <si>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</si>
  <si>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</si>
  <si>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</si>
  <si>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</si>
  <si>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</si>
  <si>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</si>
  <si>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</si>
  <si>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</si>
  <si>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</si>
  <si>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</si>
  <si>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</si>
  <si>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</si>
  <si>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</si>
  <si>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</si>
  <si>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</si>
  <si>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</si>
  <si>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</si>
  <si>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</si>
  <si>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</si>
  <si>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</si>
  <si>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</si>
  <si>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</si>
  <si>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</si>
  <si>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</si>
  <si>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</si>
  <si>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</si>
  <si>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</si>
  <si>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</si>
  <si>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</si>
  <si>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</si>
  <si>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</si>
  <si>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</si>
  <si>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</si>
  <si>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</si>
  <si>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</si>
  <si>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</si>
  <si>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</si>
  <si>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</si>
  <si>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</si>
  <si>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</si>
  <si>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</si>
  <si>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</si>
  <si>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</si>
  <si>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</si>
  <si>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</si>
  <si>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</si>
  <si>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</si>
  <si>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</si>
  <si>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</si>
  <si>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</si>
  <si>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</si>
  <si>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</si>
  <si>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</si>
  <si>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</si>
  <si>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</si>
  <si>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</si>
  <si>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</si>
  <si>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</si>
  <si>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</si>
  <si>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</si>
  <si>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</si>
  <si>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</si>
  <si>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</si>
  <si>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</si>
  <si>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</si>
  <si>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</si>
  <si>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</si>
  <si>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</si>
  <si>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</si>
  <si>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</si>
  <si>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</si>
  <si>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</si>
  <si>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</si>
  <si>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</si>
  <si>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</si>
  <si>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</si>
  <si>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</si>
  <si>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</si>
  <si>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</si>
  <si>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</si>
  <si>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</si>
  <si>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</si>
  <si>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</si>
  <si>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</si>
  <si>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</si>
  <si>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</si>
  <si>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松崎町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</si>
  <si>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</si>
  <si>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</si>
  <si>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</si>
  <si>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</si>
  <si>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</si>
  <si>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</si>
  <si>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</si>
  <si>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</si>
  <si>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</si>
  <si>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</si>
  <si>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</si>
  <si>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</si>
  <si>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</si>
  <si>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</si>
  <si>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</si>
  <si>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</si>
  <si>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</si>
  <si>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</si>
  <si>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</si>
  <si>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</si>
  <si>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</si>
  <si>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</si>
  <si>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</si>
  <si>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</si>
  <si>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</si>
  <si>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</si>
  <si>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</si>
  <si>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</si>
  <si>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</si>
  <si>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</si>
  <si>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</si>
  <si>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</si>
  <si>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</si>
  <si>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</si>
  <si>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</si>
  <si>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</si>
  <si>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</si>
  <si>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</si>
  <si>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</si>
  <si>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</si>
  <si>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</si>
  <si>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</si>
  <si>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</si>
  <si>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</si>
  <si>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</si>
  <si>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</si>
  <si>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</si>
  <si>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</si>
  <si>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</si>
  <si>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</si>
  <si>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</si>
  <si>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</si>
  <si>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</si>
  <si>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</si>
  <si>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</si>
  <si>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</si>
  <si>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</si>
  <si>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</si>
  <si>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</si>
  <si>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</si>
  <si>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</si>
  <si>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</si>
  <si>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</si>
  <si>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</si>
  <si>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</si>
  <si>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</si>
  <si>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</si>
  <si>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</si>
  <si>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</si>
  <si>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</si>
  <si>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</si>
  <si>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</si>
  <si>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</si>
  <si>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</si>
  <si>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</si>
  <si>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</si>
  <si>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</si>
  <si>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</si>
  <si>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</si>
  <si>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</si>
  <si>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</si>
  <si>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</si>
  <si>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</si>
  <si>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</si>
  <si>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</si>
  <si>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</si>
  <si>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</si>
  <si>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</si>
  <si>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</si>
  <si>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</si>
  <si>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</si>
  <si>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</si>
  <si>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</si>
  <si>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</si>
  <si>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</si>
  <si>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</si>
  <si>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</si>
  <si>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</si>
  <si>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</si>
  <si>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</si>
  <si>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</si>
  <si>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</si>
  <si>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</si>
  <si>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</si>
  <si>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</si>
  <si>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</si>
  <si>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</si>
  <si>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</si>
  <si>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</si>
  <si>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</si>
  <si>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</si>
  <si>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</si>
  <si>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</si>
  <si>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</si>
  <si>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</si>
  <si>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</si>
  <si>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静岡県松崎町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</si>
  <si>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</si>
  <si>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</si>
  <si>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</si>
  <si>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</si>
  <si>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</si>
  <si>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</si>
  <si>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</si>
  <si>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</si>
  <si>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</si>
  <si>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</si>
  <si>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</si>
  <si>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</si>
  <si>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</si>
  <si>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</si>
  <si>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</si>
  <si>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</si>
  <si>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</si>
  <si>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</si>
  <si>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</si>
  <si>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</si>
  <si>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</si>
  <si>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</si>
  <si>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</si>
  <si>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</si>
  <si>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</si>
  <si>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</si>
  <si>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</si>
  <si>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</si>
  <si>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</si>
  <si>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</si>
  <si>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</si>
  <si>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</si>
  <si>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</si>
  <si>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</si>
  <si>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</si>
  <si>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</si>
  <si>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</si>
  <si>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</si>
  <si>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</si>
  <si>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</si>
  <si>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</si>
  <si>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</si>
  <si>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</si>
  <si>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</si>
  <si>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</si>
  <si>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</si>
  <si>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</si>
  <si>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</si>
  <si>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</si>
  <si>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</si>
  <si>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</si>
  <si>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</si>
  <si>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</si>
  <si>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</si>
  <si>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</si>
  <si>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</si>
  <si>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</si>
  <si>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</si>
  <si>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</si>
  <si>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</si>
  <si>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</si>
  <si>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</si>
  <si>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</si>
  <si>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</si>
  <si>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</si>
  <si>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</si>
  <si>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</si>
  <si>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</si>
  <si>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</si>
  <si>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</si>
  <si>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</si>
  <si>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</si>
  <si>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</si>
  <si>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</si>
  <si>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</si>
  <si>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</si>
  <si>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</si>
  <si>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</si>
  <si>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</si>
  <si>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</si>
  <si>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</si>
  <si>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</si>
  <si>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</si>
  <si>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</si>
  <si>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</si>
  <si>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</si>
  <si>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</si>
  <si>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</si>
  <si>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</si>
  <si>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</si>
  <si>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</si>
  <si>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</si>
  <si>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</si>
  <si>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</si>
  <si>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</si>
  <si>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</si>
  <si>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</si>
  <si>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</si>
  <si>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</si>
  <si>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</si>
  <si>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</si>
  <si>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</si>
  <si>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</si>
  <si>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</si>
  <si>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</si>
  <si>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</si>
  <si>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</si>
  <si>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</si>
  <si>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</si>
  <si>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</si>
  <si>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</si>
  <si>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</si>
  <si>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</si>
  <si>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</si>
  <si>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</si>
  <si>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</si>
  <si>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</si>
  <si>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</si>
  <si>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</si>
  <si>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</si>
  <si>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</si>
  <si>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</si>
  <si>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</si>
  <si>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</si>
  <si>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</si>
  <si>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</si>
  <si>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</si>
  <si>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</si>
  <si>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</si>
  <si>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</si>
  <si>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</si>
  <si>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</si>
  <si>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</si>
  <si>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</si>
  <si>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</si>
  <si>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</si>
  <si>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</si>
  <si>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</si>
  <si>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</si>
  <si>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</si>
  <si>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</si>
  <si>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</si>
  <si>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</si>
  <si>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</si>
  <si>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</si>
  <si>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</si>
  <si>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</si>
  <si>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</si>
  <si>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</si>
  <si>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静岡県松崎町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</si>
  <si>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</si>
  <si>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</si>
  <si>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</si>
  <si>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</si>
  <si>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</si>
  <si>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</si>
  <si>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</si>
  <si>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</si>
  <si>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</si>
  <si>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</si>
  <si>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</si>
  <si>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</si>
  <si>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</si>
  <si>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</si>
  <si>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</si>
  <si>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</si>
  <si>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</si>
  <si>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</si>
  <si>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</si>
  <si>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</si>
  <si>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</si>
  <si>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</si>
  <si>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</si>
  <si>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</si>
  <si>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</si>
  <si>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</si>
  <si>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</si>
  <si>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</si>
  <si>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</si>
  <si>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</si>
  <si>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</si>
  <si>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</si>
  <si>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</si>
  <si>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</si>
  <si>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</si>
  <si>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</si>
  <si>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</si>
  <si>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</si>
  <si>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温泉事業会計</t>
    <phoneticPr fontId="5"/>
  </si>
  <si>
    <t>伊豆まつざき荘事業会計</t>
    <phoneticPr fontId="5"/>
  </si>
  <si>
    <t>岩地集落排水事業特別会計</t>
    <phoneticPr fontId="5"/>
  </si>
  <si>
    <t>法非適用企業</t>
    <phoneticPr fontId="5"/>
  </si>
  <si>
    <t>石部集落排水事業特別会計</t>
    <phoneticPr fontId="5"/>
  </si>
  <si>
    <t>法非適用企業</t>
    <phoneticPr fontId="5"/>
  </si>
  <si>
    <t>雲見集落排水事業特別会計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</si>
  <si>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</si>
  <si>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</si>
  <si>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</si>
  <si>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</si>
  <si>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</si>
  <si>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</si>
  <si>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</si>
  <si>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</si>
  <si>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</si>
  <si>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</si>
  <si>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</si>
  <si>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</si>
  <si>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</si>
  <si>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</si>
  <si>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</si>
  <si>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</si>
  <si>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</si>
  <si>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</si>
  <si>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</si>
  <si>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</si>
  <si>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</si>
  <si>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</si>
  <si>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</si>
  <si>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</si>
  <si>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</si>
  <si>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</si>
  <si>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</si>
  <si>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</si>
  <si>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</si>
  <si>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</si>
  <si>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</si>
  <si>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</si>
  <si>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</si>
  <si>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</si>
  <si>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</si>
  <si>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</si>
  <si>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</si>
  <si>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</si>
  <si>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</si>
  <si>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</si>
  <si>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</si>
  <si>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</si>
  <si>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</si>
  <si>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</si>
  <si>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</si>
  <si>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</si>
  <si>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</si>
  <si>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</si>
  <si>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</si>
  <si>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</si>
  <si>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</si>
  <si>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</si>
  <si>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</si>
  <si>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</si>
  <si>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</si>
  <si>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</si>
  <si>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</si>
  <si>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</si>
  <si>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</si>
  <si>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</si>
  <si>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</si>
  <si>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</si>
  <si>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</si>
  <si>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</si>
  <si>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</si>
  <si>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</si>
  <si>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</si>
  <si>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</si>
  <si>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</si>
  <si>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</si>
  <si>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</si>
  <si>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</si>
  <si>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</si>
  <si>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</si>
  <si>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</si>
  <si>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</si>
  <si>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</si>
  <si>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</si>
  <si>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</si>
  <si>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</si>
  <si>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</si>
  <si>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</si>
  <si>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</si>
  <si>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</si>
  <si>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</si>
  <si>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</si>
  <si>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</si>
  <si>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</si>
  <si>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</si>
  <si>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</si>
  <si>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</si>
  <si>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</si>
  <si>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</si>
  <si>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</si>
  <si>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</si>
  <si>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</si>
  <si>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</si>
  <si>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</si>
  <si>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</si>
  <si>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</si>
  <si>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</si>
  <si>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</si>
  <si>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</si>
  <si>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</si>
  <si>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</si>
  <si>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</si>
  <si>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</si>
  <si>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</si>
  <si>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</si>
  <si>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</si>
  <si>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</si>
  <si>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</si>
  <si>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</si>
  <si>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</si>
  <si>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</si>
  <si>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</si>
  <si>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</si>
  <si>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</si>
  <si>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</si>
  <si>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</si>
  <si>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</si>
  <si>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</si>
  <si>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</si>
  <si>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</si>
  <si>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</si>
  <si>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</si>
  <si>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</si>
  <si>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</si>
  <si>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</si>
  <si>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</si>
  <si>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</si>
  <si>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</si>
  <si>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</si>
  <si>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</si>
  <si>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</si>
  <si>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</si>
  <si>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</si>
  <si>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</si>
  <si>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</si>
  <si>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</si>
  <si>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</si>
  <si>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</si>
  <si>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</si>
  <si>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</si>
  <si>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1.27</t>
  </si>
  <si>
    <t>温泉事業会計</t>
  </si>
  <si>
    <t>一般会計</t>
  </si>
  <si>
    <t>水道事業会計</t>
  </si>
  <si>
    <t>国民健康保険特別会計</t>
  </si>
  <si>
    <t>伊豆まつざき荘事業会計</t>
  </si>
  <si>
    <t>介護保険特別会計</t>
  </si>
  <si>
    <t>雲見集落排水事業特別会計</t>
  </si>
  <si>
    <t>岩地集落排水事業特別会計</t>
  </si>
  <si>
    <t>その他会計（赤字）</t>
  </si>
  <si>
    <t>その他会計（黒字）</t>
  </si>
  <si>
    <t>H25末</t>
    <phoneticPr fontId="5"/>
  </si>
  <si>
    <t>H26末</t>
    <phoneticPr fontId="5"/>
  </si>
  <si>
    <t>H27末</t>
    <phoneticPr fontId="5"/>
  </si>
  <si>
    <t>H28末</t>
    <phoneticPr fontId="5"/>
  </si>
  <si>
    <t>H29末</t>
    <phoneticPr fontId="5"/>
  </si>
  <si>
    <t>（一財）松崎町振興公社</t>
    <rPh sb="1" eb="2">
      <t>１</t>
    </rPh>
    <rPh sb="2" eb="3">
      <t>ザイ</t>
    </rPh>
    <rPh sb="4" eb="7">
      <t>マツザキチョウ</t>
    </rPh>
    <rPh sb="7" eb="9">
      <t>シンコウ</t>
    </rPh>
    <rPh sb="9" eb="11">
      <t>コウシャ</t>
    </rPh>
    <phoneticPr fontId="2"/>
  </si>
  <si>
    <t>-</t>
    <phoneticPr fontId="2"/>
  </si>
  <si>
    <t>公共施設整備基金</t>
    <rPh sb="0" eb="2">
      <t>コウキョウ</t>
    </rPh>
    <rPh sb="2" eb="4">
      <t>シセツ</t>
    </rPh>
    <rPh sb="4" eb="6">
      <t>セイビ</t>
    </rPh>
    <rPh sb="6" eb="8">
      <t>キキン</t>
    </rPh>
    <phoneticPr fontId="18"/>
  </si>
  <si>
    <t>文教施設整備基金</t>
    <rPh sb="0" eb="2">
      <t>ブンキョウ</t>
    </rPh>
    <rPh sb="2" eb="4">
      <t>シセツ</t>
    </rPh>
    <rPh sb="4" eb="6">
      <t>セイビ</t>
    </rPh>
    <rPh sb="6" eb="8">
      <t>キキン</t>
    </rPh>
    <phoneticPr fontId="18"/>
  </si>
  <si>
    <t>消防組合施設整備基金</t>
    <rPh sb="0" eb="2">
      <t>ショウボウ</t>
    </rPh>
    <rPh sb="2" eb="4">
      <t>クミアイ</t>
    </rPh>
    <rPh sb="4" eb="6">
      <t>シセツ</t>
    </rPh>
    <rPh sb="6" eb="8">
      <t>セイビ</t>
    </rPh>
    <rPh sb="8" eb="10">
      <t>キキン</t>
    </rPh>
    <phoneticPr fontId="18"/>
  </si>
  <si>
    <t>地域福祉基金</t>
    <rPh sb="0" eb="2">
      <t>チイキ</t>
    </rPh>
    <rPh sb="2" eb="4">
      <t>フクシ</t>
    </rPh>
    <rPh sb="4" eb="6">
      <t>キキン</t>
    </rPh>
    <phoneticPr fontId="18"/>
  </si>
  <si>
    <t>ふるさと応援基金</t>
    <rPh sb="4" eb="6">
      <t>オウエン</t>
    </rPh>
    <rPh sb="6" eb="8">
      <t>キキン</t>
    </rPh>
    <phoneticPr fontId="18"/>
  </si>
  <si>
    <t>-</t>
    <phoneticPr fontId="2"/>
  </si>
  <si>
    <t>-</t>
    <phoneticPr fontId="2"/>
  </si>
  <si>
    <t>西豆衛生プラント組合</t>
    <rPh sb="0" eb="1">
      <t>ニシ</t>
    </rPh>
    <rPh sb="1" eb="2">
      <t>マメ</t>
    </rPh>
    <rPh sb="2" eb="4">
      <t>エイセイ</t>
    </rPh>
    <rPh sb="8" eb="10">
      <t>クミアイ</t>
    </rPh>
    <phoneticPr fontId="2"/>
  </si>
  <si>
    <t>-</t>
    <phoneticPr fontId="2"/>
  </si>
  <si>
    <t>下田地区消防組合</t>
    <rPh sb="0" eb="2">
      <t>シモダ</t>
    </rPh>
    <rPh sb="2" eb="4">
      <t>チク</t>
    </rPh>
    <rPh sb="4" eb="6">
      <t>ショウボウ</t>
    </rPh>
    <rPh sb="6" eb="8">
      <t>クミアイ</t>
    </rPh>
    <phoneticPr fontId="2"/>
  </si>
  <si>
    <t>一部事務組合下田メディカルセンター（事業会計分）</t>
    <rPh sb="0" eb="2">
      <t>イチブ</t>
    </rPh>
    <rPh sb="2" eb="4">
      <t>ジム</t>
    </rPh>
    <rPh sb="4" eb="6">
      <t>クミアイ</t>
    </rPh>
    <rPh sb="6" eb="8">
      <t>シモダ</t>
    </rPh>
    <rPh sb="18" eb="20">
      <t>ジギョウ</t>
    </rPh>
    <rPh sb="20" eb="22">
      <t>カイケイ</t>
    </rPh>
    <rPh sb="22" eb="23">
      <t>ブン</t>
    </rPh>
    <phoneticPr fontId="5"/>
  </si>
  <si>
    <t>一部事務組合下田メディカルセンター（普通会計分）</t>
    <rPh sb="0" eb="2">
      <t>イチブ</t>
    </rPh>
    <rPh sb="2" eb="4">
      <t>ジム</t>
    </rPh>
    <rPh sb="4" eb="6">
      <t>クミアイ</t>
    </rPh>
    <rPh sb="6" eb="8">
      <t>シモダ</t>
    </rPh>
    <rPh sb="18" eb="20">
      <t>フツウ</t>
    </rPh>
    <rPh sb="20" eb="22">
      <t>カイケイ</t>
    </rPh>
    <rPh sb="22" eb="23">
      <t>ブン</t>
    </rPh>
    <phoneticPr fontId="5"/>
  </si>
  <si>
    <t>静岡県市町総合事務組合</t>
    <rPh sb="0" eb="3">
      <t>シズオカケン</t>
    </rPh>
    <rPh sb="3" eb="4">
      <t>シ</t>
    </rPh>
    <rPh sb="4" eb="5">
      <t>マチ</t>
    </rPh>
    <rPh sb="5" eb="7">
      <t>ソウゴウ</t>
    </rPh>
    <rPh sb="7" eb="9">
      <t>ジム</t>
    </rPh>
    <rPh sb="9" eb="11">
      <t>クミアイ</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</si>
  <si>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</si>
  <si>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</si>
  <si>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静岡地方税滞納整理機構</t>
    <rPh sb="0" eb="2">
      <t>シズオカ</t>
    </rPh>
    <rPh sb="2" eb="5">
      <t>チホウゼイ</t>
    </rPh>
    <rPh sb="5" eb="7">
      <t>タイノウ</t>
    </rPh>
    <rPh sb="7" eb="9">
      <t>セイリ</t>
    </rPh>
    <rPh sb="9" eb="11">
      <t>キコウ</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</si>
  <si>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</si>
  <si>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</si>
  <si>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</si>
  <si>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</si>
  <si>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</si>
  <si>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</si>
  <si>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</si>
  <si>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</si>
  <si>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</si>
  <si>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</si>
  <si>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</si>
  <si>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</si>
  <si>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</si>
  <si>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</si>
  <si>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</si>
  <si>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</si>
  <si>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</si>
  <si>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</si>
  <si>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</si>
  <si>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　交付税算入率の高い地方債（過疎対策事業債、緊急防災・減災事業債等）の活用や充当可能基金残高の維持等により将来負担に対する財源確保に努めているが、今後、保有資産の老朽化に伴う更新、改修等事業の実施が必要になるため、公共施設等総合管理計画や今後、策定する個別施設計画により、更新、長寿命化、統廃合、除却等、財政状況を踏まえた適切かつ計画的な資産管理を進めていく。</t>
    <rPh sb="1" eb="4">
      <t>コウフゼイ</t>
    </rPh>
    <rPh sb="4" eb="6">
      <t>サンニュウ</t>
    </rPh>
    <rPh sb="6" eb="7">
      <t>リツ</t>
    </rPh>
    <rPh sb="8" eb="9">
      <t>タカ</t>
    </rPh>
    <rPh sb="10" eb="13">
      <t>チホウサイ</t>
    </rPh>
    <rPh sb="14" eb="16">
      <t>カソ</t>
    </rPh>
    <rPh sb="16" eb="18">
      <t>タイサク</t>
    </rPh>
    <rPh sb="18" eb="20">
      <t>ジギョウ</t>
    </rPh>
    <rPh sb="20" eb="21">
      <t>サイ</t>
    </rPh>
    <rPh sb="22" eb="24">
      <t>キンキュウ</t>
    </rPh>
    <rPh sb="24" eb="26">
      <t>ボウサイ</t>
    </rPh>
    <rPh sb="27" eb="29">
      <t>ゲンサイ</t>
    </rPh>
    <rPh sb="29" eb="31">
      <t>ジギョウ</t>
    </rPh>
    <rPh sb="31" eb="32">
      <t>サイ</t>
    </rPh>
    <rPh sb="32" eb="33">
      <t>トウ</t>
    </rPh>
    <rPh sb="35" eb="37">
      <t>カツヨウ</t>
    </rPh>
    <rPh sb="38" eb="40">
      <t>ジュウトウ</t>
    </rPh>
    <rPh sb="40" eb="42">
      <t>カノウ</t>
    </rPh>
    <rPh sb="42" eb="44">
      <t>キキン</t>
    </rPh>
    <rPh sb="44" eb="46">
      <t>ザンダカ</t>
    </rPh>
    <rPh sb="47" eb="49">
      <t>イジ</t>
    </rPh>
    <rPh sb="49" eb="50">
      <t>トウ</t>
    </rPh>
    <rPh sb="53" eb="55">
      <t>ショウライ</t>
    </rPh>
    <rPh sb="55" eb="57">
      <t>フタン</t>
    </rPh>
    <rPh sb="58" eb="59">
      <t>タイ</t>
    </rPh>
    <rPh sb="66" eb="67">
      <t>ツト</t>
    </rPh>
    <rPh sb="73" eb="75">
      <t>コンゴ</t>
    </rPh>
    <rPh sb="76" eb="78">
      <t>ホユウ</t>
    </rPh>
    <rPh sb="78" eb="80">
      <t>シサン</t>
    </rPh>
    <rPh sb="81" eb="84">
      <t>ロウキュウカ</t>
    </rPh>
    <rPh sb="85" eb="86">
      <t>トモナ</t>
    </rPh>
    <rPh sb="87" eb="89">
      <t>コウシン</t>
    </rPh>
    <rPh sb="90" eb="92">
      <t>カイシュウ</t>
    </rPh>
    <rPh sb="92" eb="93">
      <t>トウ</t>
    </rPh>
    <rPh sb="93" eb="95">
      <t>ジギョウ</t>
    </rPh>
    <rPh sb="96" eb="98">
      <t>ジッシ</t>
    </rPh>
    <rPh sb="99" eb="101">
      <t>ヒツヨウ</t>
    </rPh>
    <rPh sb="107" eb="109">
      <t>コウキョウ</t>
    </rPh>
    <rPh sb="109" eb="111">
      <t>シセツ</t>
    </rPh>
    <rPh sb="111" eb="112">
      <t>トウ</t>
    </rPh>
    <rPh sb="112" eb="114">
      <t>ソウゴウ</t>
    </rPh>
    <rPh sb="114" eb="116">
      <t>カンリ</t>
    </rPh>
    <rPh sb="116" eb="118">
      <t>ケイカク</t>
    </rPh>
    <rPh sb="119" eb="121">
      <t>コンゴ</t>
    </rPh>
    <rPh sb="122" eb="124">
      <t>サクテイ</t>
    </rPh>
    <rPh sb="126" eb="128">
      <t>コベツ</t>
    </rPh>
    <rPh sb="128" eb="130">
      <t>シセツ</t>
    </rPh>
    <rPh sb="130" eb="132">
      <t>ケイカク</t>
    </rPh>
    <rPh sb="136" eb="138">
      <t>コウシン</t>
    </rPh>
    <rPh sb="139" eb="140">
      <t>チョウ</t>
    </rPh>
    <rPh sb="140" eb="143">
      <t>ジュミョウカ</t>
    </rPh>
    <rPh sb="144" eb="147">
      <t>トウハイゴウ</t>
    </rPh>
    <rPh sb="148" eb="150">
      <t>ジョキャク</t>
    </rPh>
    <rPh sb="150" eb="151">
      <t>トウ</t>
    </rPh>
    <rPh sb="152" eb="154">
      <t>ザイセイ</t>
    </rPh>
    <rPh sb="154" eb="156">
      <t>ジョウキョウ</t>
    </rPh>
    <rPh sb="157" eb="158">
      <t>フ</t>
    </rPh>
    <rPh sb="161" eb="163">
      <t>テキセツ</t>
    </rPh>
    <rPh sb="165" eb="168">
      <t>ケイカクテキ</t>
    </rPh>
    <rPh sb="169" eb="171">
      <t>シサン</t>
    </rPh>
    <rPh sb="171" eb="173">
      <t>カンリ</t>
    </rPh>
    <rPh sb="174" eb="175">
      <t>スス</t>
    </rPh>
    <phoneticPr fontId="5"/>
  </si>
  <si>
    <t>　将来負担比率、実質公債費比率共に類似団体内平均値を下回っているものの、実質公債費比率は近年上昇傾向にある。当町の財政規模を考慮すると数億円規模の起債事業実施により一気に数値が悪化する懸念がある。令和２年度からは平成２８年度過疎対策事業債（借入額３４７百万円）、令和３年度からは平成３０年度緊急防災・減災事業債（同報無線デジタル化整備事業：借入額１５０百万円）の償還が始まることや、今後計画されている道の駅花の三聖苑改修事業、診療所建設事業でも大型起債を予定しており、その償還による公債費の増加が想定されることから財政状況を注視し、計画的な財政運営を図っていく必要がある。</t>
    <rPh sb="1" eb="3">
      <t>ショウライ</t>
    </rPh>
    <rPh sb="3" eb="5">
      <t>フタン</t>
    </rPh>
    <rPh sb="5" eb="7">
      <t>ヒリツ</t>
    </rPh>
    <rPh sb="8" eb="10">
      <t>ジッシツ</t>
    </rPh>
    <rPh sb="10" eb="13">
      <t>コウサイヒ</t>
    </rPh>
    <rPh sb="13" eb="15">
      <t>ヒリツ</t>
    </rPh>
    <rPh sb="15" eb="16">
      <t>トモ</t>
    </rPh>
    <rPh sb="17" eb="19">
      <t>ルイジ</t>
    </rPh>
    <rPh sb="19" eb="21">
      <t>ダンタイ</t>
    </rPh>
    <rPh sb="21" eb="22">
      <t>ナイ</t>
    </rPh>
    <rPh sb="22" eb="24">
      <t>ヘイキン</t>
    </rPh>
    <rPh sb="24" eb="25">
      <t>アタイ</t>
    </rPh>
    <rPh sb="26" eb="28">
      <t>シタマワ</t>
    </rPh>
    <rPh sb="36" eb="38">
      <t>ジッシツ</t>
    </rPh>
    <rPh sb="38" eb="41">
      <t>コウサイヒ</t>
    </rPh>
    <rPh sb="41" eb="43">
      <t>ヒリツ</t>
    </rPh>
    <rPh sb="44" eb="46">
      <t>キンネン</t>
    </rPh>
    <rPh sb="46" eb="48">
      <t>ジョウショウ</t>
    </rPh>
    <rPh sb="48" eb="50">
      <t>ケイコウ</t>
    </rPh>
    <rPh sb="54" eb="56">
      <t>トウチョウ</t>
    </rPh>
    <rPh sb="57" eb="59">
      <t>ザイセイ</t>
    </rPh>
    <rPh sb="59" eb="61">
      <t>キボ</t>
    </rPh>
    <rPh sb="62" eb="64">
      <t>コウリョ</t>
    </rPh>
    <rPh sb="67" eb="68">
      <t>スウ</t>
    </rPh>
    <rPh sb="68" eb="70">
      <t>オクエン</t>
    </rPh>
    <rPh sb="70" eb="72">
      <t>キボ</t>
    </rPh>
    <rPh sb="73" eb="75">
      <t>キサイ</t>
    </rPh>
    <rPh sb="75" eb="77">
      <t>ジギョウ</t>
    </rPh>
    <rPh sb="77" eb="79">
      <t>ジッシ</t>
    </rPh>
    <rPh sb="82" eb="84">
      <t>イッキ</t>
    </rPh>
    <rPh sb="85" eb="87">
      <t>スウチ</t>
    </rPh>
    <rPh sb="88" eb="90">
      <t>アッカ</t>
    </rPh>
    <rPh sb="92" eb="94">
      <t>ケネン</t>
    </rPh>
    <rPh sb="98" eb="100">
      <t>レイワ</t>
    </rPh>
    <rPh sb="101" eb="103">
      <t>ネンド</t>
    </rPh>
    <rPh sb="106" eb="108">
      <t>ヘイセイ</t>
    </rPh>
    <rPh sb="110" eb="112">
      <t>ネンド</t>
    </rPh>
    <rPh sb="112" eb="114">
      <t>カソ</t>
    </rPh>
    <rPh sb="114" eb="116">
      <t>タイサク</t>
    </rPh>
    <rPh sb="116" eb="118">
      <t>ジギョウ</t>
    </rPh>
    <rPh sb="118" eb="119">
      <t>サイ</t>
    </rPh>
    <rPh sb="120" eb="122">
      <t>カリイレ</t>
    </rPh>
    <rPh sb="122" eb="123">
      <t>ガク</t>
    </rPh>
    <rPh sb="126" eb="129">
      <t>ヒャクマンエン</t>
    </rPh>
    <rPh sb="131" eb="133">
      <t>レイワ</t>
    </rPh>
    <rPh sb="134" eb="136">
      <t>ネンド</t>
    </rPh>
    <rPh sb="139" eb="141">
      <t>ヘイセイ</t>
    </rPh>
    <rPh sb="143" eb="145">
      <t>ネンド</t>
    </rPh>
    <rPh sb="145" eb="147">
      <t>キンキュウ</t>
    </rPh>
    <rPh sb="147" eb="149">
      <t>ボウサイ</t>
    </rPh>
    <rPh sb="150" eb="152">
      <t>ゲンサイ</t>
    </rPh>
    <rPh sb="152" eb="154">
      <t>ジギョウ</t>
    </rPh>
    <rPh sb="154" eb="155">
      <t>サイ</t>
    </rPh>
    <rPh sb="156" eb="158">
      <t>ドウホウ</t>
    </rPh>
    <rPh sb="158" eb="160">
      <t>ムセン</t>
    </rPh>
    <rPh sb="164" eb="165">
      <t>カ</t>
    </rPh>
    <rPh sb="165" eb="167">
      <t>セイビ</t>
    </rPh>
    <rPh sb="167" eb="169">
      <t>ジギョウ</t>
    </rPh>
    <rPh sb="170" eb="172">
      <t>カリイレ</t>
    </rPh>
    <rPh sb="172" eb="173">
      <t>ガク</t>
    </rPh>
    <rPh sb="176" eb="178">
      <t>ヒャクマン</t>
    </rPh>
    <rPh sb="178" eb="179">
      <t>エン</t>
    </rPh>
    <rPh sb="191" eb="193">
      <t>コンゴ</t>
    </rPh>
    <rPh sb="193" eb="195">
      <t>ケイカク</t>
    </rPh>
    <rPh sb="200" eb="201">
      <t>ミチ</t>
    </rPh>
    <rPh sb="202" eb="203">
      <t>エキ</t>
    </rPh>
    <rPh sb="203" eb="204">
      <t>ハナ</t>
    </rPh>
    <rPh sb="205" eb="206">
      <t>サン</t>
    </rPh>
    <rPh sb="206" eb="207">
      <t>セイ</t>
    </rPh>
    <rPh sb="207" eb="208">
      <t>エン</t>
    </rPh>
    <rPh sb="208" eb="210">
      <t>カイシュウ</t>
    </rPh>
    <rPh sb="210" eb="212">
      <t>ジギョウ</t>
    </rPh>
    <rPh sb="213" eb="215">
      <t>シンリョウ</t>
    </rPh>
    <rPh sb="215" eb="216">
      <t>ジョ</t>
    </rPh>
    <rPh sb="216" eb="218">
      <t>ケンセツ</t>
    </rPh>
    <rPh sb="218" eb="220">
      <t>ジギョウ</t>
    </rPh>
    <rPh sb="222" eb="224">
      <t>オオガタ</t>
    </rPh>
    <rPh sb="224" eb="226">
      <t>キサイ</t>
    </rPh>
    <rPh sb="227" eb="229">
      <t>ヨテイ</t>
    </rPh>
    <rPh sb="236" eb="238">
      <t>ショウカン</t>
    </rPh>
    <rPh sb="241" eb="244">
      <t>コウサイヒ</t>
    </rPh>
    <rPh sb="245" eb="247">
      <t>ゾウカ</t>
    </rPh>
    <rPh sb="248" eb="250">
      <t>ソウテイ</t>
    </rPh>
    <rPh sb="257" eb="259">
      <t>ザイセイ</t>
    </rPh>
    <rPh sb="259" eb="261">
      <t>ジョウキョウ</t>
    </rPh>
    <rPh sb="262" eb="264">
      <t>チュウシ</t>
    </rPh>
    <rPh sb="266" eb="269">
      <t>ケイカクテキ</t>
    </rPh>
    <rPh sb="270" eb="272">
      <t>ザイセイ</t>
    </rPh>
    <rPh sb="272" eb="274">
      <t>ウンエイ</t>
    </rPh>
    <rPh sb="275" eb="276">
      <t>ハカ</t>
    </rPh>
    <rPh sb="280" eb="28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</si>
</sst>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6" xfId="15" applyFont="1" applyBorder="1" applyAlignment="1" applyProtection="1">
      <alignment horizontal="center" vertical="center" shrinkToFit="1"/>
      <protection locked="0"/>
    </xf>
    <xf numFmtId="0" fontId="33" fillId="0" borderId="108" xfId="12" applyFont="1" applyBorder="1" applyAlignment="1" applyProtection="1">
      <alignment horizontal="center" vertical="center" shrinkToFit="1"/>
      <protection locked="0"/>
    </xf>
    <xf numFmtId="0" fontId="33" fillId="0" borderId="108" xfId="12" applyFont="1" applyFill="1" applyBorder="1" applyAlignment="1" applyProtection="1">
      <alignment horizontal="center" vertical="center" shrinkToFit="1"/>
      <protection locked="0"/>
    </xf>
    <xf numFmtId="0" fontId="33" fillId="0" borderId="119"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2" xfId="12" applyFont="1" applyBorder="1" applyAlignment="1" applyProtection="1">
      <alignment horizontal="center" vertical="center" shrinkToFit="1"/>
      <protection locked="0"/>
    </xf>
    <xf numFmtId="0" fontId="33" fillId="6" borderId="119"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1"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3"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3"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3"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2" fillId="0" borderId="34" xfId="5" applyNumberFormat="1" applyFont="1" applyFill="1" applyBorder="1" applyAlignment="1" applyProtection="1">
      <alignment horizontal="right" vertical="center" shrinkToFit="1"/>
      <protection locked="0"/>
    </xf>
    <xf numFmtId="177" fontId="12" fillId="0" borderId="21"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27"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1"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164" xfId="14" applyNumberFormat="1" applyFont="1" applyFill="1" applyBorder="1" applyAlignment="1" applyProtection="1">
      <alignment horizontal="right" vertical="center" shrinkToFit="1"/>
    </xf>
    <xf numFmtId="187" fontId="33" fillId="6" borderId="182"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78" xfId="14" applyNumberFormat="1" applyFont="1" applyFill="1" applyBorder="1" applyAlignment="1" applyProtection="1">
      <alignment horizontal="right" vertical="center" shrinkToFit="1"/>
    </xf>
    <xf numFmtId="188" fontId="33" fillId="6" borderId="179" xfId="14" applyNumberFormat="1" applyFont="1" applyFill="1" applyBorder="1" applyAlignment="1" applyProtection="1">
      <alignment horizontal="right" vertical="center" shrinkToFit="1"/>
    </xf>
    <xf numFmtId="188" fontId="33" fillId="6" borderId="180"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87" fontId="33" fillId="6" borderId="154"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2"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69" xfId="14" applyNumberFormat="1" applyFont="1" applyFill="1" applyBorder="1" applyAlignment="1" applyProtection="1">
      <alignment horizontal="right" vertical="center" shrinkToFit="1"/>
    </xf>
    <xf numFmtId="177" fontId="33" fillId="6" borderId="170"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2"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5" xfId="14" applyNumberFormat="1" applyFont="1" applyFill="1" applyBorder="1" applyAlignment="1" applyProtection="1">
      <alignment horizontal="right" vertical="center" shrinkToFit="1"/>
    </xf>
    <xf numFmtId="187" fontId="33" fillId="6" borderId="126" xfId="14" applyNumberFormat="1" applyFont="1" applyFill="1" applyBorder="1" applyAlignment="1" applyProtection="1">
      <alignment horizontal="right" vertical="center" shrinkToFit="1"/>
    </xf>
    <xf numFmtId="177" fontId="33" fillId="6" borderId="161" xfId="14" applyNumberFormat="1" applyFont="1" applyFill="1" applyBorder="1" applyAlignment="1" applyProtection="1">
      <alignment horizontal="right" vertical="center" shrinkToFit="1"/>
    </xf>
    <xf numFmtId="177" fontId="33" fillId="6" borderId="162"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0"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48" xfId="14" applyNumberFormat="1" applyFont="1" applyFill="1" applyBorder="1" applyAlignment="1" applyProtection="1">
      <alignment horizontal="right" vertical="center" shrinkToFit="1"/>
    </xf>
    <xf numFmtId="187" fontId="33" fillId="6" borderId="165"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49"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58"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3" xfId="14" applyNumberFormat="1" applyFont="1" applyFill="1" applyBorder="1" applyAlignment="1" applyProtection="1">
      <alignment horizontal="right" vertical="center" shrinkToFit="1"/>
    </xf>
    <xf numFmtId="177" fontId="33" fillId="6" borderId="154" xfId="14" applyNumberFormat="1" applyFont="1" applyFill="1" applyBorder="1" applyAlignment="1" applyProtection="1">
      <alignment horizontal="right" vertical="center" shrinkToFit="1"/>
    </xf>
    <xf numFmtId="177" fontId="33" fillId="6" borderId="155"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09" xfId="12" applyNumberFormat="1" applyFont="1" applyFill="1" applyBorder="1" applyAlignment="1" applyProtection="1">
      <alignment horizontal="left" vertical="center" shrinkToFit="1"/>
      <protection locked="0"/>
    </xf>
    <xf numFmtId="0" fontId="33" fillId="6" borderId="110" xfId="12" applyNumberFormat="1" applyFont="1" applyFill="1" applyBorder="1" applyAlignment="1" applyProtection="1">
      <alignment horizontal="left" vertical="center" shrinkToFit="1"/>
      <protection locked="0"/>
    </xf>
    <xf numFmtId="0" fontId="33" fillId="6" borderId="116"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5" xfId="12" applyNumberFormat="1" applyFont="1" applyFill="1" applyBorder="1" applyAlignment="1" applyProtection="1">
      <alignment horizontal="right" vertical="center" shrinkToFit="1"/>
      <protection locked="0"/>
    </xf>
    <xf numFmtId="177" fontId="33" fillId="8" borderId="146" xfId="12" applyNumberFormat="1" applyFont="1" applyFill="1" applyBorder="1" applyAlignment="1" applyProtection="1">
      <alignment horizontal="right" vertical="center" shrinkToFit="1"/>
      <protection locked="0"/>
    </xf>
    <xf numFmtId="177" fontId="33" fillId="8" borderId="147"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09" xfId="12" applyFont="1" applyFill="1" applyBorder="1" applyAlignment="1" applyProtection="1">
      <alignment horizontal="left" vertical="center" shrinkToFit="1"/>
      <protection locked="0"/>
    </xf>
    <xf numFmtId="0" fontId="33" fillId="6" borderId="110" xfId="12" applyFont="1" applyFill="1" applyBorder="1" applyAlignment="1" applyProtection="1">
      <alignment horizontal="left" vertical="center" shrinkToFit="1"/>
      <protection locked="0"/>
    </xf>
    <xf numFmtId="0" fontId="33" fillId="6" borderId="111" xfId="12" applyFont="1" applyFill="1" applyBorder="1" applyAlignment="1" applyProtection="1">
      <alignment horizontal="left" vertical="center" shrinkToFit="1"/>
      <protection locked="0"/>
    </xf>
    <xf numFmtId="177" fontId="33" fillId="6" borderId="109" xfId="12" applyNumberFormat="1" applyFont="1" applyFill="1" applyBorder="1" applyAlignment="1" applyProtection="1">
      <alignment horizontal="right" vertical="center" shrinkToFit="1"/>
      <protection locked="0"/>
    </xf>
    <xf numFmtId="177" fontId="33" fillId="6" borderId="110" xfId="12" applyNumberFormat="1" applyFont="1" applyFill="1" applyBorder="1" applyAlignment="1" applyProtection="1">
      <alignment horizontal="right" vertical="center" shrinkToFit="1"/>
      <protection locked="0"/>
    </xf>
    <xf numFmtId="177" fontId="33" fillId="6" borderId="111" xfId="12" applyNumberFormat="1" applyFont="1" applyFill="1" applyBorder="1" applyAlignment="1" applyProtection="1">
      <alignment horizontal="right" vertical="center" shrinkToFit="1"/>
      <protection locked="0"/>
    </xf>
    <xf numFmtId="177" fontId="33" fillId="8" borderId="126" xfId="12" applyNumberFormat="1" applyFont="1" applyFill="1" applyBorder="1" applyAlignment="1" applyProtection="1">
      <alignment horizontal="right" vertical="center" shrinkToFit="1"/>
      <protection locked="0"/>
    </xf>
    <xf numFmtId="0" fontId="33" fillId="8" borderId="126" xfId="12" applyNumberFormat="1" applyFont="1" applyFill="1" applyBorder="1" applyAlignment="1" applyProtection="1">
      <alignment horizontal="left" vertical="center" shrinkToFit="1"/>
      <protection locked="0"/>
    </xf>
    <xf numFmtId="0" fontId="33" fillId="8" borderId="129" xfId="12" applyNumberFormat="1" applyFont="1" applyFill="1" applyBorder="1" applyAlignment="1" applyProtection="1">
      <alignment horizontal="left" vertical="center" shrinkToFit="1"/>
      <protection locked="0"/>
    </xf>
    <xf numFmtId="177" fontId="33" fillId="8" borderId="139"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0" fontId="33" fillId="6" borderId="142" xfId="12" applyFont="1" applyFill="1" applyBorder="1" applyAlignment="1" applyProtection="1">
      <alignment horizontal="left" vertical="center" shrinkToFit="1"/>
      <protection locked="0"/>
    </xf>
    <xf numFmtId="0" fontId="33" fillId="6" borderId="143" xfId="12" applyFont="1" applyFill="1" applyBorder="1" applyAlignment="1" applyProtection="1">
      <alignment horizontal="left" vertical="center" shrinkToFit="1"/>
      <protection locked="0"/>
    </xf>
    <xf numFmtId="0" fontId="33" fillId="6" borderId="144" xfId="12" applyFont="1" applyFill="1" applyBorder="1" applyAlignment="1" applyProtection="1">
      <alignment horizontal="left" vertical="center" shrinkToFit="1"/>
      <protection locked="0"/>
    </xf>
    <xf numFmtId="177" fontId="33" fillId="6" borderId="120" xfId="12" applyNumberFormat="1" applyFont="1" applyFill="1" applyBorder="1" applyAlignment="1" applyProtection="1">
      <alignment horizontal="right" vertical="center" shrinkToFit="1"/>
      <protection locked="0"/>
    </xf>
    <xf numFmtId="177" fontId="33" fillId="6" borderId="121" xfId="12" applyNumberFormat="1" applyFont="1" applyFill="1" applyBorder="1" applyAlignment="1" applyProtection="1">
      <alignment horizontal="right" vertical="center" shrinkToFit="1"/>
      <protection locked="0"/>
    </xf>
    <xf numFmtId="0" fontId="33" fillId="6" borderId="121" xfId="12" applyNumberFormat="1" applyFont="1" applyFill="1" applyBorder="1" applyAlignment="1" applyProtection="1">
      <alignment horizontal="left" vertical="center" shrinkToFit="1"/>
      <protection locked="0"/>
    </xf>
    <xf numFmtId="0" fontId="33" fillId="6" borderId="124" xfId="12" applyNumberFormat="1" applyFont="1" applyFill="1" applyBorder="1" applyAlignment="1" applyProtection="1">
      <alignment horizontal="left" vertical="center" shrinkToFit="1"/>
      <protection locked="0"/>
    </xf>
    <xf numFmtId="177" fontId="33" fillId="0" borderId="113" xfId="12" applyNumberFormat="1" applyFont="1" applyBorder="1" applyAlignment="1" applyProtection="1">
      <alignment horizontal="righ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8" xfId="12" applyNumberFormat="1" applyFont="1" applyBorder="1" applyAlignment="1" applyProtection="1">
      <alignment horizontal="left" vertical="center" shrinkToFit="1"/>
      <protection locked="0"/>
    </xf>
    <xf numFmtId="0" fontId="33" fillId="0" borderId="109" xfId="12" applyFont="1" applyBorder="1" applyAlignment="1" applyProtection="1">
      <alignment horizontal="left" vertical="center" shrinkToFit="1"/>
      <protection locked="0"/>
    </xf>
    <xf numFmtId="0" fontId="33" fillId="0" borderId="110" xfId="12" applyFont="1" applyBorder="1" applyAlignment="1" applyProtection="1">
      <alignment horizontal="left" vertical="center" shrinkToFit="1"/>
      <protection locked="0"/>
    </xf>
    <xf numFmtId="0" fontId="33" fillId="0" borderId="111"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09" xfId="12" applyNumberFormat="1" applyFont="1" applyBorder="1" applyAlignment="1" applyProtection="1">
      <alignment horizontal="right" vertical="center" shrinkToFit="1"/>
      <protection locked="0"/>
    </xf>
    <xf numFmtId="177" fontId="33" fillId="0" borderId="11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4"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5"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9" xfId="15" applyNumberFormat="1" applyFont="1" applyBorder="1" applyAlignment="1" applyProtection="1">
      <alignment horizontal="right" vertical="center" shrinkToFit="1"/>
      <protection locked="0"/>
    </xf>
    <xf numFmtId="177" fontId="33" fillId="0" borderId="110" xfId="15" applyNumberFormat="1" applyFont="1" applyBorder="1" applyAlignment="1" applyProtection="1">
      <alignment horizontal="right" vertical="center" shrinkToFit="1"/>
      <protection locked="0"/>
    </xf>
    <xf numFmtId="177" fontId="33" fillId="0" borderId="111" xfId="15" applyNumberFormat="1" applyFont="1" applyBorder="1" applyAlignment="1" applyProtection="1">
      <alignment horizontal="right" vertical="center" shrinkToFit="1"/>
      <protection locked="0"/>
    </xf>
    <xf numFmtId="0" fontId="33" fillId="0" borderId="10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09" xfId="15" applyFont="1" applyBorder="1" applyAlignment="1" applyProtection="1">
      <alignment horizontal="left" vertical="center" shrinkToFit="1"/>
      <protection locked="0"/>
    </xf>
    <xf numFmtId="0" fontId="33" fillId="0" borderId="110" xfId="15" applyFont="1" applyBorder="1" applyAlignment="1" applyProtection="1">
      <alignment horizontal="left" vertical="center" shrinkToFit="1"/>
      <protection locked="0"/>
    </xf>
    <xf numFmtId="0" fontId="33" fillId="0" borderId="111"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5" xfId="14" applyNumberFormat="1" applyFont="1" applyBorder="1" applyAlignment="1" applyProtection="1">
      <alignment horizontal="right" vertical="center" shrinkToFit="1"/>
      <protection locked="0"/>
    </xf>
    <xf numFmtId="177" fontId="33" fillId="0" borderId="110"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13" xfId="13" applyNumberFormat="1" applyFont="1" applyFill="1" applyBorder="1" applyAlignment="1" applyProtection="1">
      <alignment horizontal="right" vertical="center" shrinkToFit="1"/>
      <protection locked="0"/>
    </xf>
    <xf numFmtId="187" fontId="33" fillId="6" borderId="113" xfId="13" applyNumberFormat="1" applyFont="1" applyFill="1" applyBorder="1" applyAlignment="1" applyProtection="1">
      <alignment horizontal="right" vertical="center" shrinkToFit="1"/>
      <protection locked="0"/>
    </xf>
    <xf numFmtId="187" fontId="33" fillId="8" borderId="131"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0" xfId="12" applyNumberFormat="1" applyFont="1" applyFill="1" applyBorder="1" applyAlignment="1" applyProtection="1">
      <alignment horizontal="right" vertical="center" shrinkToFit="1"/>
      <protection locked="0"/>
    </xf>
    <xf numFmtId="177" fontId="33" fillId="8" borderId="128"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0" xfId="12" applyNumberFormat="1" applyFont="1" applyFill="1" applyBorder="1" applyAlignment="1" applyProtection="1">
      <alignment horizontal="right" vertical="center" shrinkToFit="1"/>
      <protection locked="0"/>
    </xf>
    <xf numFmtId="0" fontId="33" fillId="0" borderId="113" xfId="12" applyFont="1" applyBorder="1" applyAlignment="1" applyProtection="1">
      <alignment horizontal="left" vertical="center" shrinkToFit="1"/>
      <protection locked="0"/>
    </xf>
    <xf numFmtId="0" fontId="33" fillId="0" borderId="118"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09" xfId="14" applyFont="1" applyBorder="1" applyAlignment="1" applyProtection="1">
      <alignment horizontal="left" vertical="center" shrinkToFit="1"/>
      <protection locked="0"/>
    </xf>
    <xf numFmtId="0" fontId="33" fillId="0" borderId="110" xfId="14" applyFont="1" applyBorder="1" applyAlignment="1" applyProtection="1">
      <alignment horizontal="left" vertical="center" shrinkToFit="1"/>
      <protection locked="0"/>
    </xf>
    <xf numFmtId="0" fontId="33" fillId="0" borderId="111" xfId="14" applyFont="1" applyBorder="1" applyAlignment="1" applyProtection="1">
      <alignment horizontal="left" vertical="center" shrinkToFit="1"/>
      <protection locked="0"/>
    </xf>
    <xf numFmtId="177" fontId="33" fillId="6" borderId="112" xfId="13" applyNumberFormat="1" applyFont="1" applyFill="1" applyBorder="1" applyAlignment="1" applyProtection="1">
      <alignment horizontal="right" vertical="center" shrinkToFit="1"/>
      <protection locked="0"/>
    </xf>
    <xf numFmtId="177" fontId="33" fillId="6" borderId="114" xfId="13" applyNumberFormat="1" applyFont="1" applyFill="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77" fontId="33" fillId="0" borderId="112"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4" xfId="14" applyNumberFormat="1" applyFont="1" applyBorder="1" applyAlignment="1" applyProtection="1">
      <alignment horizontal="right" vertical="center" shrinkToFit="1"/>
      <protection locked="0"/>
    </xf>
    <xf numFmtId="177" fontId="33" fillId="0" borderId="134" xfId="12" applyNumberFormat="1" applyFont="1" applyBorder="1" applyAlignment="1" applyProtection="1">
      <alignment horizontal="right" vertical="center" shrinkToFit="1"/>
      <protection locked="0"/>
    </xf>
    <xf numFmtId="0" fontId="33" fillId="0" borderId="134" xfId="12" applyFont="1" applyBorder="1" applyAlignment="1" applyProtection="1">
      <alignment horizontal="left" vertical="center" shrinkToFit="1"/>
      <protection locked="0"/>
    </xf>
    <xf numFmtId="0" fontId="33" fillId="0" borderId="137"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3" xfId="14" applyNumberFormat="1" applyFont="1" applyBorder="1" applyAlignment="1" applyProtection="1">
      <alignment horizontal="right" vertical="center" shrinkToFit="1"/>
      <protection locked="0"/>
    </xf>
    <xf numFmtId="177" fontId="33" fillId="0" borderId="134" xfId="14" applyNumberFormat="1" applyFont="1" applyBorder="1" applyAlignment="1" applyProtection="1">
      <alignment horizontal="right" vertical="center" shrinkToFit="1"/>
      <protection locked="0"/>
    </xf>
    <xf numFmtId="177" fontId="33" fillId="0" borderId="135" xfId="14" applyNumberFormat="1" applyFont="1" applyBorder="1" applyAlignment="1" applyProtection="1">
      <alignment horizontal="righ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5" xfId="15" applyNumberFormat="1" applyFont="1" applyFill="1" applyBorder="1" applyAlignment="1" applyProtection="1">
      <alignment horizontal="right" vertical="center" shrinkToFit="1"/>
      <protection locked="0"/>
    </xf>
    <xf numFmtId="177" fontId="33" fillId="8" borderId="126" xfId="15" applyNumberFormat="1" applyFont="1" applyFill="1" applyBorder="1" applyAlignment="1" applyProtection="1">
      <alignment horizontal="right" vertical="center" shrinkToFit="1"/>
      <protection locked="0"/>
    </xf>
    <xf numFmtId="177" fontId="33" fillId="8" borderId="127"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0" fontId="33" fillId="8" borderId="126" xfId="15" applyNumberFormat="1" applyFont="1" applyFill="1" applyBorder="1" applyAlignment="1" applyProtection="1">
      <alignment horizontal="left" vertical="center" shrinkToFit="1"/>
      <protection locked="0"/>
    </xf>
    <xf numFmtId="0" fontId="33" fillId="8" borderId="129" xfId="15" applyNumberFormat="1" applyFont="1" applyFill="1" applyBorder="1" applyAlignment="1" applyProtection="1">
      <alignment horizontal="left" vertical="center" shrinkToFit="1"/>
      <protection locked="0"/>
    </xf>
    <xf numFmtId="177" fontId="33" fillId="0" borderId="123" xfId="15" applyNumberFormat="1" applyFont="1" applyBorder="1" applyAlignment="1" applyProtection="1">
      <alignment horizontal="right" vertical="center" shrinkToFit="1"/>
      <protection locked="0"/>
    </xf>
    <xf numFmtId="177" fontId="33" fillId="0" borderId="121" xfId="15" applyNumberFormat="1" applyFont="1" applyBorder="1" applyAlignment="1" applyProtection="1">
      <alignment horizontal="righ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24" xfId="15" applyNumberFormat="1" applyFont="1" applyBorder="1" applyAlignment="1" applyProtection="1">
      <alignment horizontal="left" vertical="center" shrinkToFit="1"/>
      <protection locked="0"/>
    </xf>
    <xf numFmtId="177" fontId="33" fillId="0" borderId="120" xfId="14" applyNumberFormat="1" applyFont="1" applyBorder="1" applyAlignment="1" applyProtection="1">
      <alignment horizontal="right" vertical="center" shrinkToFit="1"/>
      <protection locked="0"/>
    </xf>
    <xf numFmtId="177" fontId="33" fillId="0" borderId="121" xfId="14" applyNumberFormat="1" applyFont="1" applyBorder="1" applyAlignment="1" applyProtection="1">
      <alignment horizontal="right" vertical="center" shrinkToFit="1"/>
      <protection locked="0"/>
    </xf>
    <xf numFmtId="177" fontId="33" fillId="0" borderId="122" xfId="14" applyNumberFormat="1" applyFont="1" applyBorder="1" applyAlignment="1" applyProtection="1">
      <alignment horizontal="righ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8" xfId="15" applyNumberFormat="1" applyFont="1" applyBorder="1" applyAlignment="1" applyProtection="1">
      <alignment horizontal="left" vertical="center" shrinkToFit="1"/>
      <protection locked="0"/>
    </xf>
    <xf numFmtId="177" fontId="33" fillId="0" borderId="117"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5"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98" xfId="14" applyNumberFormat="1" applyFont="1" applyBorder="1" applyAlignment="1" applyProtection="1">
      <alignment horizontal="right" vertical="center" shrinkToFit="1"/>
      <protection locked="0"/>
    </xf>
    <xf numFmtId="177" fontId="33" fillId="0" borderId="99"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7" xfId="14" applyNumberFormat="1" applyFont="1" applyBorder="1" applyAlignment="1" applyProtection="1">
      <alignment horizontal="right" vertical="center" shrinkToFit="1"/>
      <protection locked="0"/>
    </xf>
    <xf numFmtId="177" fontId="33" fillId="0" borderId="185"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177" fontId="33" fillId="0" borderId="185" xfId="15" applyNumberFormat="1" applyFont="1" applyBorder="1" applyAlignment="1" applyProtection="1">
      <alignment horizontal="right" vertical="center" shrinkToFit="1"/>
      <protection locked="0"/>
    </xf>
    <xf numFmtId="177" fontId="33" fillId="0" borderId="104" xfId="15" applyNumberFormat="1" applyFont="1" applyBorder="1" applyAlignment="1" applyProtection="1">
      <alignment horizontal="right" vertical="center" shrinkToFit="1"/>
      <protection locked="0"/>
    </xf>
    <xf numFmtId="177" fontId="33" fillId="0" borderId="103" xfId="15" applyNumberFormat="1" applyFont="1" applyBorder="1" applyAlignment="1" applyProtection="1">
      <alignment horizontal="right" vertical="center" shrinkToFi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07"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6"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EC3D-45AB-B564-9884F0B8D2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55510</c:v>
                </c:pt>
                <c:pt idx="1">
                  <c:v>56198</c:v>
                </c:pt>
                <c:pt idx="2">
                  <c:v>92622</c:v>
                </c:pt>
                <c:pt idx="3">
                  <c:v>35721</c:v>
                </c:pt>
                <c:pt idx="4">
                  <c:v>64403</c:v>
                </c:pt>
              </c:numCache>
            </c:numRef>
          </c:val>
          <c:smooth val="0"/>
          <c:extLst>
            <c:ext xmlns:c16="http://schemas.microsoft.com/office/drawing/2014/chart" uri="{C3380CC4-5D6E-409C-BE32-E72D297353CC}">
              <c16:uniqueId val="{00000001-EC3D-45AB-B564-9884F0B8D20A}"/>
            </c:ext>
          </c:extLst>
        </c:ser>
        <c:dLbls>
          <c:showLegendKey val="0"/>
          <c:showVal val="0"/>
          <c:showCatName val="0"/>
          <c:showSerName val="0"/>
          <c:showPercent val="0"/>
          <c:showBubbleSize val="0"/>
        </c:dLbls>
        <c:marker val="1"/>
        <c:smooth val="0"/>
        <c:axId val="252139008"/>
        <c:axId val="252140928"/>
      </c:lineChart>
      <c:catAx>
        <c:axId val="252139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2140928"/>
        <c:crosses val="autoZero"/>
        <c:auto val="1"/>
        <c:lblAlgn val="ctr"/>
        <c:lblOffset val="100"/>
        <c:tickLblSkip val="1"/>
        <c:tickMarkSkip val="1"/>
        <c:noMultiLvlLbl val="0"/>
      </c:catAx>
      <c:valAx>
        <c:axId val="25214092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2139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7.07</c:v>
                </c:pt>
                <c:pt idx="1">
                  <c:v>7.15</c:v>
                </c:pt>
                <c:pt idx="2">
                  <c:v>6.01</c:v>
                </c:pt>
                <c:pt idx="3">
                  <c:v>7.29</c:v>
                </c:pt>
                <c:pt idx="4">
                  <c:v>6.61</c:v>
                </c:pt>
              </c:numCache>
            </c:numRef>
          </c:val>
          <c:extLst>
            <c:ext xmlns:c16="http://schemas.microsoft.com/office/drawing/2014/chart" uri="{C3380CC4-5D6E-409C-BE32-E72D297353CC}">
              <c16:uniqueId val="{00000000-8181-406E-9BD3-6A222A7611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34.130000000000003</c:v>
                </c:pt>
                <c:pt idx="1">
                  <c:v>41.52</c:v>
                </c:pt>
                <c:pt idx="2">
                  <c:v>44.76</c:v>
                </c:pt>
                <c:pt idx="3">
                  <c:v>46.58</c:v>
                </c:pt>
                <c:pt idx="4">
                  <c:v>51.22</c:v>
                </c:pt>
              </c:numCache>
            </c:numRef>
          </c:val>
          <c:extLst>
            <c:ext xmlns:c16="http://schemas.microsoft.com/office/drawing/2014/chart" uri="{C3380CC4-5D6E-409C-BE32-E72D297353CC}">
              <c16:uniqueId val="{00000001-8181-406E-9BD3-6A222A76112D}"/>
            </c:ext>
          </c:extLst>
        </c:ser>
        <c:dLbls>
          <c:showLegendKey val="0"/>
          <c:showVal val="0"/>
          <c:showCatName val="0"/>
          <c:showSerName val="0"/>
          <c:showPercent val="0"/>
          <c:showBubbleSize val="0"/>
        </c:dLbls>
        <c:gapWidth val="250"/>
        <c:overlap val="100"/>
        <c:axId val="254830848"/>
        <c:axId val="254841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-1.27</c:v>
                </c:pt>
                <c:pt idx="1">
                  <c:v>9.14</c:v>
                </c:pt>
                <c:pt idx="2">
                  <c:v>1.24</c:v>
                </c:pt>
                <c:pt idx="3">
                  <c:v>2.35</c:v>
                </c:pt>
                <c:pt idx="4">
                  <c:v>3.49</c:v>
                </c:pt>
              </c:numCache>
            </c:numRef>
          </c:val>
          <c:smooth val="0"/>
          <c:extLst>
            <c:ext xmlns:c16="http://schemas.microsoft.com/office/drawing/2014/chart" uri="{C3380CC4-5D6E-409C-BE32-E72D297353CC}">
              <c16:uniqueId val="{00000002-8181-406E-9BD3-6A222A76112D}"/>
            </c:ext>
          </c:extLst>
        </c:ser>
        <c:dLbls>
          <c:showLegendKey val="0"/>
          <c:showVal val="0"/>
          <c:showCatName val="0"/>
          <c:showSerName val="0"/>
          <c:showPercent val="0"/>
          <c:showBubbleSize val="0"/>
        </c:dLbls>
        <c:marker val="1"/>
        <c:smooth val="0"/>
        <c:axId val="254830848"/>
        <c:axId val="254841216"/>
      </c:lineChart>
      <c:catAx>
        <c:axId val="25483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4841216"/>
        <c:crosses val="autoZero"/>
        <c:auto val="1"/>
        <c:lblAlgn val="ctr"/>
        <c:lblOffset val="100"/>
        <c:tickLblSkip val="1"/>
        <c:tickMarkSkip val="1"/>
        <c:noMultiLvlLbl val="0"/>
      </c:catAx>
      <c:valAx>
        <c:axId val="254841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83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0.06</c:v>
                </c:pt>
                <c:pt idx="2">
                  <c:v>#N/A</c:v>
                </c:pt>
                <c:pt idx="3">
                  <c:v>0.13</c:v>
                </c:pt>
                <c:pt idx="4">
                  <c:v>#N/A</c:v>
                </c:pt>
                <c:pt idx="5">
                  <c:v>0.06</c:v>
                </c:pt>
                <c:pt idx="6">
                  <c:v>#N/A</c:v>
                </c:pt>
                <c:pt idx="7">
                  <c:v>0.04</c:v>
                </c:pt>
                <c:pt idx="8">
                  <c:v>#N/A</c:v>
                </c:pt>
                <c:pt idx="9">
                  <c:v>0.04</c:v>
                </c:pt>
              </c:numCache>
            </c:numRef>
          </c:val>
          <c:extLst>
            <c:ext xmlns:c16="http://schemas.microsoft.com/office/drawing/2014/chart" uri="{C3380CC4-5D6E-409C-BE32-E72D297353CC}">
              <c16:uniqueId val="{00000000-FB8E-44AB-A172-6B913CB3FC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8E-44AB-A172-6B913CB3FCBC}"/>
            </c:ext>
          </c:extLst>
        </c:ser>
        <c:ser>
          <c:idx val="2"/>
          <c:order val="2"/>
          <c:tx>
            <c:strRef>
              <c:f>データシート!$A$29</c:f>
              <c:strCache>
                <c:ptCount val="1"/>
                <c:pt idx="0">
                  <c:v>岩地集落排水事業特別会計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c:v>
                </c:pt>
                <c:pt idx="2">
                  <c:v>#N/A</c:v>
                </c:pt>
                <c:pt idx="3">
                  <c:v>7.0000000000000007E-2</c:v>
                </c:pt>
                <c:pt idx="4">
                  <c:v>#N/A</c:v>
                </c:pt>
                <c:pt idx="5">
                  <c:v>7.0000000000000007E-2</c:v>
                </c:pt>
                <c:pt idx="6">
                  <c:v>#N/A</c:v>
                </c:pt>
                <c:pt idx="7">
                  <c:v>7.0000000000000007E-2</c:v>
                </c:pt>
                <c:pt idx="8">
                  <c:v>#N/A</c:v>
                </c:pt>
                <c:pt idx="9">
                  <c:v>0.04</c:v>
                </c:pt>
              </c:numCache>
            </c:numRef>
          </c:val>
          <c:extLst>
            <c:ext xmlns:c16="http://schemas.microsoft.com/office/drawing/2014/chart" uri="{C3380CC4-5D6E-409C-BE32-E72D297353CC}">
              <c16:uniqueId val="{00000002-FB8E-44AB-A172-6B913CB3FCBC}"/>
            </c:ext>
          </c:extLst>
        </c:ser>
        <c:ser>
          <c:idx val="3"/>
          <c:order val="3"/>
          <c:tx>
            <c:strRef>
              <c:f>データシート!$A$30</c:f>
              <c:strCache>
                <c:ptCount val="1"/>
                <c:pt idx="0">
                  <c:v>雲見集落排水事業特別会計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0.1</c:v>
                </c:pt>
                <c:pt idx="4">
                  <c:v>#N/A</c:v>
                </c:pt>
                <c:pt idx="5">
                  <c:v>0.15</c:v>
                </c:pt>
                <c:pt idx="6">
                  <c:v>#N/A</c:v>
                </c:pt>
                <c:pt idx="7">
                  <c:v>0.14000000000000001</c:v>
                </c:pt>
                <c:pt idx="8">
                  <c:v>#N/A</c:v>
                </c:pt>
                <c:pt idx="9">
                  <c:v>0.08</c:v>
                </c:pt>
              </c:numCache>
            </c:numRef>
          </c:val>
          <c:extLst>
            <c:ext xmlns:c16="http://schemas.microsoft.com/office/drawing/2014/chart" uri="{C3380CC4-5D6E-409C-BE32-E72D297353CC}">
              <c16:uniqueId val="{00000003-FB8E-44AB-A172-6B913CB3FCB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1.48</c:v>
                </c:pt>
                <c:pt idx="2">
                  <c:v>#N/A</c:v>
                </c:pt>
                <c:pt idx="3">
                  <c:v>0.83</c:v>
                </c:pt>
                <c:pt idx="4">
                  <c:v>#N/A</c:v>
                </c:pt>
                <c:pt idx="5">
                  <c:v>0.06</c:v>
                </c:pt>
                <c:pt idx="6">
                  <c:v>#N/A</c:v>
                </c:pt>
                <c:pt idx="7">
                  <c:v>1.1399999999999999</c:v>
                </c:pt>
                <c:pt idx="8">
                  <c:v>#N/A</c:v>
                </c:pt>
                <c:pt idx="9">
                  <c:v>1.1599999999999999</c:v>
                </c:pt>
              </c:numCache>
            </c:numRef>
          </c:val>
          <c:extLst>
            <c:ext xmlns:c16="http://schemas.microsoft.com/office/drawing/2014/chart" uri="{C3380CC4-5D6E-409C-BE32-E72D297353CC}">
              <c16:uniqueId val="{00000004-FB8E-44AB-A172-6B913CB3FCBC}"/>
            </c:ext>
          </c:extLst>
        </c:ser>
        <c:ser>
          <c:idx val="5"/>
          <c:order val="5"/>
          <c:tx>
            <c:strRef>
              <c:f>データシート!$A$32</c:f>
              <c:strCache>
                <c:ptCount val="1"/>
                <c:pt idx="0">
                  <c:v>伊豆まつざき荘事業会計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0.94</c:v>
                </c:pt>
                <c:pt idx="2">
                  <c:v>#N/A</c:v>
                </c:pt>
                <c:pt idx="3">
                  <c:v>0.85</c:v>
                </c:pt>
                <c:pt idx="4">
                  <c:v>#N/A</c:v>
                </c:pt>
                <c:pt idx="5">
                  <c:v>1.1499999999999999</c:v>
                </c:pt>
                <c:pt idx="6">
                  <c:v>#N/A</c:v>
                </c:pt>
                <c:pt idx="7">
                  <c:v>1.4</c:v>
                </c:pt>
                <c:pt idx="8">
                  <c:v>#N/A</c:v>
                </c:pt>
                <c:pt idx="9">
                  <c:v>1.42</c:v>
                </c:pt>
              </c:numCache>
            </c:numRef>
          </c:val>
          <c:extLst>
            <c:ext xmlns:c16="http://schemas.microsoft.com/office/drawing/2014/chart" uri="{C3380CC4-5D6E-409C-BE32-E72D297353CC}">
              <c16:uniqueId val="{00000005-FB8E-44AB-A172-6B913CB3FCB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3.36</c:v>
                </c:pt>
                <c:pt idx="2">
                  <c:v>#N/A</c:v>
                </c:pt>
                <c:pt idx="3">
                  <c:v>2.21</c:v>
                </c:pt>
                <c:pt idx="4">
                  <c:v>#N/A</c:v>
                </c:pt>
                <c:pt idx="5">
                  <c:v>2.5</c:v>
                </c:pt>
                <c:pt idx="6">
                  <c:v>#N/A</c:v>
                </c:pt>
                <c:pt idx="7">
                  <c:v>4.2</c:v>
                </c:pt>
                <c:pt idx="8">
                  <c:v>#N/A</c:v>
                </c:pt>
                <c:pt idx="9">
                  <c:v>1.66</c:v>
                </c:pt>
              </c:numCache>
            </c:numRef>
          </c:val>
          <c:extLst>
            <c:ext xmlns:c16="http://schemas.microsoft.com/office/drawing/2014/chart" uri="{C3380CC4-5D6E-409C-BE32-E72D297353CC}">
              <c16:uniqueId val="{00000006-FB8E-44AB-A172-6B913CB3FCB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6.24</c:v>
                </c:pt>
                <c:pt idx="2">
                  <c:v>#N/A</c:v>
                </c:pt>
                <c:pt idx="3">
                  <c:v>6.12</c:v>
                </c:pt>
                <c:pt idx="4">
                  <c:v>#N/A</c:v>
                </c:pt>
                <c:pt idx="5">
                  <c:v>6.61</c:v>
                </c:pt>
                <c:pt idx="6">
                  <c:v>#N/A</c:v>
                </c:pt>
                <c:pt idx="7">
                  <c:v>5.59</c:v>
                </c:pt>
                <c:pt idx="8">
                  <c:v>#N/A</c:v>
                </c:pt>
                <c:pt idx="9">
                  <c:v>5.19</c:v>
                </c:pt>
              </c:numCache>
            </c:numRef>
          </c:val>
          <c:extLst>
            <c:ext xmlns:c16="http://schemas.microsoft.com/office/drawing/2014/chart" uri="{C3380CC4-5D6E-409C-BE32-E72D297353CC}">
              <c16:uniqueId val="{00000007-FB8E-44AB-A172-6B913CB3FCB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7.07</c:v>
                </c:pt>
                <c:pt idx="2">
                  <c:v>#N/A</c:v>
                </c:pt>
                <c:pt idx="3">
                  <c:v>7.14</c:v>
                </c:pt>
                <c:pt idx="4">
                  <c:v>#N/A</c:v>
                </c:pt>
                <c:pt idx="5">
                  <c:v>6</c:v>
                </c:pt>
                <c:pt idx="6">
                  <c:v>#N/A</c:v>
                </c:pt>
                <c:pt idx="7">
                  <c:v>7.28</c:v>
                </c:pt>
                <c:pt idx="8">
                  <c:v>#N/A</c:v>
                </c:pt>
                <c:pt idx="9">
                  <c:v>6.61</c:v>
                </c:pt>
              </c:numCache>
            </c:numRef>
          </c:val>
          <c:extLst>
            <c:ext xmlns:c16="http://schemas.microsoft.com/office/drawing/2014/chart" uri="{C3380CC4-5D6E-409C-BE32-E72D297353CC}">
              <c16:uniqueId val="{00000008-FB8E-44AB-A172-6B913CB3FCBC}"/>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7.35</c:v>
                </c:pt>
                <c:pt idx="2">
                  <c:v>#N/A</c:v>
                </c:pt>
                <c:pt idx="3">
                  <c:v>8.4499999999999993</c:v>
                </c:pt>
                <c:pt idx="4">
                  <c:v>#N/A</c:v>
                </c:pt>
                <c:pt idx="5">
                  <c:v>14.04</c:v>
                </c:pt>
                <c:pt idx="6">
                  <c:v>#N/A</c:v>
                </c:pt>
                <c:pt idx="7">
                  <c:v>18.03</c:v>
                </c:pt>
                <c:pt idx="8">
                  <c:v>#N/A</c:v>
                </c:pt>
                <c:pt idx="9">
                  <c:v>20.29</c:v>
                </c:pt>
              </c:numCache>
            </c:numRef>
          </c:val>
          <c:extLst>
            <c:ext xmlns:c16="http://schemas.microsoft.com/office/drawing/2014/chart" uri="{C3380CC4-5D6E-409C-BE32-E72D297353CC}">
              <c16:uniqueId val="{00000009-FB8E-44AB-A172-6B913CB3FCBC}"/>
            </c:ext>
          </c:extLst>
        </c:ser>
        <c:dLbls>
          <c:showLegendKey val="0"/>
          <c:showVal val="0"/>
          <c:showCatName val="0"/>
          <c:showSerName val="0"/>
          <c:showPercent val="0"/>
          <c:showBubbleSize val="0"/>
        </c:dLbls>
        <c:gapWidth val="150"/>
        <c:overlap val="100"/>
        <c:axId val="255234048"/>
        <c:axId val="255235584"/>
      </c:barChart>
      <c:catAx>
        <c:axId val="25523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5235584"/>
        <c:crosses val="autoZero"/>
        <c:auto val="1"/>
        <c:lblAlgn val="ctr"/>
        <c:lblOffset val="100"/>
        <c:tickLblSkip val="1"/>
        <c:tickMarkSkip val="1"/>
        <c:noMultiLvlLbl val="0"/>
      </c:catAx>
      <c:valAx>
        <c:axId val="255235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234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309</c:v>
                </c:pt>
                <c:pt idx="5">
                  <c:v>303</c:v>
                </c:pt>
                <c:pt idx="8">
                  <c:v>296</c:v>
                </c:pt>
                <c:pt idx="11">
                  <c:v>306</c:v>
                </c:pt>
                <c:pt idx="14">
                  <c:v>302</c:v>
                </c:pt>
              </c:numCache>
            </c:numRef>
          </c:val>
          <c:extLst>
            <c:ext xmlns:c16="http://schemas.microsoft.com/office/drawing/2014/chart" uri="{C3380CC4-5D6E-409C-BE32-E72D297353CC}">
              <c16:uniqueId val="{00000000-0546-41F3-821C-74C00FD9A4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546-41F3-821C-74C00FD9A4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7</c:v>
                </c:pt>
                <c:pt idx="12">
                  <c:v>7</c:v>
                </c:pt>
              </c:numCache>
            </c:numRef>
          </c:val>
          <c:extLst>
            <c:ext xmlns:c16="http://schemas.microsoft.com/office/drawing/2014/chart" uri="{C3380CC4-5D6E-409C-BE32-E72D297353CC}">
              <c16:uniqueId val="{00000002-0546-41F3-821C-74C00FD9A4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46</c:v>
                </c:pt>
                <c:pt idx="3">
                  <c:v>45</c:v>
                </c:pt>
                <c:pt idx="6">
                  <c:v>47</c:v>
                </c:pt>
                <c:pt idx="9">
                  <c:v>47</c:v>
                </c:pt>
                <c:pt idx="12">
                  <c:v>53</c:v>
                </c:pt>
              </c:numCache>
            </c:numRef>
          </c:val>
          <c:extLst>
            <c:ext xmlns:c16="http://schemas.microsoft.com/office/drawing/2014/chart" uri="{C3380CC4-5D6E-409C-BE32-E72D297353CC}">
              <c16:uniqueId val="{00000003-0546-41F3-821C-74C00FD9A4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c:v>
                </c:pt>
                <c:pt idx="3">
                  <c:v>10</c:v>
                </c:pt>
                <c:pt idx="6">
                  <c:v>9</c:v>
                </c:pt>
                <c:pt idx="9">
                  <c:v>8</c:v>
                </c:pt>
                <c:pt idx="12">
                  <c:v>7</c:v>
                </c:pt>
              </c:numCache>
            </c:numRef>
          </c:val>
          <c:extLst>
            <c:ext xmlns:c16="http://schemas.microsoft.com/office/drawing/2014/chart" uri="{C3380CC4-5D6E-409C-BE32-E72D297353CC}">
              <c16:uniqueId val="{00000004-0546-41F3-821C-74C00FD9A4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46-41F3-821C-74C00FD9A4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546-41F3-821C-74C00FD9A4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300</c:v>
                </c:pt>
                <c:pt idx="3">
                  <c:v>295</c:v>
                </c:pt>
                <c:pt idx="6">
                  <c:v>296</c:v>
                </c:pt>
                <c:pt idx="9">
                  <c:v>313</c:v>
                </c:pt>
                <c:pt idx="12">
                  <c:v>311</c:v>
                </c:pt>
              </c:numCache>
            </c:numRef>
          </c:val>
          <c:extLst>
            <c:ext xmlns:c16="http://schemas.microsoft.com/office/drawing/2014/chart" uri="{C3380CC4-5D6E-409C-BE32-E72D297353CC}">
              <c16:uniqueId val="{00000007-0546-41F3-821C-74C00FD9A440}"/>
            </c:ext>
          </c:extLst>
        </c:ser>
        <c:dLbls>
          <c:showLegendKey val="0"/>
          <c:showVal val="0"/>
          <c:showCatName val="0"/>
          <c:showSerName val="0"/>
          <c:showPercent val="0"/>
          <c:showBubbleSize val="0"/>
        </c:dLbls>
        <c:gapWidth val="100"/>
        <c:overlap val="100"/>
        <c:axId val="248036352"/>
        <c:axId val="248046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48</c:v>
                </c:pt>
                <c:pt idx="2">
                  <c:v>#N/A</c:v>
                </c:pt>
                <c:pt idx="3">
                  <c:v>#N/A</c:v>
                </c:pt>
                <c:pt idx="4">
                  <c:v>48</c:v>
                </c:pt>
                <c:pt idx="5">
                  <c:v>#N/A</c:v>
                </c:pt>
                <c:pt idx="6">
                  <c:v>#N/A</c:v>
                </c:pt>
                <c:pt idx="7">
                  <c:v>57</c:v>
                </c:pt>
                <c:pt idx="8">
                  <c:v>#N/A</c:v>
                </c:pt>
                <c:pt idx="9">
                  <c:v>#N/A</c:v>
                </c:pt>
                <c:pt idx="10">
                  <c:v>69</c:v>
                </c:pt>
                <c:pt idx="11">
                  <c:v>#N/A</c:v>
                </c:pt>
                <c:pt idx="12">
                  <c:v>#N/A</c:v>
                </c:pt>
                <c:pt idx="13">
                  <c:v>76</c:v>
                </c:pt>
                <c:pt idx="14">
                  <c:v>#N/A</c:v>
                </c:pt>
              </c:numCache>
            </c:numRef>
          </c:val>
          <c:smooth val="0"/>
          <c:extLst>
            <c:ext xmlns:c16="http://schemas.microsoft.com/office/drawing/2014/chart" uri="{C3380CC4-5D6E-409C-BE32-E72D297353CC}">
              <c16:uniqueId val="{00000008-0546-41F3-821C-74C00FD9A440}"/>
            </c:ext>
          </c:extLst>
        </c:ser>
        <c:dLbls>
          <c:showLegendKey val="0"/>
          <c:showVal val="0"/>
          <c:showCatName val="0"/>
          <c:showSerName val="0"/>
          <c:showPercent val="0"/>
          <c:showBubbleSize val="0"/>
        </c:dLbls>
        <c:marker val="1"/>
        <c:smooth val="0"/>
        <c:axId val="248036352"/>
        <c:axId val="248046720"/>
      </c:lineChart>
      <c:catAx>
        <c:axId val="24803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8046720"/>
        <c:crosses val="autoZero"/>
        <c:auto val="1"/>
        <c:lblAlgn val="ctr"/>
        <c:lblOffset val="100"/>
        <c:tickLblSkip val="1"/>
        <c:tickMarkSkip val="1"/>
        <c:noMultiLvlLbl val="0"/>
      </c:catAx>
      <c:valAx>
        <c:axId val="248046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036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3042</c:v>
                </c:pt>
                <c:pt idx="5">
                  <c:v>2984</c:v>
                </c:pt>
                <c:pt idx="8">
                  <c:v>3110</c:v>
                </c:pt>
                <c:pt idx="11">
                  <c:v>2948</c:v>
                </c:pt>
                <c:pt idx="14">
                  <c:v>2934</c:v>
                </c:pt>
              </c:numCache>
            </c:numRef>
          </c:val>
          <c:extLst>
            <c:ext xmlns:c16="http://schemas.microsoft.com/office/drawing/2014/chart" uri="{C3380CC4-5D6E-409C-BE32-E72D297353CC}">
              <c16:uniqueId val="{00000000-C11F-4C61-82C6-F847E8ED41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11F-4C61-82C6-F847E8ED41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1711</c:v>
                </c:pt>
                <c:pt idx="5">
                  <c:v>1878</c:v>
                </c:pt>
                <c:pt idx="8">
                  <c:v>2044</c:v>
                </c:pt>
                <c:pt idx="11">
                  <c:v>2037</c:v>
                </c:pt>
                <c:pt idx="14">
                  <c:v>2126</c:v>
                </c:pt>
              </c:numCache>
            </c:numRef>
          </c:val>
          <c:extLst>
            <c:ext xmlns:c16="http://schemas.microsoft.com/office/drawing/2014/chart" uri="{C3380CC4-5D6E-409C-BE32-E72D297353CC}">
              <c16:uniqueId val="{00000002-C11F-4C61-82C6-F847E8ED41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1F-4C61-82C6-F847E8ED41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1F-4C61-82C6-F847E8ED41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1F-4C61-82C6-F847E8ED41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1047</c:v>
                </c:pt>
                <c:pt idx="3">
                  <c:v>1010</c:v>
                </c:pt>
                <c:pt idx="6">
                  <c:v>1006</c:v>
                </c:pt>
                <c:pt idx="9">
                  <c:v>1009</c:v>
                </c:pt>
                <c:pt idx="12">
                  <c:v>1003</c:v>
                </c:pt>
              </c:numCache>
            </c:numRef>
          </c:val>
          <c:extLst>
            <c:ext xmlns:c16="http://schemas.microsoft.com/office/drawing/2014/chart" uri="{C3380CC4-5D6E-409C-BE32-E72D297353CC}">
              <c16:uniqueId val="{00000006-C11F-4C61-82C6-F847E8ED41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351</c:v>
                </c:pt>
                <c:pt idx="3">
                  <c:v>329</c:v>
                </c:pt>
                <c:pt idx="6">
                  <c:v>334</c:v>
                </c:pt>
                <c:pt idx="9">
                  <c:v>329</c:v>
                </c:pt>
                <c:pt idx="12">
                  <c:v>282</c:v>
                </c:pt>
              </c:numCache>
            </c:numRef>
          </c:val>
          <c:extLst>
            <c:ext xmlns:c16="http://schemas.microsoft.com/office/drawing/2014/chart" uri="{C3380CC4-5D6E-409C-BE32-E72D297353CC}">
              <c16:uniqueId val="{00000007-C11F-4C61-82C6-F847E8ED41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67</c:v>
                </c:pt>
                <c:pt idx="3">
                  <c:v>60</c:v>
                </c:pt>
                <c:pt idx="6">
                  <c:v>53</c:v>
                </c:pt>
                <c:pt idx="9">
                  <c:v>44</c:v>
                </c:pt>
                <c:pt idx="12">
                  <c:v>39</c:v>
                </c:pt>
              </c:numCache>
            </c:numRef>
          </c:val>
          <c:extLst>
            <c:ext xmlns:c16="http://schemas.microsoft.com/office/drawing/2014/chart" uri="{C3380CC4-5D6E-409C-BE32-E72D297353CC}">
              <c16:uniqueId val="{00000008-C11F-4C61-82C6-F847E8ED41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c:v>
                </c:pt>
                <c:pt idx="3">
                  <c:v>4</c:v>
                </c:pt>
                <c:pt idx="6">
                  <c:v>15</c:v>
                </c:pt>
                <c:pt idx="9">
                  <c:v>72</c:v>
                </c:pt>
                <c:pt idx="12">
                  <c:v>66</c:v>
                </c:pt>
              </c:numCache>
            </c:numRef>
          </c:val>
          <c:extLst>
            <c:ext xmlns:c16="http://schemas.microsoft.com/office/drawing/2014/chart" uri="{C3380CC4-5D6E-409C-BE32-E72D297353CC}">
              <c16:uniqueId val="{00000009-C11F-4C61-82C6-F847E8ED41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3213</c:v>
                </c:pt>
                <c:pt idx="3">
                  <c:v>3185</c:v>
                </c:pt>
                <c:pt idx="6">
                  <c:v>3409</c:v>
                </c:pt>
                <c:pt idx="9">
                  <c:v>3260</c:v>
                </c:pt>
                <c:pt idx="12">
                  <c:v>3294</c:v>
                </c:pt>
              </c:numCache>
            </c:numRef>
          </c:val>
          <c:extLst>
            <c:ext xmlns:c16="http://schemas.microsoft.com/office/drawing/2014/chart" uri="{C3380CC4-5D6E-409C-BE32-E72D297353CC}">
              <c16:uniqueId val="{0000000A-C11F-4C61-82C6-F847E8ED4198}"/>
            </c:ext>
          </c:extLst>
        </c:ser>
        <c:dLbls>
          <c:showLegendKey val="0"/>
          <c:showVal val="0"/>
          <c:showCatName val="0"/>
          <c:showSerName val="0"/>
          <c:showPercent val="0"/>
          <c:showBubbleSize val="0"/>
        </c:dLbls>
        <c:gapWidth val="100"/>
        <c:overlap val="100"/>
        <c:axId val="175533440"/>
        <c:axId val="175543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11F-4C61-82C6-F847E8ED4198}"/>
            </c:ext>
          </c:extLst>
        </c:ser>
        <c:dLbls>
          <c:showLegendKey val="0"/>
          <c:showVal val="0"/>
          <c:showCatName val="0"/>
          <c:showSerName val="0"/>
          <c:showPercent val="0"/>
          <c:showBubbleSize val="0"/>
        </c:dLbls>
        <c:marker val="1"/>
        <c:smooth val="0"/>
        <c:axId val="175533440"/>
        <c:axId val="175543808"/>
      </c:lineChart>
      <c:catAx>
        <c:axId val="17553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5543808"/>
        <c:crosses val="autoZero"/>
        <c:auto val="1"/>
        <c:lblAlgn val="ctr"/>
        <c:lblOffset val="100"/>
        <c:tickLblSkip val="1"/>
        <c:tickMarkSkip val="1"/>
        <c:noMultiLvlLbl val="0"/>
      </c:catAx>
      <c:valAx>
        <c:axId val="175543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53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1081</c:v>
                </c:pt>
                <c:pt idx="1">
                  <c:v>1108</c:v>
                </c:pt>
                <c:pt idx="2">
                  <c:v>1208</c:v>
                </c:pt>
              </c:numCache>
            </c:numRef>
          </c:val>
          <c:extLst>
            <c:ext xmlns:c16="http://schemas.microsoft.com/office/drawing/2014/chart" uri="{C3380CC4-5D6E-409C-BE32-E72D297353CC}">
              <c16:uniqueId val="{00000000-3992-4D64-B46F-069E116E9E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992-4D64-B46F-069E116E9E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992</c:v>
                </c:pt>
                <c:pt idx="1">
                  <c:v>956</c:v>
                </c:pt>
                <c:pt idx="2">
                  <c:v>944</c:v>
                </c:pt>
              </c:numCache>
            </c:numRef>
          </c:val>
          <c:extLst>
            <c:ext xmlns:c16="http://schemas.microsoft.com/office/drawing/2014/chart" uri="{C3380CC4-5D6E-409C-BE32-E72D297353CC}">
              <c16:uniqueId val="{00000002-3992-4D64-B46F-069E116E9E60}"/>
            </c:ext>
          </c:extLst>
        </c:ser>
        <c:dLbls>
          <c:showLegendKey val="0"/>
          <c:showVal val="0"/>
          <c:showCatName val="0"/>
          <c:showSerName val="0"/>
          <c:showPercent val="0"/>
          <c:showBubbleSize val="0"/>
        </c:dLbls>
        <c:gapWidth val="120"/>
        <c:overlap val="100"/>
        <c:axId val="255046400"/>
        <c:axId val="255047936"/>
      </c:barChart>
      <c:catAx>
        <c:axId val="25504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55047936"/>
        <c:crosses val="autoZero"/>
        <c:auto val="1"/>
        <c:lblAlgn val="ctr"/>
        <c:lblOffset val="100"/>
        <c:tickLblSkip val="1"/>
        <c:tickMarkSkip val="1"/>
        <c:noMultiLvlLbl val="0"/>
      </c:catAx>
      <c:valAx>
        <c:axId val="2550479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5046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{1C72BD8C-EB6C-4C82-8DBE-4ED85E976D4C}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52D-42E5-A2B7-78DCEF81AB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{5218D9CE-3019-4B9C-8017-94830F7F02AE}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2D-42E5-A2B7-78DCEF81AB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{01D9FA2B-B0B8-4F5C-A0B1-AEA103E5250C}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2D-42E5-A2B7-78DCEF81AB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{5AD99E9F-17F6-4448-90E7-DCBB49B5718C}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2D-42E5-A2B7-78DCEF81AB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{DACD425B-D6B3-4E0A-8C2D-AC476BC07872}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2D-42E5-A2B7-78DCEF81AB0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{C070D5FA-F18A-4FB0-B9AA-44872180CCD3}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52D-42E5-A2B7-78DCEF81AB0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{24296377-D648-4639-B016-A1FEEC2AE689}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52D-42E5-A2B7-78DCEF81AB0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{74804F2F-CFF0-4C99-AB2F-A53CDC672155}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52D-42E5-A2B7-78DCEF81AB0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{B264EEA5-2D85-4F56-9EA1-F11B09AE72C1}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52D-42E5-A2B7-78DCEF81AB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60.8</c:v>
                </c:pt>
                <c:pt idx="24">
                  <c:v>56.7</c:v>
                </c:pt>
                <c:pt idx="32">
                  <c:v>57.8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52D-42E5-A2B7-78DCEF81AB0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{CD265358-F653-4C14-B915-F2210083F50C}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52D-42E5-A2B7-78DCEF81AB0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{E8356ACF-6CE0-4EF4-9736-A31AB7F6B9BD}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2D-42E5-A2B7-78DCEF81AB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{78022B0B-EEDC-458D-8106-757EEEDD8E8C}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2D-42E5-A2B7-78DCEF81AB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{8DC4AD24-09CC-44C7-884D-BCB7ADB1418C}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2D-42E5-A2B7-78DCEF81AB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{7A985648-76AA-490E-B7C3-F07E2E84E561}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2D-42E5-A2B7-78DCEF81AB0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{3569D568-9510-4E9B-87F0-71BE6A7B3776}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52D-42E5-A2B7-78DCEF81AB0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{81794A1B-7BCD-49C5-BF44-F1ADC5F2F8F5}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52D-42E5-A2B7-78DCEF81AB0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{AD795FB0-AD8D-4D08-B9FF-2E2F39E8C204}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52D-42E5-A2B7-78DCEF81AB0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{CC820FA2-E454-424D-BE57-9082BC10017B}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52D-42E5-A2B7-78DCEF81AB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58.7</c:v>
                </c:pt>
                <c:pt idx="24">
                  <c:v>59.2</c:v>
                </c:pt>
                <c:pt idx="32">
                  <c:v>60.7</c:v>
                </c:pt>
              </c:numCache>
            </c:numRef>
          </c:xVal>
          <c:yVal>
            <c:numRef>
              <c:f>公会計指標分析・財政指標組合せ分析表!$BP$55:$DC$55</c:f>
              <c:numCache>
                <c:formatCode>#,##0.0;"▲ "#,##0.0</c:formatCode>
                <c:ptCount val="40"/>
                <c:pt idx="16">
                  <c:v>25.4</c:v>
                </c:pt>
                <c:pt idx="24">
                  <c:v>23.4</c:v>
                </c:pt>
                <c:pt idx="32">
                  <c:v>7.7</c:v>
                </c:pt>
              </c:numCache>
            </c:numRef>
          </c:yVal>
          <c:smooth val="0"/>
          <c:extLst>
            <c:ext xmlns:c16="http://schemas.microsoft.com/office/drawing/2014/chart" uri="{C3380CC4-5D6E-409C-BE32-E72D297353CC}">
              <c16:uniqueId val="{00000013-752D-42E5-A2B7-78DCEF81AB05}"/>
            </c:ext>
          </c:extLst>
        </c:ser>
        <c:dLbls>
          <c:showLegendKey val="0"/>
          <c:showVal val="1"/>
          <c:showCatName val="0"/>
          <c:showSerName val="0"/>
          <c:showPercent val="0"/>
          <c:showBubbleSize val="0"/>
        </c:dLbls>
        <c:axId val="46179840"/>
        <c:axId val="46181760"/>
      </c:scatterChart>
      <c:valAx>
        <c:axId val="46179840"/>
        <c:scaling>
          <c:orientation val="minMax"/>
          <c:max val="60.9"/>
          <c:min val="58.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{673307A9-B81E-46D0-A70A-270A12625D64}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FDC-4356-8880-0997287943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{80C8028D-D623-404B-B412-C07F3B3972EF}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DC-4356-8880-0997287943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{3A24DB20-714A-4C15-B3F9-621A14880F8D}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DC-4356-8880-0997287943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{0247BBC2-13B7-47A1-87CF-3C8C1FA1433C}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DC-4356-8880-0997287943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{CA02F27F-DB3E-4F23-9F58-B7E48B447CD2}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DC-4356-8880-09972879438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{E2658832-4595-4B49-9378-70716BCD0B88}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FDC-4356-8880-09972879438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{935EE998-23EB-474A-94FE-0283E746BC70}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FDC-4356-8880-09972879438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{F1CE8244-387D-4F88-AAA5-62FF36812B88}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FDC-4356-8880-09972879438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{0814FD45-9B9B-4CF3-AC3B-F2DFED651076}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FDC-4356-8880-0997287943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3.1</c:v>
                </c:pt>
                <c:pt idx="16">
                  <c:v>2.4</c:v>
                </c:pt>
                <c:pt idx="24">
                  <c:v>2.7</c:v>
                </c:pt>
                <c:pt idx="32">
                  <c:v>3.2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FDC-4356-8880-09972879438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{F5A48FCB-94AC-4D42-9F58-9555E8DEB19B}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FDC-4356-8880-09972879438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{BFD0FFB9-CF11-4305-AAF9-607214338FA4}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DC-4356-8880-0997287943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{5FA1092A-62E4-428F-BCCD-A347D16A8CCE}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DC-4356-8880-0997287943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{50AD53F1-16E9-4A51-86E4-889839187048}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DC-4356-8880-0997287943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{B366320B-EF9A-437C-B9D4-62133FEB750E}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DC-4356-8880-09972879438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{80EFBFB7-52D8-46EA-991B-C394F87D0A7B}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FDC-4356-8880-09972879438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{8B5A58E7-03A7-48F5-BF49-09BA4FF44585}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FDC-4356-8880-09972879438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{66EEC99F-5DDF-4035-855C-4A7BC7BC4970}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FDC-4356-8880-09972879438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{0E411C2F-B30E-4B5B-8545-EE2A864F484F}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FDC-4356-8880-0997287943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c:ext xmlns:c16="http://schemas.microsoft.com/office/drawing/2014/chart" uri="{C3380CC4-5D6E-409C-BE32-E72D297353CC}">
              <c16:uniqueId val="{00000013-7FDC-4356-8880-099728794386}"/>
            </c:ext>
          </c:extLst>
        </c:ser>
        <c:dLbls>
          <c:showLegendKey val="0"/>
          <c:showVal val="1"/>
          <c:showCatName val="0"/>
          <c:showSerName val="0"/>
          <c:showPercent val="0"/>
          <c:showBubbleSize val="0"/>
        </c:dLbls>
        <c:axId val="84219776"/>
        <c:axId val="84234240"/>
      </c:scatterChart>
      <c:valAx>
        <c:axId val="84219776"/>
        <c:scaling>
          <c:orientation val="minMax"/>
          <c:max val="9.6"/>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Ｐゴシック" pitchFamily="50" charset="-128"/>
              <a:ea typeface="ＭＳ Ｐゴシック" pitchFamily="50" charset="-128"/>
              <a:cs typeface="+mn-cs"/>
            </a:rPr>
            <a:t>　実質公債費比率の分子構造において最も影響しているのは、元利償還金の増減である。平成</a:t>
          </a:r>
          <a:r>
            <a:rPr kumimoji="1" lang="ja-JP" altLang="en-US" sz="1200">
              <a:solidFill>
                <a:sysClr val="windowText" lastClr="000000"/>
              </a:solidFill>
              <a:effectLst/>
              <a:latin typeface="ＭＳ Ｐゴシック" pitchFamily="50" charset="-128"/>
              <a:ea typeface="ＭＳ Ｐゴシック" pitchFamily="50" charset="-128"/>
              <a:cs typeface="+mn-cs"/>
            </a:rPr>
            <a:t>３０</a:t>
          </a:r>
          <a:r>
            <a:rPr kumimoji="1" lang="ja-JP" altLang="ja-JP" sz="1200">
              <a:solidFill>
                <a:sysClr val="windowText" lastClr="000000"/>
              </a:solidFill>
              <a:effectLst/>
              <a:latin typeface="ＭＳ Ｐゴシック" pitchFamily="50" charset="-128"/>
              <a:ea typeface="ＭＳ Ｐゴシック" pitchFamily="50" charset="-128"/>
              <a:cs typeface="+mn-cs"/>
            </a:rPr>
            <a:t>年度</a:t>
          </a:r>
          <a:r>
            <a:rPr kumimoji="1" lang="ja-JP" altLang="en-US" sz="1200">
              <a:solidFill>
                <a:sysClr val="windowText" lastClr="000000"/>
              </a:solidFill>
              <a:effectLst/>
              <a:latin typeface="ＭＳ Ｐゴシック" pitchFamily="50" charset="-128"/>
              <a:ea typeface="ＭＳ Ｐゴシック" pitchFamily="50" charset="-128"/>
              <a:cs typeface="+mn-cs"/>
            </a:rPr>
            <a:t>も</a:t>
          </a:r>
          <a:r>
            <a:rPr kumimoji="1" lang="ja-JP" altLang="ja-JP" sz="1200">
              <a:solidFill>
                <a:sysClr val="windowText" lastClr="000000"/>
              </a:solidFill>
              <a:effectLst/>
              <a:latin typeface="ＭＳ Ｐゴシック" pitchFamily="50" charset="-128"/>
              <a:ea typeface="ＭＳ Ｐゴシック" pitchFamily="50" charset="-128"/>
              <a:cs typeface="+mn-cs"/>
            </a:rPr>
            <a:t>繰上償還等の特別事由はないが、平成</a:t>
          </a:r>
          <a:r>
            <a:rPr kumimoji="1" lang="ja-JP" altLang="en-US" sz="1200">
              <a:solidFill>
                <a:sysClr val="windowText" lastClr="000000"/>
              </a:solidFill>
              <a:effectLst/>
              <a:latin typeface="ＭＳ Ｐゴシック" pitchFamily="50" charset="-128"/>
              <a:ea typeface="ＭＳ Ｐゴシック" pitchFamily="50" charset="-128"/>
              <a:cs typeface="+mn-cs"/>
            </a:rPr>
            <a:t>２６</a:t>
          </a:r>
          <a:r>
            <a:rPr kumimoji="1" lang="ja-JP" altLang="ja-JP" sz="1200">
              <a:solidFill>
                <a:sysClr val="windowText" lastClr="000000"/>
              </a:solidFill>
              <a:effectLst/>
              <a:latin typeface="ＭＳ Ｐゴシック" pitchFamily="50" charset="-128"/>
              <a:ea typeface="ＭＳ Ｐゴシック" pitchFamily="50" charset="-128"/>
              <a:cs typeface="+mn-cs"/>
            </a:rPr>
            <a:t>年度臨時財政対策債や平成２</a:t>
          </a:r>
          <a:r>
            <a:rPr kumimoji="1" lang="ja-JP" altLang="en-US" sz="1200">
              <a:solidFill>
                <a:sysClr val="windowText" lastClr="000000"/>
              </a:solidFill>
              <a:effectLst/>
              <a:latin typeface="ＭＳ Ｐゴシック" pitchFamily="50" charset="-128"/>
              <a:ea typeface="ＭＳ Ｐゴシック" pitchFamily="50" charset="-128"/>
              <a:cs typeface="+mn-cs"/>
            </a:rPr>
            <a:t>７</a:t>
          </a:r>
          <a:r>
            <a:rPr kumimoji="1" lang="ja-JP" altLang="ja-JP" sz="1200">
              <a:solidFill>
                <a:sysClr val="windowText" lastClr="000000"/>
              </a:solidFill>
              <a:effectLst/>
              <a:latin typeface="ＭＳ Ｐゴシック" pitchFamily="50" charset="-128"/>
              <a:ea typeface="ＭＳ Ｐゴシック" pitchFamily="50" charset="-128"/>
              <a:cs typeface="+mn-cs"/>
            </a:rPr>
            <a:t>年度</a:t>
          </a:r>
          <a:r>
            <a:rPr kumimoji="1" lang="ja-JP" altLang="en-US" sz="1200">
              <a:solidFill>
                <a:sysClr val="windowText" lastClr="000000"/>
              </a:solidFill>
              <a:effectLst/>
              <a:latin typeface="ＭＳ Ｐゴシック" pitchFamily="50" charset="-128"/>
              <a:ea typeface="ＭＳ Ｐゴシック" pitchFamily="50" charset="-128"/>
              <a:cs typeface="+mn-cs"/>
            </a:rPr>
            <a:t>災害復旧事業債を含む７</a:t>
          </a:r>
          <a:r>
            <a:rPr kumimoji="1" lang="ja-JP" altLang="ja-JP" sz="1200">
              <a:solidFill>
                <a:sysClr val="windowText" lastClr="000000"/>
              </a:solidFill>
              <a:effectLst/>
              <a:latin typeface="ＭＳ Ｐゴシック" pitchFamily="50" charset="-128"/>
              <a:ea typeface="ＭＳ Ｐゴシック" pitchFamily="50" charset="-128"/>
              <a:cs typeface="+mn-cs"/>
            </a:rPr>
            <a:t>件について新たな償還が始まった</a:t>
          </a:r>
          <a:r>
            <a:rPr kumimoji="1" lang="ja-JP" altLang="en-US" sz="1200">
              <a:solidFill>
                <a:sysClr val="windowText" lastClr="000000"/>
              </a:solidFill>
              <a:effectLst/>
              <a:latin typeface="ＭＳ Ｐゴシック" pitchFamily="50" charset="-128"/>
              <a:ea typeface="ＭＳ Ｐゴシック" pitchFamily="50" charset="-128"/>
              <a:cs typeface="+mn-cs"/>
            </a:rPr>
            <a:t>。一方、</a:t>
          </a:r>
          <a:r>
            <a:rPr kumimoji="1" lang="ja-JP" altLang="ja-JP" sz="1200">
              <a:solidFill>
                <a:sysClr val="windowText" lastClr="000000"/>
              </a:solidFill>
              <a:effectLst/>
              <a:latin typeface="ＭＳ Ｐゴシック" pitchFamily="50" charset="-128"/>
              <a:ea typeface="ＭＳ Ｐゴシック" pitchFamily="50" charset="-128"/>
              <a:cs typeface="+mn-cs"/>
            </a:rPr>
            <a:t>平成２９年度末で平成１７年度過疎債を含む７件の償還が終了した</a:t>
          </a:r>
          <a:r>
            <a:rPr kumimoji="1" lang="ja-JP" altLang="en-US" sz="1200">
              <a:solidFill>
                <a:sysClr val="windowText" lastClr="000000"/>
              </a:solidFill>
              <a:effectLst/>
              <a:latin typeface="ＭＳ Ｐゴシック" pitchFamily="50" charset="-128"/>
              <a:ea typeface="ＭＳ Ｐゴシック" pitchFamily="50" charset="-128"/>
              <a:cs typeface="+mn-cs"/>
            </a:rPr>
            <a:t>こ</a:t>
          </a:r>
          <a:r>
            <a:rPr kumimoji="1" lang="ja-JP" altLang="ja-JP" sz="1200">
              <a:solidFill>
                <a:sysClr val="windowText" lastClr="000000"/>
              </a:solidFill>
              <a:effectLst/>
              <a:latin typeface="ＭＳ Ｐゴシック" pitchFamily="50" charset="-128"/>
              <a:ea typeface="ＭＳ Ｐゴシック" pitchFamily="50" charset="-128"/>
              <a:cs typeface="+mn-cs"/>
            </a:rPr>
            <a:t>とにより、</a:t>
          </a:r>
          <a:r>
            <a:rPr kumimoji="1" lang="ja-JP" altLang="en-US" sz="1200">
              <a:solidFill>
                <a:sysClr val="windowText" lastClr="000000"/>
              </a:solidFill>
              <a:effectLst/>
              <a:latin typeface="ＭＳ Ｐゴシック" pitchFamily="50" charset="-128"/>
              <a:ea typeface="ＭＳ Ｐゴシック" pitchFamily="50" charset="-128"/>
              <a:cs typeface="+mn-cs"/>
            </a:rPr>
            <a:t>公債費は</a:t>
          </a:r>
          <a:r>
            <a:rPr kumimoji="1" lang="ja-JP" altLang="ja-JP" sz="1200">
              <a:solidFill>
                <a:sysClr val="windowText" lastClr="000000"/>
              </a:solidFill>
              <a:effectLst/>
              <a:latin typeface="ＭＳ Ｐゴシック" pitchFamily="50" charset="-128"/>
              <a:ea typeface="ＭＳ Ｐゴシック" pitchFamily="50" charset="-128"/>
              <a:cs typeface="+mn-cs"/>
            </a:rPr>
            <a:t>前年度比</a:t>
          </a:r>
          <a:r>
            <a:rPr kumimoji="1" lang="ja-JP" altLang="en-US" sz="1200">
              <a:solidFill>
                <a:sysClr val="windowText" lastClr="000000"/>
              </a:solidFill>
              <a:effectLst/>
              <a:latin typeface="ＭＳ Ｐゴシック" pitchFamily="50" charset="-128"/>
              <a:ea typeface="ＭＳ Ｐゴシック" pitchFamily="50" charset="-128"/>
              <a:cs typeface="+mn-cs"/>
            </a:rPr>
            <a:t>２</a:t>
          </a:r>
          <a:r>
            <a:rPr kumimoji="1" lang="ja-JP" altLang="ja-JP" sz="1200">
              <a:solidFill>
                <a:sysClr val="windowText" lastClr="000000"/>
              </a:solidFill>
              <a:effectLst/>
              <a:latin typeface="ＭＳ Ｐゴシック" pitchFamily="50" charset="-128"/>
              <a:ea typeface="ＭＳ Ｐゴシック" pitchFamily="50" charset="-128"/>
              <a:cs typeface="+mn-cs"/>
            </a:rPr>
            <a:t>百万円</a:t>
          </a:r>
          <a:r>
            <a:rPr kumimoji="1" lang="ja-JP" altLang="en-US" sz="1200">
              <a:solidFill>
                <a:sysClr val="windowText" lastClr="000000"/>
              </a:solidFill>
              <a:effectLst/>
              <a:latin typeface="ＭＳ Ｐゴシック" pitchFamily="50" charset="-128"/>
              <a:ea typeface="ＭＳ Ｐゴシック" pitchFamily="50" charset="-128"/>
              <a:cs typeface="+mn-cs"/>
            </a:rPr>
            <a:t>減</a:t>
          </a:r>
          <a:r>
            <a:rPr kumimoji="1" lang="ja-JP" altLang="ja-JP" sz="1200">
              <a:solidFill>
                <a:sysClr val="windowText" lastClr="000000"/>
              </a:solidFill>
              <a:effectLst/>
              <a:latin typeface="ＭＳ Ｐゴシック" pitchFamily="50" charset="-128"/>
              <a:ea typeface="ＭＳ Ｐゴシック" pitchFamily="50" charset="-128"/>
              <a:cs typeface="+mn-cs"/>
            </a:rPr>
            <a:t>の３１</a:t>
          </a:r>
          <a:r>
            <a:rPr kumimoji="1" lang="ja-JP" altLang="en-US" sz="1200">
              <a:solidFill>
                <a:sysClr val="windowText" lastClr="000000"/>
              </a:solidFill>
              <a:effectLst/>
              <a:latin typeface="ＭＳ Ｐゴシック" pitchFamily="50" charset="-128"/>
              <a:ea typeface="ＭＳ Ｐゴシック" pitchFamily="50" charset="-128"/>
              <a:cs typeface="+mn-cs"/>
            </a:rPr>
            <a:t>１</a:t>
          </a:r>
          <a:r>
            <a:rPr kumimoji="1" lang="ja-JP" altLang="ja-JP" sz="1200">
              <a:solidFill>
                <a:sysClr val="windowText" lastClr="000000"/>
              </a:solidFill>
              <a:effectLst/>
              <a:latin typeface="ＭＳ Ｐゴシック" pitchFamily="50" charset="-128"/>
              <a:ea typeface="ＭＳ Ｐゴシック" pitchFamily="50" charset="-128"/>
              <a:cs typeface="+mn-cs"/>
            </a:rPr>
            <a:t>百万円となった。</a:t>
          </a:r>
          <a:endParaRPr lang="ja-JP" altLang="ja-JP" sz="1200">
            <a:solidFill>
              <a:sysClr val="windowText" lastClr="000000"/>
            </a:solidFill>
            <a:effectLst/>
            <a:latin typeface="ＭＳ Ｐゴシック" pitchFamily="50" charset="-128"/>
            <a:ea typeface="ＭＳ Ｐゴシック" pitchFamily="50" charset="-128"/>
          </a:endParaRPr>
        </a:p>
        <a:p>
          <a:r>
            <a:rPr kumimoji="1" lang="ja-JP" altLang="ja-JP" sz="1200">
              <a:solidFill>
                <a:sysClr val="windowText" lastClr="000000"/>
              </a:solidFill>
              <a:effectLst/>
              <a:latin typeface="ＭＳ Ｐゴシック" pitchFamily="50" charset="-128"/>
              <a:ea typeface="ＭＳ Ｐゴシック" pitchFamily="50" charset="-128"/>
              <a:cs typeface="+mn-cs"/>
            </a:rPr>
            <a:t>　</a:t>
          </a:r>
          <a:r>
            <a:rPr kumimoji="1" lang="ja-JP" altLang="en-US" sz="1200">
              <a:solidFill>
                <a:sysClr val="windowText" lastClr="000000"/>
              </a:solidFill>
              <a:effectLst/>
              <a:latin typeface="ＭＳ Ｐゴシック" pitchFamily="50" charset="-128"/>
              <a:ea typeface="ＭＳ Ｐゴシック" pitchFamily="50" charset="-128"/>
              <a:cs typeface="+mn-cs"/>
            </a:rPr>
            <a:t>令和</a:t>
          </a:r>
          <a:r>
            <a:rPr kumimoji="1" lang="ja-JP" altLang="ja-JP" sz="1200">
              <a:solidFill>
                <a:sysClr val="windowText" lastClr="000000"/>
              </a:solidFill>
              <a:effectLst/>
              <a:latin typeface="ＭＳ Ｐゴシック" pitchFamily="50" charset="-128"/>
              <a:ea typeface="ＭＳ Ｐゴシック" pitchFamily="50" charset="-128"/>
              <a:cs typeface="+mn-cs"/>
            </a:rPr>
            <a:t>２年度</a:t>
          </a:r>
          <a:r>
            <a:rPr kumimoji="1" lang="ja-JP" altLang="en-US" sz="1200">
              <a:solidFill>
                <a:sysClr val="windowText" lastClr="000000"/>
              </a:solidFill>
              <a:effectLst/>
              <a:latin typeface="ＭＳ Ｐゴシック" pitchFamily="50" charset="-128"/>
              <a:ea typeface="ＭＳ Ｐゴシック" pitchFamily="50" charset="-128"/>
              <a:cs typeface="+mn-cs"/>
            </a:rPr>
            <a:t>からは</a:t>
          </a:r>
          <a:r>
            <a:rPr kumimoji="1" lang="ja-JP" altLang="ja-JP" sz="1200">
              <a:solidFill>
                <a:sysClr val="windowText" lastClr="000000"/>
              </a:solidFill>
              <a:effectLst/>
              <a:latin typeface="ＭＳ Ｐゴシック" pitchFamily="50" charset="-128"/>
              <a:ea typeface="ＭＳ Ｐゴシック" pitchFamily="50" charset="-128"/>
              <a:cs typeface="+mn-cs"/>
            </a:rPr>
            <a:t>平成２８年度の大型起債の償還開始</a:t>
          </a:r>
          <a:r>
            <a:rPr kumimoji="1" lang="ja-JP" altLang="en-US" sz="1200">
              <a:solidFill>
                <a:sysClr val="windowText" lastClr="000000"/>
              </a:solidFill>
              <a:effectLst/>
              <a:latin typeface="ＭＳ Ｐゴシック" pitchFamily="50" charset="-128"/>
              <a:ea typeface="ＭＳ Ｐゴシック" pitchFamily="50" charset="-128"/>
              <a:cs typeface="+mn-cs"/>
            </a:rPr>
            <a:t>、現在実施中の</a:t>
          </a:r>
          <a:r>
            <a:rPr kumimoji="1" lang="ja-JP" altLang="ja-JP" sz="1200">
              <a:solidFill>
                <a:sysClr val="windowText" lastClr="000000"/>
              </a:solidFill>
              <a:effectLst/>
              <a:latin typeface="ＭＳ Ｐゴシック" pitchFamily="50" charset="-128"/>
              <a:ea typeface="ＭＳ Ｐゴシック" pitchFamily="50" charset="-128"/>
              <a:cs typeface="+mn-cs"/>
            </a:rPr>
            <a:t>同報無線デジタル化整備事業</a:t>
          </a:r>
          <a:r>
            <a:rPr kumimoji="1" lang="ja-JP" altLang="en-US" sz="1200">
              <a:solidFill>
                <a:sysClr val="windowText" lastClr="000000"/>
              </a:solidFill>
              <a:effectLst/>
              <a:latin typeface="ＭＳ Ｐゴシック" pitchFamily="50" charset="-128"/>
              <a:ea typeface="ＭＳ Ｐゴシック" pitchFamily="50" charset="-128"/>
              <a:cs typeface="+mn-cs"/>
            </a:rPr>
            <a:t>や今後予定されている</a:t>
          </a:r>
          <a:r>
            <a:rPr kumimoji="1" lang="ja-JP" altLang="ja-JP" sz="1200">
              <a:solidFill>
                <a:sysClr val="windowText" lastClr="000000"/>
              </a:solidFill>
              <a:effectLst/>
              <a:latin typeface="ＭＳ Ｐゴシック" pitchFamily="50" charset="-128"/>
              <a:ea typeface="ＭＳ Ｐゴシック" pitchFamily="50" charset="-128"/>
              <a:cs typeface="+mn-cs"/>
            </a:rPr>
            <a:t>大型事業においても</a:t>
          </a:r>
          <a:r>
            <a:rPr kumimoji="1" lang="ja-JP" altLang="en-US" sz="1200">
              <a:solidFill>
                <a:sysClr val="windowText" lastClr="000000"/>
              </a:solidFill>
              <a:effectLst/>
              <a:latin typeface="ＭＳ Ｐゴシック" pitchFamily="50" charset="-128"/>
              <a:ea typeface="ＭＳ Ｐゴシック" pitchFamily="50" charset="-128"/>
              <a:cs typeface="+mn-cs"/>
            </a:rPr>
            <a:t>地方債活用</a:t>
          </a:r>
          <a:r>
            <a:rPr kumimoji="1" lang="ja-JP" altLang="ja-JP" sz="1200">
              <a:solidFill>
                <a:sysClr val="windowText" lastClr="000000"/>
              </a:solidFill>
              <a:effectLst/>
              <a:latin typeface="ＭＳ Ｐゴシック" pitchFamily="50" charset="-128"/>
              <a:ea typeface="ＭＳ Ｐゴシック" pitchFamily="50" charset="-128"/>
              <a:cs typeface="+mn-cs"/>
            </a:rPr>
            <a:t>が不可欠なため、</a:t>
          </a:r>
          <a:r>
            <a:rPr kumimoji="1" lang="ja-JP" altLang="en-US" sz="1200">
              <a:solidFill>
                <a:sysClr val="windowText" lastClr="000000"/>
              </a:solidFill>
              <a:effectLst/>
              <a:latin typeface="ＭＳ Ｐゴシック" pitchFamily="50" charset="-128"/>
              <a:ea typeface="ＭＳ Ｐゴシック" pitchFamily="50" charset="-128"/>
              <a:cs typeface="+mn-cs"/>
            </a:rPr>
            <a:t>後年度における</a:t>
          </a:r>
          <a:r>
            <a:rPr kumimoji="1" lang="ja-JP" altLang="ja-JP" sz="1200">
              <a:solidFill>
                <a:sysClr val="windowText" lastClr="000000"/>
              </a:solidFill>
              <a:effectLst/>
              <a:latin typeface="ＭＳ Ｐゴシック" pitchFamily="50" charset="-128"/>
              <a:ea typeface="ＭＳ Ｐゴシック" pitchFamily="50" charset="-128"/>
              <a:cs typeface="+mn-cs"/>
            </a:rPr>
            <a:t>元利償還金の増加が見込まれる</a:t>
          </a:r>
          <a:r>
            <a:rPr kumimoji="1" lang="ja-JP" altLang="en-US" sz="1200">
              <a:solidFill>
                <a:sysClr val="windowText" lastClr="000000"/>
              </a:solidFill>
              <a:effectLst/>
              <a:latin typeface="ＭＳ Ｐゴシック" pitchFamily="50" charset="-128"/>
              <a:ea typeface="ＭＳ Ｐゴシック" pitchFamily="50" charset="-128"/>
              <a:cs typeface="+mn-cs"/>
            </a:rPr>
            <a:t>。</a:t>
          </a:r>
          <a:endParaRPr kumimoji="1" lang="en-US" altLang="ja-JP" sz="1200">
            <a:solidFill>
              <a:sysClr val="windowText" lastClr="000000"/>
            </a:solidFill>
            <a:effectLst/>
            <a:latin typeface="ＭＳ Ｐゴシック" pitchFamily="50" charset="-128"/>
            <a:ea typeface="ＭＳ Ｐゴシック" pitchFamily="50" charset="-128"/>
            <a:cs typeface="+mn-cs"/>
          </a:endParaRPr>
        </a:p>
        <a:p>
          <a:r>
            <a:rPr kumimoji="1" lang="ja-JP" altLang="en-US" sz="1200">
              <a:solidFill>
                <a:sysClr val="windowText" lastClr="000000"/>
              </a:solidFill>
              <a:effectLst/>
              <a:latin typeface="ＭＳ Ｐゴシック" pitchFamily="50" charset="-128"/>
              <a:ea typeface="ＭＳ Ｐゴシック" pitchFamily="50" charset="-128"/>
              <a:cs typeface="+mn-cs"/>
            </a:rPr>
            <a:t>　</a:t>
          </a:r>
          <a:r>
            <a:rPr kumimoji="1" lang="ja-JP" altLang="ja-JP" sz="1200">
              <a:solidFill>
                <a:sysClr val="windowText" lastClr="000000"/>
              </a:solidFill>
              <a:effectLst/>
              <a:latin typeface="ＭＳ Ｐゴシック" pitchFamily="50" charset="-128"/>
              <a:ea typeface="ＭＳ Ｐゴシック" pitchFamily="50" charset="-128"/>
              <a:cs typeface="+mn-cs"/>
            </a:rPr>
            <a:t>また、施設更新事業が見込まれる水道事業等の公営企業債の元利償還金に対する繰入金の変動にも注意が必要である。</a:t>
          </a:r>
          <a:endParaRPr lang="ja-JP" altLang="ja-JP" sz="1200">
            <a:solidFill>
              <a:sysClr val="windowText" lastClr="000000"/>
            </a:solidFill>
            <a:effectLst/>
            <a:latin typeface="ＭＳ Ｐゴシック" pitchFamily="50" charset="-128"/>
            <a:ea typeface="ＭＳ Ｐゴシック" pitchFamily="50" charset="-128"/>
          </a:endParaRPr>
        </a:p>
        <a:p>
          <a:pPr eaLnBrk="1" fontAlgn="auto" latinLnBrk="0" hangingPunct="1"/>
          <a:r>
            <a:rPr kumimoji="1" lang="ja-JP" altLang="ja-JP" sz="1200">
              <a:solidFill>
                <a:sysClr val="windowText" lastClr="000000"/>
              </a:solidFill>
              <a:effectLst/>
              <a:latin typeface="ＭＳ Ｐゴシック" pitchFamily="50" charset="-128"/>
              <a:ea typeface="ＭＳ Ｐゴシック" pitchFamily="50" charset="-128"/>
              <a:cs typeface="+mn-cs"/>
            </a:rPr>
            <a:t>　引き続き適正かつ計画的な財政運営を図っていく。</a:t>
          </a:r>
          <a:endParaRPr lang="ja-JP" altLang="ja-JP" sz="1200">
            <a:solidFill>
              <a:sysClr val="windowText" lastClr="000000"/>
            </a:solidFill>
            <a:effectLst/>
            <a:latin typeface="ＭＳ Ｐゴシック" pitchFamily="50" charset="-128"/>
            <a:ea typeface="ＭＳ Ｐゴシック"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itchFamily="50" charset="-128"/>
              <a:ea typeface="ＭＳ Ｐゴシック" pitchFamily="50" charset="-128"/>
              <a:cs typeface="+mn-cs"/>
            </a:rPr>
            <a:t>　将来負担比率の分子構造において大きく影響するのは、地方債現在高と</a:t>
          </a:r>
          <a:r>
            <a:rPr kumimoji="1" lang="ja-JP" altLang="en-US" sz="1300">
              <a:solidFill>
                <a:schemeClr val="dk1"/>
              </a:solidFill>
              <a:effectLst/>
              <a:latin typeface="ＭＳ Ｐゴシック" pitchFamily="50" charset="-128"/>
              <a:ea typeface="ＭＳ Ｐゴシック" pitchFamily="50" charset="-128"/>
              <a:cs typeface="+mn-cs"/>
            </a:rPr>
            <a:t>基金や</a:t>
          </a:r>
          <a:r>
            <a:rPr kumimoji="1" lang="ja-JP" altLang="ja-JP" sz="1300">
              <a:solidFill>
                <a:schemeClr val="dk1"/>
              </a:solidFill>
              <a:effectLst/>
              <a:latin typeface="ＭＳ Ｐゴシック" pitchFamily="50" charset="-128"/>
              <a:ea typeface="ＭＳ Ｐゴシック" pitchFamily="50" charset="-128"/>
              <a:cs typeface="+mn-cs"/>
            </a:rPr>
            <a:t>基準財政需要額算入見込額の</a:t>
          </a:r>
          <a:r>
            <a:rPr kumimoji="1" lang="ja-JP" altLang="en-US" sz="1300">
              <a:solidFill>
                <a:schemeClr val="dk1"/>
              </a:solidFill>
              <a:effectLst/>
              <a:latin typeface="ＭＳ Ｐゴシック" pitchFamily="50" charset="-128"/>
              <a:ea typeface="ＭＳ Ｐゴシック" pitchFamily="50" charset="-128"/>
              <a:cs typeface="+mn-cs"/>
            </a:rPr>
            <a:t>充当可能財源の</a:t>
          </a:r>
          <a:r>
            <a:rPr kumimoji="1" lang="ja-JP" altLang="ja-JP" sz="1300">
              <a:solidFill>
                <a:schemeClr val="dk1"/>
              </a:solidFill>
              <a:effectLst/>
              <a:latin typeface="ＭＳ Ｐゴシック" pitchFamily="50" charset="-128"/>
              <a:ea typeface="ＭＳ Ｐゴシック" pitchFamily="50" charset="-128"/>
              <a:cs typeface="+mn-cs"/>
            </a:rPr>
            <a:t>増減である。</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平成</a:t>
          </a:r>
          <a:r>
            <a:rPr kumimoji="1" lang="ja-JP" altLang="en-US" sz="1300">
              <a:solidFill>
                <a:schemeClr val="dk1"/>
              </a:solidFill>
              <a:effectLst/>
              <a:latin typeface="ＭＳ Ｐゴシック" pitchFamily="50" charset="-128"/>
              <a:ea typeface="ＭＳ Ｐゴシック" pitchFamily="50" charset="-128"/>
              <a:cs typeface="+mn-cs"/>
            </a:rPr>
            <a:t>３０</a:t>
          </a:r>
          <a:r>
            <a:rPr kumimoji="1" lang="ja-JP" altLang="ja-JP" sz="1300">
              <a:solidFill>
                <a:schemeClr val="dk1"/>
              </a:solidFill>
              <a:effectLst/>
              <a:latin typeface="ＭＳ Ｐゴシック" pitchFamily="50" charset="-128"/>
              <a:ea typeface="ＭＳ Ｐゴシック" pitchFamily="50" charset="-128"/>
              <a:cs typeface="+mn-cs"/>
            </a:rPr>
            <a:t>年度は、</a:t>
          </a:r>
          <a:r>
            <a:rPr kumimoji="1" lang="ja-JP" altLang="en-US" sz="1300">
              <a:solidFill>
                <a:schemeClr val="dk1"/>
              </a:solidFill>
              <a:effectLst/>
              <a:latin typeface="ＭＳ Ｐゴシック" pitchFamily="50" charset="-128"/>
              <a:ea typeface="ＭＳ Ｐゴシック" pitchFamily="50" charset="-128"/>
              <a:cs typeface="+mn-cs"/>
            </a:rPr>
            <a:t>同報無線デジタル化整備事業（２年：総額３５０百万円予定）に着手したことや観光施設整備改修事業を実施したことで、新たに３２５百万円を借入れた結果、地方</a:t>
          </a:r>
          <a:r>
            <a:rPr kumimoji="1" lang="ja-JP" altLang="ja-JP" sz="1300">
              <a:solidFill>
                <a:schemeClr val="dk1"/>
              </a:solidFill>
              <a:effectLst/>
              <a:latin typeface="ＭＳ Ｐゴシック" pitchFamily="50" charset="-128"/>
              <a:ea typeface="ＭＳ Ｐゴシック" pitchFamily="50" charset="-128"/>
              <a:cs typeface="+mn-cs"/>
            </a:rPr>
            <a:t>債現在高は</a:t>
          </a:r>
          <a:r>
            <a:rPr kumimoji="1" lang="ja-JP" altLang="en-US" sz="1300">
              <a:solidFill>
                <a:schemeClr val="dk1"/>
              </a:solidFill>
              <a:effectLst/>
              <a:latin typeface="ＭＳ Ｐゴシック" pitchFamily="50" charset="-128"/>
              <a:ea typeface="ＭＳ Ｐゴシック" pitchFamily="50" charset="-128"/>
              <a:cs typeface="+mn-cs"/>
            </a:rPr>
            <a:t>３，２９４百万円となり、前年度から３４</a:t>
          </a:r>
          <a:r>
            <a:rPr kumimoji="1" lang="ja-JP" altLang="ja-JP" sz="1300">
              <a:solidFill>
                <a:schemeClr val="dk1"/>
              </a:solidFill>
              <a:effectLst/>
              <a:latin typeface="ＭＳ Ｐゴシック" pitchFamily="50" charset="-128"/>
              <a:ea typeface="ＭＳ Ｐゴシック" pitchFamily="50" charset="-128"/>
              <a:cs typeface="+mn-cs"/>
            </a:rPr>
            <a:t>百万円</a:t>
          </a:r>
          <a:r>
            <a:rPr kumimoji="1" lang="ja-JP" altLang="en-US" sz="1300">
              <a:solidFill>
                <a:schemeClr val="dk1"/>
              </a:solidFill>
              <a:effectLst/>
              <a:latin typeface="ＭＳ Ｐゴシック" pitchFamily="50" charset="-128"/>
              <a:ea typeface="ＭＳ Ｐゴシック" pitchFamily="50" charset="-128"/>
              <a:cs typeface="+mn-cs"/>
            </a:rPr>
            <a:t>増加した</a:t>
          </a:r>
          <a:r>
            <a:rPr kumimoji="1" lang="ja-JP" altLang="ja-JP" sz="1300">
              <a:solidFill>
                <a:schemeClr val="dk1"/>
              </a:solidFill>
              <a:effectLst/>
              <a:latin typeface="ＭＳ Ｐゴシック" pitchFamily="50" charset="-128"/>
              <a:ea typeface="ＭＳ Ｐゴシック" pitchFamily="50" charset="-128"/>
              <a:cs typeface="+mn-cs"/>
            </a:rPr>
            <a:t>。しかし、</a:t>
          </a:r>
          <a:r>
            <a:rPr kumimoji="1" lang="ja-JP" altLang="en-US" sz="1300">
              <a:solidFill>
                <a:schemeClr val="dk1"/>
              </a:solidFill>
              <a:effectLst/>
              <a:latin typeface="ＭＳ Ｐゴシック" pitchFamily="50" charset="-128"/>
              <a:ea typeface="ＭＳ Ｐゴシック" pitchFamily="50" charset="-128"/>
              <a:cs typeface="+mn-cs"/>
            </a:rPr>
            <a:t>財政調整基金をはじめとする</a:t>
          </a:r>
          <a:r>
            <a:rPr kumimoji="1" lang="ja-JP" altLang="ja-JP" sz="1300">
              <a:solidFill>
                <a:schemeClr val="dk1"/>
              </a:solidFill>
              <a:effectLst/>
              <a:latin typeface="ＭＳ Ｐゴシック" pitchFamily="50" charset="-128"/>
              <a:ea typeface="ＭＳ Ｐゴシック" pitchFamily="50" charset="-128"/>
              <a:cs typeface="+mn-cs"/>
            </a:rPr>
            <a:t>充当可能</a:t>
          </a:r>
          <a:r>
            <a:rPr kumimoji="1" lang="ja-JP" altLang="en-US" sz="1300">
              <a:solidFill>
                <a:schemeClr val="dk1"/>
              </a:solidFill>
              <a:effectLst/>
              <a:latin typeface="ＭＳ Ｐゴシック" pitchFamily="50" charset="-128"/>
              <a:ea typeface="ＭＳ Ｐゴシック" pitchFamily="50" charset="-128"/>
              <a:cs typeface="+mn-cs"/>
            </a:rPr>
            <a:t>基金が８９百万円増加したことにより、</a:t>
          </a:r>
          <a:r>
            <a:rPr kumimoji="1" lang="ja-JP" altLang="ja-JP" sz="1300">
              <a:solidFill>
                <a:schemeClr val="dk1"/>
              </a:solidFill>
              <a:effectLst/>
              <a:latin typeface="ＭＳ Ｐゴシック" pitchFamily="50" charset="-128"/>
              <a:ea typeface="ＭＳ Ｐゴシック" pitchFamily="50" charset="-128"/>
              <a:cs typeface="+mn-cs"/>
            </a:rPr>
            <a:t>将来負担比率の分子は</a:t>
          </a:r>
          <a:r>
            <a:rPr kumimoji="1" lang="ja-JP" altLang="en-US" sz="1300">
              <a:solidFill>
                <a:schemeClr val="dk1"/>
              </a:solidFill>
              <a:effectLst/>
              <a:latin typeface="ＭＳ Ｐゴシック" pitchFamily="50" charset="-128"/>
              <a:ea typeface="ＭＳ Ｐゴシック" pitchFamily="50" charset="-128"/>
              <a:cs typeface="+mn-cs"/>
            </a:rPr>
            <a:t>１０７</a:t>
          </a:r>
          <a:r>
            <a:rPr kumimoji="1" lang="ja-JP" altLang="ja-JP" sz="1300">
              <a:solidFill>
                <a:schemeClr val="dk1"/>
              </a:solidFill>
              <a:effectLst/>
              <a:latin typeface="ＭＳ Ｐゴシック" pitchFamily="50" charset="-128"/>
              <a:ea typeface="ＭＳ Ｐゴシック" pitchFamily="50" charset="-128"/>
              <a:cs typeface="+mn-cs"/>
            </a:rPr>
            <a:t>百万円</a:t>
          </a:r>
          <a:r>
            <a:rPr kumimoji="1" lang="ja-JP" altLang="en-US" sz="1300">
              <a:solidFill>
                <a:schemeClr val="dk1"/>
              </a:solidFill>
              <a:effectLst/>
              <a:latin typeface="ＭＳ Ｐゴシック" pitchFamily="50" charset="-128"/>
              <a:ea typeface="ＭＳ Ｐゴシック" pitchFamily="50" charset="-128"/>
              <a:cs typeface="+mn-cs"/>
            </a:rPr>
            <a:t>減少</a:t>
          </a:r>
          <a:r>
            <a:rPr kumimoji="1" lang="ja-JP" altLang="ja-JP" sz="1300">
              <a:solidFill>
                <a:schemeClr val="dk1"/>
              </a:solidFill>
              <a:effectLst/>
              <a:latin typeface="ＭＳ Ｐゴシック" pitchFamily="50" charset="-128"/>
              <a:ea typeface="ＭＳ Ｐゴシック" pitchFamily="50" charset="-128"/>
              <a:cs typeface="+mn-cs"/>
            </a:rPr>
            <a:t>し</a:t>
          </a:r>
          <a:r>
            <a:rPr kumimoji="1" lang="ja-JP" altLang="en-US" sz="1300">
              <a:solidFill>
                <a:schemeClr val="dk1"/>
              </a:solidFill>
              <a:effectLst/>
              <a:latin typeface="ＭＳ Ｐゴシック" pitchFamily="50" charset="-128"/>
              <a:ea typeface="ＭＳ Ｐゴシック" pitchFamily="50" charset="-128"/>
              <a:cs typeface="+mn-cs"/>
            </a:rPr>
            <a:t>、依然</a:t>
          </a:r>
          <a:r>
            <a:rPr kumimoji="1" lang="ja-JP" altLang="ja-JP" sz="1300">
              <a:solidFill>
                <a:schemeClr val="dk1"/>
              </a:solidFill>
              <a:effectLst/>
              <a:latin typeface="ＭＳ Ｐゴシック" pitchFamily="50" charset="-128"/>
              <a:ea typeface="ＭＳ Ｐゴシック" pitchFamily="50" charset="-128"/>
              <a:cs typeface="+mn-cs"/>
            </a:rPr>
            <a:t>としてマイナスの数値で推移している</a:t>
          </a:r>
          <a:r>
            <a:rPr kumimoji="1" lang="ja-JP" altLang="en-US" sz="1300">
              <a:solidFill>
                <a:schemeClr val="dk1"/>
              </a:solidFill>
              <a:effectLst/>
              <a:latin typeface="ＭＳ Ｐゴシック" pitchFamily="50" charset="-128"/>
              <a:ea typeface="ＭＳ Ｐゴシック" pitchFamily="50" charset="-128"/>
              <a:cs typeface="+mn-cs"/>
            </a:rPr>
            <a:t>。</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次年度以降はいずれも大型起債事業となる、同報無線デジタル化整備事業（２年目）、道の駅パーク構想に基づく道の駅花の三聖苑、旧依田邸改修事業</a:t>
          </a:r>
          <a:r>
            <a:rPr kumimoji="1" lang="ja-JP" altLang="ja-JP" sz="1300">
              <a:solidFill>
                <a:schemeClr val="dk1"/>
              </a:solidFill>
              <a:effectLst/>
              <a:latin typeface="ＭＳ Ｐゴシック" pitchFamily="50" charset="-128"/>
              <a:ea typeface="ＭＳ Ｐゴシック" pitchFamily="50" charset="-128"/>
              <a:cs typeface="+mn-cs"/>
            </a:rPr>
            <a:t>も</a:t>
          </a:r>
          <a:r>
            <a:rPr kumimoji="1" lang="ja-JP" altLang="en-US" sz="1300">
              <a:solidFill>
                <a:schemeClr val="dk1"/>
              </a:solidFill>
              <a:effectLst/>
              <a:latin typeface="ＭＳ Ｐゴシック" pitchFamily="50" charset="-128"/>
              <a:ea typeface="ＭＳ Ｐゴシック" pitchFamily="50" charset="-128"/>
              <a:cs typeface="+mn-cs"/>
            </a:rPr>
            <a:t>控えているため、最適な地方債の選択、</a:t>
          </a:r>
          <a:r>
            <a:rPr kumimoji="1" lang="ja-JP" altLang="ja-JP" sz="1300">
              <a:solidFill>
                <a:schemeClr val="dk1"/>
              </a:solidFill>
              <a:effectLst/>
              <a:latin typeface="ＭＳ Ｐゴシック" pitchFamily="50" charset="-128"/>
              <a:ea typeface="ＭＳ Ｐゴシック" pitchFamily="50" charset="-128"/>
              <a:cs typeface="+mn-cs"/>
            </a:rPr>
            <a:t>基金の</a:t>
          </a:r>
          <a:r>
            <a:rPr kumimoji="1" lang="ja-JP" altLang="en-US" sz="1300">
              <a:solidFill>
                <a:schemeClr val="dk1"/>
              </a:solidFill>
              <a:effectLst/>
              <a:latin typeface="ＭＳ Ｐゴシック" pitchFamily="50" charset="-128"/>
              <a:ea typeface="ＭＳ Ｐゴシック" pitchFamily="50" charset="-128"/>
              <a:cs typeface="+mn-cs"/>
            </a:rPr>
            <a:t>残高</a:t>
          </a:r>
          <a:r>
            <a:rPr kumimoji="1" lang="ja-JP" altLang="ja-JP" sz="1300">
              <a:solidFill>
                <a:schemeClr val="dk1"/>
              </a:solidFill>
              <a:effectLst/>
              <a:latin typeface="ＭＳ Ｐゴシック" pitchFamily="50" charset="-128"/>
              <a:ea typeface="ＭＳ Ｐゴシック" pitchFamily="50" charset="-128"/>
              <a:cs typeface="+mn-cs"/>
            </a:rPr>
            <a:t>管理を適正に行い、将来負担率の</a:t>
          </a:r>
          <a:r>
            <a:rPr kumimoji="1" lang="ja-JP" altLang="en-US" sz="1300">
              <a:solidFill>
                <a:schemeClr val="dk1"/>
              </a:solidFill>
              <a:effectLst/>
              <a:latin typeface="ＭＳ Ｐゴシック" pitchFamily="50" charset="-128"/>
              <a:ea typeface="ＭＳ Ｐゴシック" pitchFamily="50" charset="-128"/>
              <a:cs typeface="+mn-cs"/>
            </a:rPr>
            <a:t>分子</a:t>
          </a:r>
          <a:r>
            <a:rPr kumimoji="1" lang="ja-JP" altLang="ja-JP" sz="1300">
              <a:solidFill>
                <a:schemeClr val="dk1"/>
              </a:solidFill>
              <a:effectLst/>
              <a:latin typeface="ＭＳ Ｐゴシック" pitchFamily="50" charset="-128"/>
              <a:ea typeface="ＭＳ Ｐゴシック" pitchFamily="50" charset="-128"/>
              <a:cs typeface="+mn-cs"/>
            </a:rPr>
            <a:t>が低い数値で推移していくような財政運営をしていく。</a:t>
          </a:r>
          <a:endParaRPr lang="ja-JP" altLang="ja-JP" sz="1300">
            <a:effectLst/>
            <a:latin typeface="ＭＳ Ｐゴシック" pitchFamily="50" charset="-128"/>
            <a:ea typeface="ＭＳ Ｐゴシック"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静岡県松崎町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itchFamily="49" charset="-128"/>
              <a:ea typeface="ＭＳ ゴシック" pitchFamily="49" charset="-128"/>
              <a:cs typeface="+mn-cs"/>
            </a:rPr>
            <a:t>（増減理由）</a:t>
          </a:r>
          <a:endParaRPr lang="ja-JP" altLang="ja-JP" sz="1300">
            <a:solidFill>
              <a:sysClr val="windowText" lastClr="000000"/>
            </a:solidFill>
            <a:effectLst/>
            <a:latin typeface="ＭＳ ゴシック" pitchFamily="49" charset="-128"/>
            <a:ea typeface="ＭＳ ゴシック" pitchFamily="49" charset="-128"/>
          </a:endParaRPr>
        </a:p>
        <a:p>
          <a:r>
            <a:rPr kumimoji="1" lang="ja-JP" altLang="ja-JP" sz="1300">
              <a:solidFill>
                <a:sysClr val="windowText" lastClr="000000"/>
              </a:solidFill>
              <a:effectLst/>
              <a:latin typeface="ＭＳ ゴシック" pitchFamily="49" charset="-128"/>
              <a:ea typeface="ＭＳ ゴシック" pitchFamily="49" charset="-128"/>
              <a:cs typeface="+mn-cs"/>
            </a:rPr>
            <a:t>　平成</a:t>
          </a:r>
          <a:r>
            <a:rPr kumimoji="1" lang="ja-JP" altLang="en-US" sz="1300">
              <a:solidFill>
                <a:sysClr val="windowText" lastClr="000000"/>
              </a:solidFill>
              <a:effectLst/>
              <a:latin typeface="ＭＳ ゴシック" pitchFamily="49" charset="-128"/>
              <a:ea typeface="ＭＳ ゴシック" pitchFamily="49" charset="-128"/>
              <a:cs typeface="+mn-cs"/>
            </a:rPr>
            <a:t>３０</a:t>
          </a:r>
          <a:r>
            <a:rPr kumimoji="1" lang="ja-JP" altLang="ja-JP" sz="1300">
              <a:solidFill>
                <a:sysClr val="windowText" lastClr="000000"/>
              </a:solidFill>
              <a:effectLst/>
              <a:latin typeface="ＭＳ ゴシック" pitchFamily="49" charset="-128"/>
              <a:ea typeface="ＭＳ ゴシック" pitchFamily="49" charset="-128"/>
              <a:cs typeface="+mn-cs"/>
            </a:rPr>
            <a:t>年度末基金残高は、前年度比８</a:t>
          </a:r>
          <a:r>
            <a:rPr kumimoji="1" lang="ja-JP" altLang="en-US" sz="1300">
              <a:solidFill>
                <a:sysClr val="windowText" lastClr="000000"/>
              </a:solidFill>
              <a:effectLst/>
              <a:latin typeface="ＭＳ ゴシック" pitchFamily="49" charset="-128"/>
              <a:ea typeface="ＭＳ ゴシック" pitchFamily="49" charset="-128"/>
              <a:cs typeface="+mn-cs"/>
            </a:rPr>
            <a:t>８</a:t>
          </a:r>
          <a:r>
            <a:rPr kumimoji="1" lang="ja-JP" altLang="ja-JP" sz="1300">
              <a:solidFill>
                <a:sysClr val="windowText" lastClr="000000"/>
              </a:solidFill>
              <a:effectLst/>
              <a:latin typeface="ＭＳ ゴシック" pitchFamily="49" charset="-128"/>
              <a:ea typeface="ＭＳ ゴシック" pitchFamily="49" charset="-128"/>
              <a:cs typeface="+mn-cs"/>
            </a:rPr>
            <a:t>百万円</a:t>
          </a:r>
          <a:r>
            <a:rPr kumimoji="1" lang="ja-JP" altLang="en-US" sz="1300">
              <a:solidFill>
                <a:sysClr val="windowText" lastClr="000000"/>
              </a:solidFill>
              <a:effectLst/>
              <a:latin typeface="ＭＳ ゴシック" pitchFamily="49" charset="-128"/>
              <a:ea typeface="ＭＳ ゴシック" pitchFamily="49" charset="-128"/>
              <a:cs typeface="+mn-cs"/>
            </a:rPr>
            <a:t>増</a:t>
          </a:r>
          <a:r>
            <a:rPr kumimoji="1" lang="ja-JP" altLang="ja-JP" sz="1300">
              <a:solidFill>
                <a:sysClr val="windowText" lastClr="000000"/>
              </a:solidFill>
              <a:effectLst/>
              <a:latin typeface="ＭＳ ゴシック" pitchFamily="49" charset="-128"/>
              <a:ea typeface="ＭＳ ゴシック" pitchFamily="49" charset="-128"/>
              <a:cs typeface="+mn-cs"/>
            </a:rPr>
            <a:t>の２，</a:t>
          </a:r>
          <a:r>
            <a:rPr kumimoji="1" lang="ja-JP" altLang="en-US" sz="1300">
              <a:solidFill>
                <a:sysClr val="windowText" lastClr="000000"/>
              </a:solidFill>
              <a:effectLst/>
              <a:latin typeface="ＭＳ ゴシック" pitchFamily="49" charset="-128"/>
              <a:ea typeface="ＭＳ ゴシック" pitchFamily="49" charset="-128"/>
              <a:cs typeface="+mn-cs"/>
            </a:rPr>
            <a:t>１５２</a:t>
          </a:r>
          <a:r>
            <a:rPr kumimoji="1" lang="ja-JP" altLang="ja-JP" sz="1300">
              <a:solidFill>
                <a:sysClr val="windowText" lastClr="000000"/>
              </a:solidFill>
              <a:effectLst/>
              <a:latin typeface="ＭＳ ゴシック" pitchFamily="49" charset="-128"/>
              <a:ea typeface="ＭＳ ゴシック" pitchFamily="49" charset="-128"/>
              <a:cs typeface="+mn-cs"/>
            </a:rPr>
            <a:t>百万円となった。増減の内訳は、財政調整基金については、</a:t>
          </a:r>
          <a:r>
            <a:rPr kumimoji="1" lang="ja-JP" altLang="en-US" sz="1300">
              <a:solidFill>
                <a:sysClr val="windowText" lastClr="000000"/>
              </a:solidFill>
              <a:effectLst/>
              <a:latin typeface="ＭＳ ゴシック" pitchFamily="49" charset="-128"/>
              <a:ea typeface="ＭＳ ゴシック" pitchFamily="49" charset="-128"/>
              <a:cs typeface="+mn-cs"/>
            </a:rPr>
            <a:t>人口減少及び景気低迷による町民税や</a:t>
          </a:r>
          <a:r>
            <a:rPr kumimoji="1" lang="ja-JP" altLang="ja-JP" sz="1300">
              <a:solidFill>
                <a:sysClr val="windowText" lastClr="000000"/>
              </a:solidFill>
              <a:effectLst/>
              <a:latin typeface="ＭＳ ゴシック" pitchFamily="49" charset="-128"/>
              <a:ea typeface="ＭＳ ゴシック" pitchFamily="49" charset="-128"/>
              <a:cs typeface="+mn-cs"/>
            </a:rPr>
            <a:t>評価替え</a:t>
          </a:r>
          <a:r>
            <a:rPr kumimoji="1" lang="ja-JP" altLang="en-US" sz="1300">
              <a:solidFill>
                <a:sysClr val="windowText" lastClr="000000"/>
              </a:solidFill>
              <a:effectLst/>
              <a:latin typeface="ＭＳ ゴシック" pitchFamily="49" charset="-128"/>
              <a:ea typeface="ＭＳ ゴシック" pitchFamily="49" charset="-128"/>
              <a:cs typeface="+mn-cs"/>
            </a:rPr>
            <a:t>年度における固定資産税等の減に</a:t>
          </a:r>
          <a:r>
            <a:rPr kumimoji="1" lang="ja-JP" altLang="ja-JP" sz="1300">
              <a:solidFill>
                <a:sysClr val="windowText" lastClr="000000"/>
              </a:solidFill>
              <a:effectLst/>
              <a:latin typeface="ＭＳ ゴシック" pitchFamily="49" charset="-128"/>
              <a:ea typeface="ＭＳ ゴシック" pitchFamily="49" charset="-128"/>
              <a:cs typeface="+mn-cs"/>
            </a:rPr>
            <a:t>よる町税収入減（</a:t>
          </a:r>
          <a:r>
            <a:rPr kumimoji="1" lang="ja-JP" altLang="en-US" sz="1300">
              <a:solidFill>
                <a:sysClr val="windowText" lastClr="000000"/>
              </a:solidFill>
              <a:effectLst/>
              <a:latin typeface="ＭＳ ゴシック" pitchFamily="49" charset="-128"/>
              <a:ea typeface="ＭＳ ゴシック" pitchFamily="49" charset="-128"/>
              <a:cs typeface="+mn-cs"/>
            </a:rPr>
            <a:t>前年度比</a:t>
          </a:r>
          <a:r>
            <a:rPr kumimoji="1" lang="ja-JP" altLang="ja-JP" sz="1300">
              <a:solidFill>
                <a:sysClr val="windowText" lastClr="000000"/>
              </a:solidFill>
              <a:effectLst/>
              <a:latin typeface="ＭＳ ゴシック" pitchFamily="49" charset="-128"/>
              <a:ea typeface="ＭＳ ゴシック" pitchFamily="49" charset="-128"/>
              <a:cs typeface="+mn-cs"/>
            </a:rPr>
            <a:t>２</a:t>
          </a:r>
          <a:r>
            <a:rPr kumimoji="1" lang="ja-JP" altLang="en-US" sz="1300">
              <a:solidFill>
                <a:sysClr val="windowText" lastClr="000000"/>
              </a:solidFill>
              <a:effectLst/>
              <a:latin typeface="ＭＳ ゴシック" pitchFamily="49" charset="-128"/>
              <a:ea typeface="ＭＳ ゴシック" pitchFamily="49" charset="-128"/>
              <a:cs typeface="+mn-cs"/>
            </a:rPr>
            <a:t>７</a:t>
          </a:r>
          <a:r>
            <a:rPr kumimoji="1" lang="ja-JP" altLang="ja-JP" sz="1300">
              <a:solidFill>
                <a:sysClr val="windowText" lastClr="000000"/>
              </a:solidFill>
              <a:effectLst/>
              <a:latin typeface="ＭＳ ゴシック" pitchFamily="49" charset="-128"/>
              <a:ea typeface="ＭＳ ゴシック" pitchFamily="49" charset="-128"/>
              <a:cs typeface="+mn-cs"/>
            </a:rPr>
            <a:t>百万円減）等による不足</a:t>
          </a:r>
          <a:r>
            <a:rPr kumimoji="1" lang="ja-JP" altLang="en-US" sz="1300">
              <a:solidFill>
                <a:sysClr val="windowText" lastClr="000000"/>
              </a:solidFill>
              <a:effectLst/>
              <a:latin typeface="ＭＳ ゴシック" pitchFamily="49" charset="-128"/>
              <a:ea typeface="ＭＳ ゴシック" pitchFamily="49" charset="-128"/>
              <a:cs typeface="+mn-cs"/>
            </a:rPr>
            <a:t>財源</a:t>
          </a:r>
          <a:r>
            <a:rPr kumimoji="1" lang="ja-JP" altLang="ja-JP" sz="1300">
              <a:solidFill>
                <a:sysClr val="windowText" lastClr="000000"/>
              </a:solidFill>
              <a:effectLst/>
              <a:latin typeface="ＭＳ ゴシック" pitchFamily="49" charset="-128"/>
              <a:ea typeface="ＭＳ ゴシック" pitchFamily="49" charset="-128"/>
              <a:cs typeface="+mn-cs"/>
            </a:rPr>
            <a:t>額への充当により１</a:t>
          </a:r>
          <a:r>
            <a:rPr kumimoji="1" lang="ja-JP" altLang="en-US" sz="1300">
              <a:solidFill>
                <a:sysClr val="windowText" lastClr="000000"/>
              </a:solidFill>
              <a:effectLst/>
              <a:latin typeface="ＭＳ ゴシック" pitchFamily="49" charset="-128"/>
              <a:ea typeface="ＭＳ ゴシック" pitchFamily="49" charset="-128"/>
              <a:cs typeface="+mn-cs"/>
            </a:rPr>
            <a:t>０</a:t>
          </a:r>
          <a:r>
            <a:rPr kumimoji="1" lang="ja-JP" altLang="ja-JP" sz="1300">
              <a:solidFill>
                <a:sysClr val="windowText" lastClr="000000"/>
              </a:solidFill>
              <a:effectLst/>
              <a:latin typeface="ＭＳ ゴシック" pitchFamily="49" charset="-128"/>
              <a:ea typeface="ＭＳ ゴシック" pitchFamily="49" charset="-128"/>
              <a:cs typeface="+mn-cs"/>
            </a:rPr>
            <a:t>０百万円を、その他特定目的基金については、</a:t>
          </a:r>
          <a:r>
            <a:rPr kumimoji="1" lang="ja-JP" altLang="en-US" sz="1300">
              <a:solidFill>
                <a:sysClr val="windowText" lastClr="000000"/>
              </a:solidFill>
              <a:effectLst/>
              <a:latin typeface="ＭＳ ゴシック" pitchFamily="49" charset="-128"/>
              <a:ea typeface="ＭＳ ゴシック" pitchFamily="49" charset="-128"/>
              <a:cs typeface="+mn-cs"/>
            </a:rPr>
            <a:t>観光</a:t>
          </a:r>
          <a:r>
            <a:rPr kumimoji="1" lang="ja-JP" altLang="ja-JP" sz="1300">
              <a:solidFill>
                <a:sysClr val="windowText" lastClr="000000"/>
              </a:solidFill>
              <a:effectLst/>
              <a:latin typeface="ＭＳ ゴシック" pitchFamily="49" charset="-128"/>
              <a:ea typeface="ＭＳ ゴシック" pitchFamily="49" charset="-128"/>
              <a:cs typeface="+mn-cs"/>
            </a:rPr>
            <a:t>施設改修や</a:t>
          </a:r>
          <a:r>
            <a:rPr kumimoji="1" lang="ja-JP" altLang="en-US" sz="1300">
              <a:solidFill>
                <a:sysClr val="windowText" lastClr="000000"/>
              </a:solidFill>
              <a:effectLst/>
              <a:latin typeface="ＭＳ ゴシック" pitchFamily="49" charset="-128"/>
              <a:ea typeface="ＭＳ ゴシック" pitchFamily="49" charset="-128"/>
              <a:cs typeface="+mn-cs"/>
            </a:rPr>
            <a:t>道路</a:t>
          </a:r>
          <a:r>
            <a:rPr kumimoji="1" lang="ja-JP" altLang="ja-JP" sz="1300">
              <a:solidFill>
                <a:sysClr val="windowText" lastClr="000000"/>
              </a:solidFill>
              <a:effectLst/>
              <a:latin typeface="ＭＳ ゴシック" pitchFamily="49" charset="-128"/>
              <a:ea typeface="ＭＳ ゴシック" pitchFamily="49" charset="-128"/>
              <a:cs typeface="+mn-cs"/>
            </a:rPr>
            <a:t>橋梁工事等の財源として公共施設整備基金や平成２</a:t>
          </a:r>
          <a:r>
            <a:rPr kumimoji="1" lang="ja-JP" altLang="en-US" sz="1300">
              <a:solidFill>
                <a:sysClr val="windowText" lastClr="000000"/>
              </a:solidFill>
              <a:effectLst/>
              <a:latin typeface="ＭＳ ゴシック" pitchFamily="49" charset="-128"/>
              <a:ea typeface="ＭＳ ゴシック" pitchFamily="49" charset="-128"/>
              <a:cs typeface="+mn-cs"/>
            </a:rPr>
            <a:t>８</a:t>
          </a:r>
          <a:r>
            <a:rPr kumimoji="1" lang="ja-JP" altLang="ja-JP" sz="1300">
              <a:solidFill>
                <a:sysClr val="windowText" lastClr="000000"/>
              </a:solidFill>
              <a:effectLst/>
              <a:latin typeface="ＭＳ ゴシック" pitchFamily="49" charset="-128"/>
              <a:ea typeface="ＭＳ ゴシック" pitchFamily="49" charset="-128"/>
              <a:cs typeface="+mn-cs"/>
            </a:rPr>
            <a:t>年度に寄附いただいたふるさと応援基金について合計</a:t>
          </a:r>
          <a:r>
            <a:rPr kumimoji="1" lang="ja-JP" altLang="en-US" sz="1300">
              <a:solidFill>
                <a:sysClr val="windowText" lastClr="000000"/>
              </a:solidFill>
              <a:effectLst/>
              <a:latin typeface="ＭＳ ゴシック" pitchFamily="49" charset="-128"/>
              <a:ea typeface="ＭＳ ゴシック" pitchFamily="49" charset="-128"/>
              <a:cs typeface="+mn-cs"/>
            </a:rPr>
            <a:t>５６</a:t>
          </a:r>
          <a:r>
            <a:rPr kumimoji="1" lang="ja-JP" altLang="ja-JP" sz="1300">
              <a:solidFill>
                <a:sysClr val="windowText" lastClr="000000"/>
              </a:solidFill>
              <a:effectLst/>
              <a:latin typeface="ＭＳ ゴシック" pitchFamily="49" charset="-128"/>
              <a:ea typeface="ＭＳ ゴシック" pitchFamily="49" charset="-128"/>
              <a:cs typeface="+mn-cs"/>
            </a:rPr>
            <a:t>百万円を取崩した。一方で将来の支出への備えとして、財政調整基金を</a:t>
          </a:r>
          <a:r>
            <a:rPr kumimoji="1" lang="ja-JP" altLang="en-US" sz="1300">
              <a:solidFill>
                <a:sysClr val="windowText" lastClr="000000"/>
              </a:solidFill>
              <a:effectLst/>
              <a:latin typeface="ＭＳ ゴシック" pitchFamily="49" charset="-128"/>
              <a:ea typeface="ＭＳ ゴシック" pitchFamily="49" charset="-128"/>
              <a:cs typeface="+mn-cs"/>
            </a:rPr>
            <a:t>２００</a:t>
          </a:r>
          <a:r>
            <a:rPr kumimoji="1" lang="ja-JP" altLang="ja-JP" sz="1300">
              <a:solidFill>
                <a:sysClr val="windowText" lastClr="000000"/>
              </a:solidFill>
              <a:effectLst/>
              <a:latin typeface="ＭＳ ゴシック" pitchFamily="49" charset="-128"/>
              <a:ea typeface="ＭＳ ゴシック" pitchFamily="49" charset="-128"/>
              <a:cs typeface="+mn-cs"/>
            </a:rPr>
            <a:t>百万円、その他特定目的基金を</a:t>
          </a:r>
          <a:r>
            <a:rPr kumimoji="1" lang="ja-JP" altLang="en-US" sz="1300">
              <a:solidFill>
                <a:sysClr val="windowText" lastClr="000000"/>
              </a:solidFill>
              <a:effectLst/>
              <a:latin typeface="ＭＳ ゴシック" pitchFamily="49" charset="-128"/>
              <a:ea typeface="ＭＳ ゴシック" pitchFamily="49" charset="-128"/>
              <a:cs typeface="+mn-cs"/>
            </a:rPr>
            <a:t>４４</a:t>
          </a:r>
          <a:r>
            <a:rPr kumimoji="1" lang="ja-JP" altLang="ja-JP" sz="1300">
              <a:solidFill>
                <a:sysClr val="windowText" lastClr="000000"/>
              </a:solidFill>
              <a:effectLst/>
              <a:latin typeface="ＭＳ ゴシック" pitchFamily="49" charset="-128"/>
              <a:ea typeface="ＭＳ ゴシック" pitchFamily="49" charset="-128"/>
              <a:cs typeface="+mn-cs"/>
            </a:rPr>
            <a:t>百万円積み立てた。なお、平成</a:t>
          </a:r>
          <a:r>
            <a:rPr kumimoji="1" lang="ja-JP" altLang="en-US" sz="1300">
              <a:solidFill>
                <a:sysClr val="windowText" lastClr="000000"/>
              </a:solidFill>
              <a:effectLst/>
              <a:latin typeface="ＭＳ ゴシック" pitchFamily="49" charset="-128"/>
              <a:ea typeface="ＭＳ ゴシック" pitchFamily="49" charset="-128"/>
              <a:cs typeface="+mn-cs"/>
            </a:rPr>
            <a:t>３０</a:t>
          </a:r>
          <a:r>
            <a:rPr kumimoji="1" lang="ja-JP" altLang="ja-JP" sz="1300">
              <a:solidFill>
                <a:sysClr val="windowText" lastClr="000000"/>
              </a:solidFill>
              <a:effectLst/>
              <a:latin typeface="ＭＳ ゴシック" pitchFamily="49" charset="-128"/>
              <a:ea typeface="ＭＳ ゴシック" pitchFamily="49" charset="-128"/>
              <a:cs typeface="+mn-cs"/>
            </a:rPr>
            <a:t>年度におけるふるさと納税によるふるさと応援基金への積立額は１</a:t>
          </a:r>
          <a:r>
            <a:rPr kumimoji="1" lang="ja-JP" altLang="en-US" sz="1300">
              <a:solidFill>
                <a:sysClr val="windowText" lastClr="000000"/>
              </a:solidFill>
              <a:effectLst/>
              <a:latin typeface="ＭＳ ゴシック" pitchFamily="49" charset="-128"/>
              <a:ea typeface="ＭＳ ゴシック" pitchFamily="49" charset="-128"/>
              <a:cs typeface="+mn-cs"/>
            </a:rPr>
            <a:t>３</a:t>
          </a:r>
          <a:r>
            <a:rPr kumimoji="1" lang="ja-JP" altLang="ja-JP" sz="1300">
              <a:solidFill>
                <a:sysClr val="windowText" lastClr="000000"/>
              </a:solidFill>
              <a:effectLst/>
              <a:latin typeface="ＭＳ ゴシック" pitchFamily="49" charset="-128"/>
              <a:ea typeface="ＭＳ ゴシック" pitchFamily="49" charset="-128"/>
              <a:cs typeface="+mn-cs"/>
            </a:rPr>
            <a:t>百万円であった。</a:t>
          </a:r>
          <a:endParaRPr kumimoji="0" lang="en-US" altLang="ja-JP" sz="1300">
            <a:solidFill>
              <a:srgbClr val="FF0000"/>
            </a:solidFill>
            <a:effectLst/>
            <a:latin typeface="ＭＳ ゴシック" pitchFamily="49" charset="-128"/>
            <a:ea typeface="ＭＳ ゴシック" pitchFamily="49" charset="-128"/>
            <a:cs typeface="+mn-cs"/>
          </a:endParaRPr>
        </a:p>
        <a:p>
          <a:endParaRPr kumimoji="0" lang="en-US" altLang="ja-JP" sz="1300">
            <a:solidFill>
              <a:srgbClr val="FF0000"/>
            </a:solidFill>
            <a:effectLst/>
            <a:latin typeface="ＭＳ ゴシック" pitchFamily="49" charset="-128"/>
            <a:ea typeface="ＭＳ ゴシック" pitchFamily="49" charset="-128"/>
            <a:cs typeface="+mn-cs"/>
          </a:endParaRPr>
        </a:p>
        <a:p>
          <a:endParaRPr kumimoji="1" lang="en-US" altLang="ja-JP" sz="1300">
            <a:solidFill>
              <a:sysClr val="windowText" lastClr="000000"/>
            </a:solidFill>
            <a:effectLst/>
            <a:latin typeface="ＭＳ ゴシック" pitchFamily="49" charset="-128"/>
            <a:ea typeface="ＭＳ ゴシック" pitchFamily="49" charset="-128"/>
            <a:cs typeface="+mn-cs"/>
          </a:endParaRPr>
        </a:p>
        <a:p>
          <a:r>
            <a:rPr kumimoji="1" lang="ja-JP" altLang="ja-JP" sz="1300">
              <a:solidFill>
                <a:sysClr val="windowText" lastClr="000000"/>
              </a:solidFill>
              <a:effectLst/>
              <a:latin typeface="ＭＳ ゴシック" pitchFamily="49" charset="-128"/>
              <a:ea typeface="ＭＳ ゴシック" pitchFamily="49" charset="-128"/>
              <a:cs typeface="+mn-cs"/>
            </a:rPr>
            <a:t>（今後の方針）</a:t>
          </a:r>
          <a:endParaRPr lang="ja-JP" altLang="ja-JP" sz="1300">
            <a:solidFill>
              <a:sysClr val="windowText" lastClr="000000"/>
            </a:solidFill>
            <a:effectLst/>
            <a:latin typeface="ＭＳ ゴシック" pitchFamily="49" charset="-128"/>
            <a:ea typeface="ＭＳ ゴシック" pitchFamily="49" charset="-128"/>
          </a:endParaRPr>
        </a:p>
        <a:p>
          <a:r>
            <a:rPr kumimoji="1" lang="ja-JP" altLang="ja-JP" sz="1300">
              <a:solidFill>
                <a:sysClr val="windowText" lastClr="000000"/>
              </a:solidFill>
              <a:effectLst/>
              <a:latin typeface="ＭＳ ゴシック" pitchFamily="49" charset="-128"/>
              <a:ea typeface="ＭＳ ゴシック" pitchFamily="49" charset="-128"/>
              <a:cs typeface="+mn-cs"/>
            </a:rPr>
            <a:t>　財政調整基金については、地方財政法第７条により規定された金額を確保しつつ、突発的な支出に対応するため現在の基金残高を維持するように決算状況を確認しながら積み立てを行っていく。</a:t>
          </a:r>
          <a:endParaRPr lang="ja-JP" altLang="ja-JP" sz="1300">
            <a:solidFill>
              <a:sysClr val="windowText" lastClr="000000"/>
            </a:solidFill>
            <a:effectLst/>
            <a:latin typeface="ＭＳ ゴシック" pitchFamily="49" charset="-128"/>
            <a:ea typeface="ＭＳ ゴシック" pitchFamily="49" charset="-128"/>
          </a:endParaRPr>
        </a:p>
        <a:p>
          <a:r>
            <a:rPr kumimoji="1" lang="ja-JP" altLang="ja-JP" sz="1300">
              <a:solidFill>
                <a:sysClr val="windowText" lastClr="000000"/>
              </a:solidFill>
              <a:effectLst/>
              <a:latin typeface="ＭＳ ゴシック" pitchFamily="49" charset="-128"/>
              <a:ea typeface="ＭＳ ゴシック" pitchFamily="49" charset="-128"/>
              <a:cs typeface="+mn-cs"/>
            </a:rPr>
            <a:t>　その他</a:t>
          </a:r>
          <a:r>
            <a:rPr kumimoji="1" lang="ja-JP" altLang="en-US" sz="1300">
              <a:solidFill>
                <a:sysClr val="windowText" lastClr="000000"/>
              </a:solidFill>
              <a:effectLst/>
              <a:latin typeface="ＭＳ ゴシック" pitchFamily="49" charset="-128"/>
              <a:ea typeface="ＭＳ ゴシック" pitchFamily="49" charset="-128"/>
              <a:cs typeface="+mn-cs"/>
            </a:rPr>
            <a:t>特定</a:t>
          </a:r>
          <a:r>
            <a:rPr kumimoji="1" lang="ja-JP" altLang="ja-JP" sz="1300">
              <a:solidFill>
                <a:sysClr val="windowText" lastClr="000000"/>
              </a:solidFill>
              <a:effectLst/>
              <a:latin typeface="ＭＳ ゴシック" pitchFamily="49" charset="-128"/>
              <a:ea typeface="ＭＳ ゴシック" pitchFamily="49" charset="-128"/>
              <a:cs typeface="+mn-cs"/>
            </a:rPr>
            <a:t>目的基金については、公共施設の改修及び更新経費の財源とするため、公共施設整備基金や文教施設整備基金を中心に決算状況を確認しながら積み立てを行っていく。</a:t>
          </a:r>
          <a:endParaRPr lang="ja-JP" altLang="ja-JP" sz="1300">
            <a:solidFill>
              <a:sysClr val="windowText" lastClr="000000"/>
            </a:solidFill>
            <a:effectLst/>
            <a:latin typeface="ＭＳ ゴシック" pitchFamily="49" charset="-128"/>
            <a:ea typeface="ＭＳ ゴシック"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itchFamily="49" charset="-128"/>
              <a:ea typeface="ＭＳ ゴシック" pitchFamily="49" charset="-128"/>
              <a:cs typeface="+mn-cs"/>
            </a:rPr>
            <a:t>（基金の使途）</a:t>
          </a:r>
          <a:endParaRPr lang="ja-JP" altLang="ja-JP" sz="1300">
            <a:solidFill>
              <a:sysClr val="windowText" lastClr="000000"/>
            </a:solidFill>
            <a:effectLst/>
            <a:latin typeface="ＭＳ ゴシック" pitchFamily="49" charset="-128"/>
            <a:ea typeface="ＭＳ ゴシック" pitchFamily="49" charset="-128"/>
          </a:endParaRPr>
        </a:p>
        <a:p>
          <a:r>
            <a:rPr kumimoji="1" lang="ja-JP" altLang="ja-JP" sz="1300">
              <a:solidFill>
                <a:sysClr val="windowText" lastClr="000000"/>
              </a:solidFill>
              <a:effectLst/>
              <a:latin typeface="ＭＳ ゴシック" pitchFamily="49" charset="-128"/>
              <a:ea typeface="ＭＳ ゴシック" pitchFamily="49" charset="-128"/>
              <a:cs typeface="+mn-cs"/>
            </a:rPr>
            <a:t>　①公共施設整備基金・・・公共施設全般を整備、改修するため財源</a:t>
          </a:r>
          <a:endParaRPr lang="ja-JP" altLang="ja-JP" sz="1300">
            <a:solidFill>
              <a:sysClr val="windowText" lastClr="000000"/>
            </a:solidFill>
            <a:effectLst/>
            <a:latin typeface="ＭＳ ゴシック" pitchFamily="49" charset="-128"/>
            <a:ea typeface="ＭＳ ゴシック" pitchFamily="49" charset="-128"/>
          </a:endParaRPr>
        </a:p>
        <a:p>
          <a:r>
            <a:rPr kumimoji="1" lang="ja-JP" altLang="ja-JP" sz="1300">
              <a:solidFill>
                <a:sysClr val="windowText" lastClr="000000"/>
              </a:solidFill>
              <a:effectLst/>
              <a:latin typeface="ＭＳ ゴシック" pitchFamily="49" charset="-128"/>
              <a:ea typeface="ＭＳ ゴシック" pitchFamily="49" charset="-128"/>
              <a:cs typeface="+mn-cs"/>
            </a:rPr>
            <a:t>　②文教施設整備基金・・・教育関連施設（幼稚園・小学校・中学校・共同調理場等）を整備する財源</a:t>
          </a:r>
          <a:endParaRPr lang="ja-JP" altLang="ja-JP" sz="1300">
            <a:solidFill>
              <a:sysClr val="windowText" lastClr="000000"/>
            </a:solidFill>
            <a:effectLst/>
            <a:latin typeface="ＭＳ ゴシック" pitchFamily="49" charset="-128"/>
            <a:ea typeface="ＭＳ ゴシック" pitchFamily="49" charset="-128"/>
          </a:endParaRPr>
        </a:p>
        <a:p>
          <a:r>
            <a:rPr kumimoji="1" lang="ja-JP" altLang="ja-JP" sz="1300">
              <a:solidFill>
                <a:sysClr val="windowText" lastClr="000000"/>
              </a:solidFill>
              <a:effectLst/>
              <a:latin typeface="ＭＳ ゴシック" pitchFamily="49" charset="-128"/>
              <a:ea typeface="ＭＳ ゴシック" pitchFamily="49" charset="-128"/>
              <a:cs typeface="+mn-cs"/>
            </a:rPr>
            <a:t>　③消防組合施設整備基金・・・下田地区消防組合の施設を整備する財源</a:t>
          </a:r>
          <a:endParaRPr lang="ja-JP" altLang="ja-JP" sz="1300">
            <a:solidFill>
              <a:sysClr val="windowText" lastClr="000000"/>
            </a:solidFill>
            <a:effectLst/>
            <a:latin typeface="ＭＳ ゴシック" pitchFamily="49" charset="-128"/>
            <a:ea typeface="ＭＳ ゴシック" pitchFamily="49" charset="-128"/>
          </a:endParaRPr>
        </a:p>
        <a:p>
          <a:r>
            <a:rPr kumimoji="1" lang="ja-JP" altLang="ja-JP" sz="1300">
              <a:solidFill>
                <a:sysClr val="windowText" lastClr="000000"/>
              </a:solidFill>
              <a:effectLst/>
              <a:latin typeface="ＭＳ ゴシック" pitchFamily="49" charset="-128"/>
              <a:ea typeface="ＭＳ ゴシック" pitchFamily="49" charset="-128"/>
              <a:cs typeface="+mn-cs"/>
            </a:rPr>
            <a:t>　④地域福祉基金・・・福祉のまちづくりを推進する事業費の財源</a:t>
          </a:r>
          <a:endParaRPr lang="ja-JP" altLang="ja-JP" sz="1300">
            <a:solidFill>
              <a:sysClr val="windowText" lastClr="000000"/>
            </a:solidFill>
            <a:effectLst/>
            <a:latin typeface="ＭＳ ゴシック" pitchFamily="49" charset="-128"/>
            <a:ea typeface="ＭＳ ゴシック" pitchFamily="49" charset="-128"/>
          </a:endParaRPr>
        </a:p>
        <a:p>
          <a:r>
            <a:rPr kumimoji="1" lang="ja-JP" altLang="ja-JP" sz="1300">
              <a:solidFill>
                <a:sysClr val="windowText" lastClr="000000"/>
              </a:solidFill>
              <a:effectLst/>
              <a:latin typeface="ＭＳ ゴシック" pitchFamily="49" charset="-128"/>
              <a:ea typeface="ＭＳ ゴシック" pitchFamily="49" charset="-128"/>
              <a:cs typeface="+mn-cs"/>
            </a:rPr>
            <a:t>　⑤ふるさと応援基金・・・寄附申し込み時において選択された６項目のまちづくり事業の財源</a:t>
          </a:r>
          <a:endParaRPr kumimoji="1" lang="en-US" altLang="ja-JP" sz="1300">
            <a:solidFill>
              <a:sysClr val="windowText" lastClr="000000"/>
            </a:solidFill>
            <a:effectLst/>
            <a:latin typeface="ＭＳ ゴシック" pitchFamily="49" charset="-128"/>
            <a:ea typeface="ＭＳ ゴシック" pitchFamily="49" charset="-128"/>
            <a:cs typeface="+mn-cs"/>
          </a:endParaRPr>
        </a:p>
        <a:p>
          <a:endParaRPr kumimoji="1" lang="en-US" altLang="ja-JP" sz="1300">
            <a:solidFill>
              <a:srgbClr val="FF0000"/>
            </a:solidFill>
            <a:effectLst/>
            <a:latin typeface="ＭＳ ゴシック" pitchFamily="49" charset="-128"/>
            <a:ea typeface="ＭＳ ゴシック" pitchFamily="49" charset="-128"/>
            <a:cs typeface="+mn-cs"/>
          </a:endParaRPr>
        </a:p>
        <a:p>
          <a:r>
            <a:rPr kumimoji="1" lang="ja-JP" altLang="ja-JP" sz="1300">
              <a:solidFill>
                <a:sysClr val="windowText" lastClr="000000"/>
              </a:solidFill>
              <a:effectLst/>
              <a:latin typeface="ＭＳ ゴシック" pitchFamily="49" charset="-128"/>
              <a:ea typeface="ＭＳ ゴシック" pitchFamily="49" charset="-128"/>
              <a:cs typeface="+mn-cs"/>
            </a:rPr>
            <a:t>（増減理由）</a:t>
          </a:r>
          <a:endParaRPr lang="ja-JP" altLang="ja-JP" sz="1300">
            <a:solidFill>
              <a:sysClr val="windowText" lastClr="000000"/>
            </a:solidFill>
            <a:effectLst/>
            <a:latin typeface="ＭＳ ゴシック" pitchFamily="49" charset="-128"/>
            <a:ea typeface="ＭＳ ゴシック" pitchFamily="49" charset="-128"/>
          </a:endParaRPr>
        </a:p>
        <a:p>
          <a:r>
            <a:rPr kumimoji="1" lang="ja-JP" altLang="ja-JP" sz="1300">
              <a:solidFill>
                <a:sysClr val="windowText" lastClr="000000"/>
              </a:solidFill>
              <a:effectLst/>
              <a:latin typeface="ＭＳ ゴシック" pitchFamily="49" charset="-128"/>
              <a:ea typeface="ＭＳ ゴシック" pitchFamily="49" charset="-128"/>
              <a:cs typeface="+mn-cs"/>
            </a:rPr>
            <a:t>　①公共施設整備基金・・・</a:t>
          </a:r>
          <a:r>
            <a:rPr kumimoji="1" lang="ja-JP" altLang="en-US" sz="1300">
              <a:solidFill>
                <a:sysClr val="windowText" lastClr="000000"/>
              </a:solidFill>
              <a:effectLst/>
              <a:latin typeface="ＭＳ ゴシック" pitchFamily="49" charset="-128"/>
              <a:ea typeface="ＭＳ ゴシック" pitchFamily="49" charset="-128"/>
              <a:cs typeface="+mn-cs"/>
            </a:rPr>
            <a:t>観光施設整備改良や町道</a:t>
          </a:r>
          <a:r>
            <a:rPr kumimoji="1" lang="ja-JP" altLang="ja-JP" sz="1300">
              <a:solidFill>
                <a:sysClr val="windowText" lastClr="000000"/>
              </a:solidFill>
              <a:effectLst/>
              <a:latin typeface="ＭＳ ゴシック" pitchFamily="49" charset="-128"/>
              <a:ea typeface="ＭＳ ゴシック" pitchFamily="49" charset="-128"/>
              <a:cs typeface="+mn-cs"/>
            </a:rPr>
            <a:t>橋梁工事等へ充当　▲</a:t>
          </a:r>
          <a:r>
            <a:rPr kumimoji="1" lang="ja-JP" altLang="en-US" sz="1300">
              <a:solidFill>
                <a:sysClr val="windowText" lastClr="000000"/>
              </a:solidFill>
              <a:effectLst/>
              <a:latin typeface="ＭＳ ゴシック" pitchFamily="49" charset="-128"/>
              <a:ea typeface="ＭＳ ゴシック" pitchFamily="49" charset="-128"/>
              <a:cs typeface="+mn-cs"/>
            </a:rPr>
            <a:t>２１</a:t>
          </a:r>
          <a:r>
            <a:rPr kumimoji="1" lang="ja-JP" altLang="ja-JP" sz="1300">
              <a:solidFill>
                <a:sysClr val="windowText" lastClr="000000"/>
              </a:solidFill>
              <a:effectLst/>
              <a:latin typeface="ＭＳ ゴシック" pitchFamily="49" charset="-128"/>
              <a:ea typeface="ＭＳ ゴシック" pitchFamily="49" charset="-128"/>
              <a:cs typeface="+mn-cs"/>
            </a:rPr>
            <a:t>百万円、積立額　＋３０百万円</a:t>
          </a:r>
          <a:endParaRPr lang="ja-JP" altLang="ja-JP" sz="1300">
            <a:solidFill>
              <a:sysClr val="windowText" lastClr="000000"/>
            </a:solidFill>
            <a:effectLst/>
            <a:latin typeface="ＭＳ ゴシック" pitchFamily="49" charset="-128"/>
            <a:ea typeface="ＭＳ ゴシック" pitchFamily="49" charset="-128"/>
          </a:endParaRPr>
        </a:p>
        <a:p>
          <a:r>
            <a:rPr kumimoji="1" lang="ja-JP" altLang="ja-JP" sz="1300">
              <a:solidFill>
                <a:sysClr val="windowText" lastClr="000000"/>
              </a:solidFill>
              <a:effectLst/>
              <a:latin typeface="ＭＳ ゴシック" pitchFamily="49" charset="-128"/>
              <a:ea typeface="ＭＳ ゴシック" pitchFamily="49" charset="-128"/>
              <a:cs typeface="+mn-cs"/>
            </a:rPr>
            <a:t>　②文教施設整備基金・・・小学校・中学校の教育関連施設を整備する財源　▲</a:t>
          </a:r>
          <a:r>
            <a:rPr kumimoji="1" lang="ja-JP" altLang="en-US" sz="1300">
              <a:solidFill>
                <a:sysClr val="windowText" lastClr="000000"/>
              </a:solidFill>
              <a:effectLst/>
              <a:latin typeface="ＭＳ ゴシック" pitchFamily="49" charset="-128"/>
              <a:ea typeface="ＭＳ ゴシック" pitchFamily="49" charset="-128"/>
              <a:cs typeface="+mn-cs"/>
            </a:rPr>
            <a:t>７</a:t>
          </a:r>
          <a:r>
            <a:rPr kumimoji="1" lang="ja-JP" altLang="ja-JP" sz="1300">
              <a:solidFill>
                <a:sysClr val="windowText" lastClr="000000"/>
              </a:solidFill>
              <a:effectLst/>
              <a:latin typeface="ＭＳ ゴシック" pitchFamily="49" charset="-128"/>
              <a:ea typeface="ＭＳ ゴシック" pitchFamily="49" charset="-128"/>
              <a:cs typeface="+mn-cs"/>
            </a:rPr>
            <a:t>百万円</a:t>
          </a:r>
          <a:endParaRPr lang="ja-JP" altLang="ja-JP" sz="1300">
            <a:solidFill>
              <a:sysClr val="windowText" lastClr="000000"/>
            </a:solidFill>
            <a:effectLst/>
            <a:latin typeface="ＭＳ ゴシック" pitchFamily="49" charset="-128"/>
            <a:ea typeface="ＭＳ ゴシック" pitchFamily="49" charset="-128"/>
          </a:endParaRPr>
        </a:p>
        <a:p>
          <a:r>
            <a:rPr kumimoji="1" lang="ja-JP" altLang="ja-JP" sz="1300">
              <a:solidFill>
                <a:sysClr val="windowText" lastClr="000000"/>
              </a:solidFill>
              <a:effectLst/>
              <a:latin typeface="ＭＳ ゴシック" pitchFamily="49" charset="-128"/>
              <a:ea typeface="ＭＳ ゴシック" pitchFamily="49" charset="-128"/>
              <a:cs typeface="+mn-cs"/>
            </a:rPr>
            <a:t>　③消防組合施設整備基金・・・下田地区消防組合負担経費への充当　▲</a:t>
          </a:r>
          <a:r>
            <a:rPr kumimoji="1" lang="ja-JP" altLang="en-US" sz="1300">
              <a:solidFill>
                <a:sysClr val="windowText" lastClr="000000"/>
              </a:solidFill>
              <a:effectLst/>
              <a:latin typeface="ＭＳ ゴシック" pitchFamily="49" charset="-128"/>
              <a:ea typeface="ＭＳ ゴシック" pitchFamily="49" charset="-128"/>
              <a:cs typeface="+mn-cs"/>
            </a:rPr>
            <a:t>６</a:t>
          </a:r>
          <a:r>
            <a:rPr kumimoji="1" lang="ja-JP" altLang="ja-JP" sz="1300">
              <a:solidFill>
                <a:sysClr val="windowText" lastClr="000000"/>
              </a:solidFill>
              <a:effectLst/>
              <a:latin typeface="ＭＳ ゴシック" pitchFamily="49" charset="-128"/>
              <a:ea typeface="ＭＳ ゴシック" pitchFamily="49" charset="-128"/>
              <a:cs typeface="+mn-cs"/>
            </a:rPr>
            <a:t>百万円</a:t>
          </a:r>
          <a:endParaRPr lang="ja-JP" altLang="ja-JP" sz="1300">
            <a:solidFill>
              <a:sysClr val="windowText" lastClr="000000"/>
            </a:solidFill>
            <a:effectLst/>
            <a:latin typeface="ＭＳ ゴシック" pitchFamily="49" charset="-128"/>
            <a:ea typeface="ＭＳ ゴシック" pitchFamily="49" charset="-128"/>
          </a:endParaRPr>
        </a:p>
        <a:p>
          <a:r>
            <a:rPr kumimoji="1" lang="ja-JP" altLang="ja-JP" sz="1300">
              <a:solidFill>
                <a:sysClr val="windowText" lastClr="000000"/>
              </a:solidFill>
              <a:effectLst/>
              <a:latin typeface="ＭＳ ゴシック" pitchFamily="49" charset="-128"/>
              <a:ea typeface="ＭＳ ゴシック" pitchFamily="49" charset="-128"/>
              <a:cs typeface="+mn-cs"/>
            </a:rPr>
            <a:t>　④地域福祉基金・・・保育園建設事業費補助金へ充当　▲</a:t>
          </a:r>
          <a:r>
            <a:rPr kumimoji="1" lang="ja-JP" altLang="en-US" sz="1300">
              <a:solidFill>
                <a:sysClr val="windowText" lastClr="000000"/>
              </a:solidFill>
              <a:effectLst/>
              <a:latin typeface="ＭＳ ゴシック" pitchFamily="49" charset="-128"/>
              <a:ea typeface="ＭＳ ゴシック" pitchFamily="49" charset="-128"/>
              <a:cs typeface="+mn-cs"/>
            </a:rPr>
            <a:t>５</a:t>
          </a:r>
          <a:r>
            <a:rPr kumimoji="1" lang="ja-JP" altLang="ja-JP" sz="1300">
              <a:solidFill>
                <a:sysClr val="windowText" lastClr="000000"/>
              </a:solidFill>
              <a:effectLst/>
              <a:latin typeface="ＭＳ ゴシック" pitchFamily="49" charset="-128"/>
              <a:ea typeface="ＭＳ ゴシック" pitchFamily="49" charset="-128"/>
              <a:cs typeface="+mn-cs"/>
            </a:rPr>
            <a:t>百万円</a:t>
          </a:r>
          <a:endParaRPr lang="ja-JP" altLang="ja-JP" sz="1300">
            <a:solidFill>
              <a:sysClr val="windowText" lastClr="000000"/>
            </a:solidFill>
            <a:effectLst/>
            <a:latin typeface="ＭＳ ゴシック" pitchFamily="49" charset="-128"/>
            <a:ea typeface="ＭＳ ゴシック" pitchFamily="49" charset="-128"/>
          </a:endParaRPr>
        </a:p>
        <a:p>
          <a:r>
            <a:rPr kumimoji="1" lang="ja-JP" altLang="ja-JP" sz="1300">
              <a:solidFill>
                <a:sysClr val="windowText" lastClr="000000"/>
              </a:solidFill>
              <a:effectLst/>
              <a:latin typeface="ＭＳ ゴシック" pitchFamily="49" charset="-128"/>
              <a:ea typeface="ＭＳ ゴシック" pitchFamily="49" charset="-128"/>
              <a:cs typeface="+mn-cs"/>
            </a:rPr>
            <a:t>　⑤ふるさと応援基金・・・平成２</a:t>
          </a:r>
          <a:r>
            <a:rPr kumimoji="1" lang="ja-JP" altLang="en-US" sz="1300">
              <a:solidFill>
                <a:sysClr val="windowText" lastClr="000000"/>
              </a:solidFill>
              <a:effectLst/>
              <a:latin typeface="ＭＳ ゴシック" pitchFamily="49" charset="-128"/>
              <a:ea typeface="ＭＳ ゴシック" pitchFamily="49" charset="-128"/>
              <a:cs typeface="+mn-cs"/>
            </a:rPr>
            <a:t>８</a:t>
          </a:r>
          <a:r>
            <a:rPr kumimoji="1" lang="ja-JP" altLang="ja-JP" sz="1300">
              <a:solidFill>
                <a:sysClr val="windowText" lastClr="000000"/>
              </a:solidFill>
              <a:effectLst/>
              <a:latin typeface="ＭＳ ゴシック" pitchFamily="49" charset="-128"/>
              <a:ea typeface="ＭＳ ゴシック" pitchFamily="49" charset="-128"/>
              <a:cs typeface="+mn-cs"/>
            </a:rPr>
            <a:t>年度寄附分をまちづくり事業費用へ充当　▲１３百万円、平成</a:t>
          </a:r>
          <a:r>
            <a:rPr kumimoji="1" lang="ja-JP" altLang="en-US" sz="1300">
              <a:solidFill>
                <a:sysClr val="windowText" lastClr="000000"/>
              </a:solidFill>
              <a:effectLst/>
              <a:latin typeface="ＭＳ ゴシック" pitchFamily="49" charset="-128"/>
              <a:ea typeface="ＭＳ ゴシック" pitchFamily="49" charset="-128"/>
              <a:cs typeface="+mn-cs"/>
            </a:rPr>
            <a:t>３０</a:t>
          </a:r>
          <a:r>
            <a:rPr kumimoji="1" lang="ja-JP" altLang="ja-JP" sz="1300">
              <a:solidFill>
                <a:sysClr val="windowText" lastClr="000000"/>
              </a:solidFill>
              <a:effectLst/>
              <a:latin typeface="ＭＳ ゴシック" pitchFamily="49" charset="-128"/>
              <a:ea typeface="ＭＳ ゴシック" pitchFamily="49" charset="-128"/>
              <a:cs typeface="+mn-cs"/>
            </a:rPr>
            <a:t>年度寄附分を積立て　＋１</a:t>
          </a:r>
          <a:r>
            <a:rPr kumimoji="1" lang="ja-JP" altLang="en-US" sz="1300">
              <a:solidFill>
                <a:sysClr val="windowText" lastClr="000000"/>
              </a:solidFill>
              <a:effectLst/>
              <a:latin typeface="ＭＳ ゴシック" pitchFamily="49" charset="-128"/>
              <a:ea typeface="ＭＳ ゴシック" pitchFamily="49" charset="-128"/>
              <a:cs typeface="+mn-cs"/>
            </a:rPr>
            <a:t>３</a:t>
          </a:r>
          <a:r>
            <a:rPr kumimoji="1" lang="ja-JP" altLang="ja-JP" sz="1300">
              <a:solidFill>
                <a:sysClr val="windowText" lastClr="000000"/>
              </a:solidFill>
              <a:effectLst/>
              <a:latin typeface="ＭＳ ゴシック" pitchFamily="49" charset="-128"/>
              <a:ea typeface="ＭＳ ゴシック" pitchFamily="49" charset="-128"/>
              <a:cs typeface="+mn-cs"/>
            </a:rPr>
            <a:t>百万円</a:t>
          </a:r>
          <a:endParaRPr lang="ja-JP" altLang="ja-JP" sz="1300">
            <a:solidFill>
              <a:sysClr val="windowText" lastClr="000000"/>
            </a:solidFill>
            <a:effectLst/>
            <a:latin typeface="ＭＳ ゴシック" pitchFamily="49" charset="-128"/>
            <a:ea typeface="ＭＳ ゴシック" pitchFamily="49" charset="-128"/>
          </a:endParaRPr>
        </a:p>
        <a:p>
          <a:endParaRPr kumimoji="1" lang="en-US" altLang="ja-JP" sz="1300">
            <a:solidFill>
              <a:sysClr val="windowText" lastClr="000000"/>
            </a:solidFill>
            <a:effectLst/>
            <a:latin typeface="ＭＳ ゴシック" pitchFamily="49" charset="-128"/>
            <a:ea typeface="ＭＳ ゴシック" pitchFamily="49" charset="-128"/>
            <a:cs typeface="+mn-cs"/>
          </a:endParaRPr>
        </a:p>
        <a:p>
          <a:r>
            <a:rPr kumimoji="1" lang="ja-JP" altLang="ja-JP" sz="1300">
              <a:solidFill>
                <a:sysClr val="windowText" lastClr="000000"/>
              </a:solidFill>
              <a:effectLst/>
              <a:latin typeface="ＭＳ ゴシック" pitchFamily="49" charset="-128"/>
              <a:ea typeface="ＭＳ ゴシック" pitchFamily="49" charset="-128"/>
              <a:cs typeface="+mn-cs"/>
            </a:rPr>
            <a:t>（今後の方針）</a:t>
          </a:r>
          <a:endParaRPr lang="ja-JP" altLang="ja-JP" sz="1300">
            <a:solidFill>
              <a:sysClr val="windowText" lastClr="000000"/>
            </a:solidFill>
            <a:effectLst/>
            <a:latin typeface="ＭＳ ゴシック" pitchFamily="49" charset="-128"/>
            <a:ea typeface="ＭＳ ゴシック" pitchFamily="49" charset="-128"/>
          </a:endParaRPr>
        </a:p>
        <a:p>
          <a:r>
            <a:rPr kumimoji="1" lang="ja-JP" altLang="ja-JP" sz="1300">
              <a:solidFill>
                <a:sysClr val="windowText" lastClr="000000"/>
              </a:solidFill>
              <a:effectLst/>
              <a:latin typeface="ＭＳ ゴシック" pitchFamily="49" charset="-128"/>
              <a:ea typeface="ＭＳ ゴシック" pitchFamily="49" charset="-128"/>
              <a:cs typeface="+mn-cs"/>
            </a:rPr>
            <a:t>　①公共施設整備基金・・・今後の公共施設改修整備事業等の財源確保のため、決算状況を確認しながら現状の基金残高を維持していく。</a:t>
          </a:r>
          <a:endParaRPr lang="ja-JP" altLang="ja-JP" sz="1300">
            <a:solidFill>
              <a:sysClr val="windowText" lastClr="000000"/>
            </a:solidFill>
            <a:effectLst/>
            <a:latin typeface="ＭＳ ゴシック" pitchFamily="49" charset="-128"/>
            <a:ea typeface="ＭＳ ゴシック" pitchFamily="49" charset="-128"/>
          </a:endParaRPr>
        </a:p>
        <a:p>
          <a:r>
            <a:rPr kumimoji="1" lang="ja-JP" altLang="ja-JP" sz="1300">
              <a:solidFill>
                <a:sysClr val="windowText" lastClr="000000"/>
              </a:solidFill>
              <a:effectLst/>
              <a:latin typeface="ＭＳ ゴシック" pitchFamily="49" charset="-128"/>
              <a:ea typeface="ＭＳ ゴシック" pitchFamily="49" charset="-128"/>
              <a:cs typeface="+mn-cs"/>
            </a:rPr>
            <a:t>　②文教施設整備基金・・・教育関連施設（幼稚園・小学校・中学校・共同調理場）の改修整備事業費等の財源として確保していく。</a:t>
          </a:r>
          <a:endParaRPr lang="ja-JP" altLang="ja-JP" sz="1300">
            <a:solidFill>
              <a:sysClr val="windowText" lastClr="000000"/>
            </a:solidFill>
            <a:effectLst/>
            <a:latin typeface="ＭＳ ゴシック" pitchFamily="49" charset="-128"/>
            <a:ea typeface="ＭＳ ゴシック" pitchFamily="49" charset="-128"/>
          </a:endParaRPr>
        </a:p>
        <a:p>
          <a:r>
            <a:rPr kumimoji="1" lang="ja-JP" altLang="ja-JP" sz="1300">
              <a:solidFill>
                <a:sysClr val="windowText" lastClr="000000"/>
              </a:solidFill>
              <a:effectLst/>
              <a:latin typeface="ＭＳ ゴシック" pitchFamily="49" charset="-128"/>
              <a:ea typeface="ＭＳ ゴシック" pitchFamily="49" charset="-128"/>
              <a:cs typeface="+mn-cs"/>
            </a:rPr>
            <a:t>　③消防組合施設整備基金・・・下田地区消防組合負担経費への充当。（現時点では、新たな積み立てはしない。）</a:t>
          </a:r>
          <a:endParaRPr lang="ja-JP" altLang="ja-JP" sz="1300">
            <a:solidFill>
              <a:sysClr val="windowText" lastClr="000000"/>
            </a:solidFill>
            <a:effectLst/>
            <a:latin typeface="ＭＳ ゴシック" pitchFamily="49" charset="-128"/>
            <a:ea typeface="ＭＳ ゴシック" pitchFamily="49" charset="-128"/>
          </a:endParaRPr>
        </a:p>
        <a:p>
          <a:pPr eaLnBrk="1" fontAlgn="auto" latinLnBrk="0" hangingPunct="1"/>
          <a:r>
            <a:rPr kumimoji="1" lang="ja-JP" altLang="ja-JP" sz="1300">
              <a:solidFill>
                <a:sysClr val="windowText" lastClr="000000"/>
              </a:solidFill>
              <a:effectLst/>
              <a:latin typeface="ＭＳ ゴシック" pitchFamily="49" charset="-128"/>
              <a:ea typeface="ＭＳ ゴシック" pitchFamily="49" charset="-128"/>
              <a:cs typeface="+mn-cs"/>
            </a:rPr>
            <a:t>　④地域福祉基金・・・保育園建設事業費補助金への充当。（現時点では、新たな積み立てはしない。）</a:t>
          </a:r>
          <a:endParaRPr lang="ja-JP" altLang="ja-JP" sz="1300">
            <a:solidFill>
              <a:sysClr val="windowText" lastClr="000000"/>
            </a:solidFill>
            <a:effectLst/>
            <a:latin typeface="ＭＳ ゴシック" pitchFamily="49" charset="-128"/>
            <a:ea typeface="ＭＳ ゴシック" pitchFamily="49" charset="-128"/>
          </a:endParaRPr>
        </a:p>
        <a:p>
          <a:r>
            <a:rPr kumimoji="1" lang="ja-JP" altLang="ja-JP" sz="1300">
              <a:solidFill>
                <a:sysClr val="windowText" lastClr="000000"/>
              </a:solidFill>
              <a:effectLst/>
              <a:latin typeface="ＭＳ ゴシック" pitchFamily="49" charset="-128"/>
              <a:ea typeface="ＭＳ ゴシック" pitchFamily="49" charset="-128"/>
              <a:cs typeface="+mn-cs"/>
            </a:rPr>
            <a:t>　⑤ふるさと応援基金・・・寄附者の希望に沿った使途への充当。（寄附年度の翌々年度の事業費へ充当。）</a:t>
          </a:r>
          <a:endParaRPr lang="ja-JP" altLang="ja-JP" sz="1300">
            <a:solidFill>
              <a:sysClr val="windowText" lastClr="000000"/>
            </a:solidFill>
            <a:effectLst/>
            <a:latin typeface="ＭＳ ゴシック" pitchFamily="49" charset="-128"/>
            <a:ea typeface="ＭＳ ゴシック"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itchFamily="49" charset="-128"/>
              <a:ea typeface="ＭＳ ゴシック" pitchFamily="49" charset="-128"/>
              <a:cs typeface="+mn-cs"/>
            </a:rPr>
            <a:t>（増減理由）</a:t>
          </a:r>
          <a:endParaRPr lang="ja-JP" altLang="ja-JP" sz="1300">
            <a:solidFill>
              <a:sysClr val="windowText" lastClr="000000"/>
            </a:solidFill>
            <a:effectLst/>
            <a:latin typeface="ＭＳ ゴシック" pitchFamily="49" charset="-128"/>
            <a:ea typeface="ＭＳ ゴシック" pitchFamily="49" charset="-128"/>
          </a:endParaRPr>
        </a:p>
        <a:p>
          <a:r>
            <a:rPr kumimoji="1" lang="ja-JP" altLang="ja-JP" sz="1300">
              <a:solidFill>
                <a:sysClr val="windowText" lastClr="000000"/>
              </a:solidFill>
              <a:effectLst/>
              <a:latin typeface="ＭＳ ゴシック" pitchFamily="49" charset="-128"/>
              <a:ea typeface="ＭＳ ゴシック" pitchFamily="49" charset="-128"/>
              <a:cs typeface="+mn-cs"/>
            </a:rPr>
            <a:t>　不足財源への充当による取崩額は、前年度比</a:t>
          </a:r>
          <a:r>
            <a:rPr kumimoji="1" lang="ja-JP" altLang="en-US" sz="1300">
              <a:solidFill>
                <a:sysClr val="windowText" lastClr="000000"/>
              </a:solidFill>
              <a:effectLst/>
              <a:latin typeface="ＭＳ ゴシック" pitchFamily="49" charset="-128"/>
              <a:ea typeface="ＭＳ ゴシック" pitchFamily="49" charset="-128"/>
              <a:cs typeface="+mn-cs"/>
            </a:rPr>
            <a:t>２</a:t>
          </a:r>
          <a:r>
            <a:rPr kumimoji="1" lang="ja-JP" altLang="ja-JP" sz="1300">
              <a:solidFill>
                <a:sysClr val="windowText" lastClr="000000"/>
              </a:solidFill>
              <a:effectLst/>
              <a:latin typeface="ＭＳ ゴシック" pitchFamily="49" charset="-128"/>
              <a:ea typeface="ＭＳ ゴシック" pitchFamily="49" charset="-128"/>
              <a:cs typeface="+mn-cs"/>
            </a:rPr>
            <a:t>０百万円減の１</a:t>
          </a:r>
          <a:r>
            <a:rPr kumimoji="1" lang="ja-JP" altLang="en-US" sz="1300">
              <a:solidFill>
                <a:sysClr val="windowText" lastClr="000000"/>
              </a:solidFill>
              <a:effectLst/>
              <a:latin typeface="ＭＳ ゴシック" pitchFamily="49" charset="-128"/>
              <a:ea typeface="ＭＳ ゴシック" pitchFamily="49" charset="-128"/>
              <a:cs typeface="+mn-cs"/>
            </a:rPr>
            <a:t>０</a:t>
          </a:r>
          <a:r>
            <a:rPr kumimoji="1" lang="ja-JP" altLang="ja-JP" sz="1300">
              <a:solidFill>
                <a:sysClr val="windowText" lastClr="000000"/>
              </a:solidFill>
              <a:effectLst/>
              <a:latin typeface="ＭＳ ゴシック" pitchFamily="49" charset="-128"/>
              <a:ea typeface="ＭＳ ゴシック" pitchFamily="49" charset="-128"/>
              <a:cs typeface="+mn-cs"/>
            </a:rPr>
            <a:t>０百万円とした一方で、</a:t>
          </a:r>
          <a:r>
            <a:rPr kumimoji="1" lang="ja-JP" altLang="en-US" sz="1300">
              <a:solidFill>
                <a:sysClr val="windowText" lastClr="000000"/>
              </a:solidFill>
              <a:effectLst/>
              <a:latin typeface="ＭＳ ゴシック" pitchFamily="49" charset="-128"/>
              <a:ea typeface="ＭＳ ゴシック" pitchFamily="49" charset="-128"/>
              <a:cs typeface="+mn-cs"/>
            </a:rPr>
            <a:t>２００</a:t>
          </a:r>
          <a:r>
            <a:rPr kumimoji="1" lang="ja-JP" altLang="ja-JP" sz="1300">
              <a:solidFill>
                <a:sysClr val="windowText" lastClr="000000"/>
              </a:solidFill>
              <a:effectLst/>
              <a:latin typeface="ＭＳ ゴシック" pitchFamily="49" charset="-128"/>
              <a:ea typeface="ＭＳ ゴシック" pitchFamily="49" charset="-128"/>
              <a:cs typeface="+mn-cs"/>
            </a:rPr>
            <a:t>百万円を積み立てたことにより、平成</a:t>
          </a:r>
          <a:r>
            <a:rPr kumimoji="1" lang="ja-JP" altLang="en-US" sz="1300">
              <a:solidFill>
                <a:sysClr val="windowText" lastClr="000000"/>
              </a:solidFill>
              <a:effectLst/>
              <a:latin typeface="ＭＳ ゴシック" pitchFamily="49" charset="-128"/>
              <a:ea typeface="ＭＳ ゴシック" pitchFamily="49" charset="-128"/>
              <a:cs typeface="+mn-cs"/>
            </a:rPr>
            <a:t>３０</a:t>
          </a:r>
          <a:r>
            <a:rPr kumimoji="1" lang="ja-JP" altLang="ja-JP" sz="1300">
              <a:solidFill>
                <a:sysClr val="windowText" lastClr="000000"/>
              </a:solidFill>
              <a:effectLst/>
              <a:latin typeface="ＭＳ ゴシック" pitchFamily="49" charset="-128"/>
              <a:ea typeface="ＭＳ ゴシック" pitchFamily="49" charset="-128"/>
              <a:cs typeface="+mn-cs"/>
            </a:rPr>
            <a:t>年度末基金残高は</a:t>
          </a:r>
          <a:r>
            <a:rPr kumimoji="1" lang="ja-JP" altLang="en-US" sz="1300">
              <a:solidFill>
                <a:sysClr val="windowText" lastClr="000000"/>
              </a:solidFill>
              <a:effectLst/>
              <a:latin typeface="ＭＳ ゴシック" pitchFamily="49" charset="-128"/>
              <a:ea typeface="ＭＳ ゴシック" pitchFamily="49" charset="-128"/>
              <a:cs typeface="+mn-cs"/>
            </a:rPr>
            <a:t>１００</a:t>
          </a:r>
          <a:r>
            <a:rPr kumimoji="1" lang="ja-JP" altLang="ja-JP" sz="1300">
              <a:solidFill>
                <a:sysClr val="windowText" lastClr="000000"/>
              </a:solidFill>
              <a:effectLst/>
              <a:latin typeface="ＭＳ ゴシック" pitchFamily="49" charset="-128"/>
              <a:ea typeface="ＭＳ ゴシック" pitchFamily="49" charset="-128"/>
              <a:cs typeface="+mn-cs"/>
            </a:rPr>
            <a:t>百万円増の１，</a:t>
          </a:r>
          <a:r>
            <a:rPr kumimoji="1" lang="ja-JP" altLang="en-US" sz="1300">
              <a:solidFill>
                <a:sysClr val="windowText" lastClr="000000"/>
              </a:solidFill>
              <a:effectLst/>
              <a:latin typeface="ＭＳ ゴシック" pitchFamily="49" charset="-128"/>
              <a:ea typeface="ＭＳ ゴシック" pitchFamily="49" charset="-128"/>
              <a:cs typeface="+mn-cs"/>
            </a:rPr>
            <a:t>２</a:t>
          </a:r>
          <a:r>
            <a:rPr kumimoji="1" lang="ja-JP" altLang="ja-JP" sz="1300">
              <a:solidFill>
                <a:sysClr val="windowText" lastClr="000000"/>
              </a:solidFill>
              <a:effectLst/>
              <a:latin typeface="ＭＳ ゴシック" pitchFamily="49" charset="-128"/>
              <a:ea typeface="ＭＳ ゴシック" pitchFamily="49" charset="-128"/>
              <a:cs typeface="+mn-cs"/>
            </a:rPr>
            <a:t>０８百万円となった。</a:t>
          </a:r>
          <a:endParaRPr kumimoji="0" lang="en-US" altLang="ja-JP" sz="1300">
            <a:solidFill>
              <a:sysClr val="windowText" lastClr="000000"/>
            </a:solidFill>
            <a:effectLst/>
            <a:latin typeface="ＭＳ ゴシック" pitchFamily="49" charset="-128"/>
            <a:ea typeface="ＭＳ ゴシック" pitchFamily="49" charset="-128"/>
            <a:cs typeface="+mn-cs"/>
          </a:endParaRPr>
        </a:p>
        <a:p>
          <a:endParaRPr kumimoji="0" lang="en-US" altLang="ja-JP" sz="1300">
            <a:solidFill>
              <a:sysClr val="windowText" lastClr="000000"/>
            </a:solidFill>
            <a:effectLst/>
            <a:latin typeface="ＭＳ ゴシック" pitchFamily="49" charset="-128"/>
            <a:ea typeface="ＭＳ ゴシック" pitchFamily="49" charset="-128"/>
            <a:cs typeface="+mn-cs"/>
          </a:endParaRPr>
        </a:p>
        <a:p>
          <a:endParaRPr kumimoji="0" lang="en-US" altLang="ja-JP" sz="1300">
            <a:solidFill>
              <a:sysClr val="windowText" lastClr="000000"/>
            </a:solidFill>
            <a:effectLst/>
            <a:latin typeface="ＭＳ ゴシック" pitchFamily="49" charset="-128"/>
            <a:ea typeface="ＭＳ ゴシック" pitchFamily="49" charset="-128"/>
            <a:cs typeface="+mn-cs"/>
          </a:endParaRPr>
        </a:p>
        <a:p>
          <a:endParaRPr kumimoji="1" lang="en-US" altLang="ja-JP" sz="1300">
            <a:solidFill>
              <a:sysClr val="windowText" lastClr="000000"/>
            </a:solidFill>
            <a:effectLst/>
            <a:latin typeface="ＭＳ ゴシック" pitchFamily="49" charset="-128"/>
            <a:ea typeface="ＭＳ ゴシック" pitchFamily="49" charset="-128"/>
            <a:cs typeface="+mn-cs"/>
          </a:endParaRPr>
        </a:p>
        <a:p>
          <a:r>
            <a:rPr kumimoji="1" lang="ja-JP" altLang="ja-JP" sz="1300">
              <a:solidFill>
                <a:sysClr val="windowText" lastClr="000000"/>
              </a:solidFill>
              <a:effectLst/>
              <a:latin typeface="ＭＳ ゴシック" pitchFamily="49" charset="-128"/>
              <a:ea typeface="ＭＳ ゴシック" pitchFamily="49" charset="-128"/>
              <a:cs typeface="+mn-cs"/>
            </a:rPr>
            <a:t>（今後の方針）</a:t>
          </a:r>
          <a:endParaRPr lang="ja-JP" altLang="ja-JP" sz="1300">
            <a:solidFill>
              <a:sysClr val="windowText" lastClr="000000"/>
            </a:solidFill>
            <a:effectLst/>
            <a:latin typeface="ＭＳ ゴシック" pitchFamily="49" charset="-128"/>
            <a:ea typeface="ＭＳ ゴシック" pitchFamily="49" charset="-128"/>
          </a:endParaRPr>
        </a:p>
        <a:p>
          <a:r>
            <a:rPr kumimoji="1" lang="ja-JP" altLang="ja-JP" sz="1300">
              <a:solidFill>
                <a:sysClr val="windowText" lastClr="000000"/>
              </a:solidFill>
              <a:effectLst/>
              <a:latin typeface="ＭＳ ゴシック" pitchFamily="49" charset="-128"/>
              <a:ea typeface="ＭＳ ゴシック" pitchFamily="49" charset="-128"/>
              <a:cs typeface="+mn-cs"/>
            </a:rPr>
            <a:t>　自主財源の確保が厳しい状況下における行政サービスの維持、大規模災害などの突発的な支出に対応するために、決算の状況を確認しながら現状の基金残高を維持していく。</a:t>
          </a:r>
          <a:endParaRPr lang="ja-JP" altLang="ja-JP" sz="1300">
            <a:solidFill>
              <a:sysClr val="windowText" lastClr="000000"/>
            </a:solidFill>
            <a:effectLst/>
            <a:latin typeface="ＭＳ ゴシック" pitchFamily="49" charset="-128"/>
            <a:ea typeface="ＭＳ ゴシック"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itchFamily="49" charset="-128"/>
              <a:ea typeface="ＭＳ ゴシック" pitchFamily="49" charset="-128"/>
              <a:cs typeface="+mn-cs"/>
            </a:rPr>
            <a:t>（増減理由）</a:t>
          </a:r>
          <a:endParaRPr lang="ja-JP" altLang="ja-JP" sz="1300">
            <a:effectLst/>
            <a:latin typeface="ＭＳ ゴシック" pitchFamily="49" charset="-128"/>
            <a:ea typeface="ＭＳ ゴシック" pitchFamily="49" charset="-128"/>
          </a:endParaRPr>
        </a:p>
        <a:p>
          <a:r>
            <a:rPr kumimoji="1" lang="ja-JP" altLang="ja-JP" sz="1300">
              <a:solidFill>
                <a:schemeClr val="dk1"/>
              </a:solidFill>
              <a:effectLst/>
              <a:latin typeface="ＭＳ ゴシック" pitchFamily="49" charset="-128"/>
              <a:ea typeface="ＭＳ ゴシック" pitchFamily="49" charset="-128"/>
              <a:cs typeface="+mn-cs"/>
            </a:rPr>
            <a:t>　基金残高なし</a:t>
          </a:r>
          <a:r>
            <a:rPr kumimoji="1" lang="ja-JP" altLang="en-US" sz="1300">
              <a:solidFill>
                <a:schemeClr val="dk1"/>
              </a:solidFill>
              <a:effectLst/>
              <a:latin typeface="ＭＳ ゴシック" pitchFamily="49" charset="-128"/>
              <a:ea typeface="ＭＳ ゴシック" pitchFamily="49" charset="-128"/>
              <a:cs typeface="+mn-cs"/>
            </a:rPr>
            <a:t>。</a:t>
          </a:r>
          <a:endParaRPr lang="ja-JP" altLang="ja-JP" sz="130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ja-JP" sz="1300">
              <a:solidFill>
                <a:schemeClr val="dk1"/>
              </a:solidFill>
              <a:effectLst/>
              <a:latin typeface="ＭＳ ゴシック" pitchFamily="49" charset="-128"/>
              <a:ea typeface="ＭＳ ゴシック" pitchFamily="49" charset="-128"/>
              <a:cs typeface="+mn-cs"/>
            </a:rPr>
            <a:t>（今後の方針）</a:t>
          </a:r>
          <a:endParaRPr lang="ja-JP" altLang="ja-JP" sz="1300">
            <a:effectLst/>
            <a:latin typeface="ＭＳ ゴシック" pitchFamily="49" charset="-128"/>
            <a:ea typeface="ＭＳ ゴシック" pitchFamily="49" charset="-128"/>
          </a:endParaRPr>
        </a:p>
        <a:p>
          <a:r>
            <a:rPr kumimoji="1" lang="ja-JP" altLang="ja-JP" sz="1300">
              <a:solidFill>
                <a:schemeClr val="dk1"/>
              </a:solidFill>
              <a:effectLst/>
              <a:latin typeface="ＭＳ ゴシック" pitchFamily="49" charset="-128"/>
              <a:ea typeface="ＭＳ ゴシック" pitchFamily="49" charset="-128"/>
              <a:cs typeface="+mn-cs"/>
            </a:rPr>
            <a:t>　現在のところ、新たな積み立て予定なし</a:t>
          </a:r>
          <a:r>
            <a:rPr kumimoji="1" lang="ja-JP" altLang="en-US" sz="1300">
              <a:solidFill>
                <a:schemeClr val="dk1"/>
              </a:solidFill>
              <a:effectLst/>
              <a:latin typeface="ＭＳ ゴシック" pitchFamily="49" charset="-128"/>
              <a:ea typeface="ＭＳ ゴシック" pitchFamily="49" charset="-128"/>
              <a:cs typeface="+mn-cs"/>
            </a:rPr>
            <a:t>。</a:t>
          </a:r>
          <a:endParaRPr lang="ja-JP" altLang="ja-JP" sz="1300">
            <a:effectLst/>
            <a:latin typeface="ＭＳ ゴシック" pitchFamily="49" charset="-128"/>
            <a:ea typeface="ＭＳ ゴシック"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6,698
6,671
85.19
3,777,875
3,597,532
155,937
2,358,381
3,294,479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数値の修正</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修正後の数値　</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62.0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64.2</a:t>
          </a:r>
          <a:r>
            <a:rPr kumimoji="1" lang="ja-JP" altLang="en-US" sz="1100">
              <a:latin typeface="ＭＳ Ｐゴシック" panose="020B0600070205080204" pitchFamily="50" charset="-128"/>
              <a:ea typeface="ＭＳ Ｐゴシック" panose="020B0600070205080204" pitchFamily="50" charset="-128"/>
            </a:rPr>
            <a:t>％</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数値算出から除くべき土地及び物品の価額を含めていたため。　</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分析</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交通インフラ及び施設インフラの両方において、経年による老朽化が進んでいる。施設の現況及び改修事業の財源確保の両側面から検討し優先順位を付け、長寿命化を柱に管理をしているが、その維持補修費も増加しているため、各施設管理計画に基づく計画的な資産管理が必要にな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2" name="テキスト ボックス 7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74" name="直線コネクタ 73"/>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5"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6" name="直線コネクタ 75"/>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77" name="有形固定資産減価償却率最大値テキスト"/>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8" name="直線コネクタ 77"/>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50726</xdr:rowOff>
    </xdr:from>
    <xdr:ext cx="405111" cy="259045"/>
    <xdr:sp macro="" textlink="">
      <xdr:nvSpPr>
        <xdr:cNvPr id="79" name="有形固定資産減価償却率平均値テキスト"/>
        <xdr:cNvSpPr txBox="1"/>
      </xdr:nvSpPr>
      <xdr:spPr>
        <a:xfrm>
          <a:off x="4813300" y="5965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80" name="フローチャート: 判断 79"/>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81" name="フローチャート: 判断 80"/>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82" name="フローチャート: 判断 81"/>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83" name="フローチャート: 判断 82"/>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117294</xdr:rowOff>
    </xdr:from>
    <xdr:to>
      <xdr:col>23</xdr:col>
      <xdr:colOff>136525</xdr:colOff>
      <xdr:row>32</xdr:row>
      <xdr:rowOff>47444</xdr:rowOff>
    </xdr:to>
    <xdr:sp macro="" textlink="">
      <xdr:nvSpPr>
        <xdr:cNvPr id="89" name="楕円 88"/>
        <xdr:cNvSpPr/>
      </xdr:nvSpPr>
      <xdr:spPr>
        <a:xfrm>
          <a:off x="4711700" y="62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95721</xdr:rowOff>
    </xdr:from>
    <xdr:ext cx="405111" cy="259045"/>
    <xdr:sp macro="" textlink="">
      <xdr:nvSpPr>
        <xdr:cNvPr id="90" name="有形固定資産減価償却率該当値テキスト"/>
        <xdr:cNvSpPr txBox="1"/>
      </xdr:nvSpPr>
      <xdr:spPr>
        <a:xfrm>
          <a:off x="4813300" y="6182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151221</xdr:rowOff>
    </xdr:from>
    <xdr:to>
      <xdr:col>19</xdr:col>
      <xdr:colOff>187325</xdr:colOff>
      <xdr:row>32</xdr:row>
      <xdr:rowOff>81371</xdr:rowOff>
    </xdr:to>
    <xdr:sp macro="" textlink="">
      <xdr:nvSpPr>
        <xdr:cNvPr id="91" name="楕円 90"/>
        <xdr:cNvSpPr/>
      </xdr:nvSpPr>
      <xdr:spPr>
        <a:xfrm>
          <a:off x="40005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168094</xdr:rowOff>
    </xdr:from>
    <xdr:to>
      <xdr:col>23</xdr:col>
      <xdr:colOff>85725</xdr:colOff>
      <xdr:row>32</xdr:row>
      <xdr:rowOff>30571</xdr:rowOff>
    </xdr:to>
    <xdr:cxnSp macro="">
      <xdr:nvCxnSpPr>
        <xdr:cNvPr id="92" name="直線コネクタ 91"/>
        <xdr:cNvCxnSpPr/>
      </xdr:nvCxnSpPr>
      <xdr:spPr>
        <a:xfrm flipV="1">
          <a:off x="4051300" y="6254569"/>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24765</xdr:rowOff>
    </xdr:from>
    <xdr:to>
      <xdr:col>15</xdr:col>
      <xdr:colOff>187325</xdr:colOff>
      <xdr:row>31</xdr:row>
      <xdr:rowOff>126365</xdr:rowOff>
    </xdr:to>
    <xdr:sp macro="" textlink="">
      <xdr:nvSpPr>
        <xdr:cNvPr id="93" name="楕円 92"/>
        <xdr:cNvSpPr/>
      </xdr:nvSpPr>
      <xdr:spPr>
        <a:xfrm>
          <a:off x="3238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75565</xdr:rowOff>
    </xdr:from>
    <xdr:to>
      <xdr:col>19</xdr:col>
      <xdr:colOff>136525</xdr:colOff>
      <xdr:row>32</xdr:row>
      <xdr:rowOff>30571</xdr:rowOff>
    </xdr:to>
    <xdr:cxnSp macro="">
      <xdr:nvCxnSpPr>
        <xdr:cNvPr id="94" name="直線コネクタ 93"/>
        <xdr:cNvCxnSpPr/>
      </xdr:nvCxnSpPr>
      <xdr:spPr>
        <a:xfrm>
          <a:off x="3289300" y="6162040"/>
          <a:ext cx="762000" cy="12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20791</xdr:rowOff>
    </xdr:from>
    <xdr:ext cx="405111" cy="259045"/>
    <xdr:sp macro="" textlink="">
      <xdr:nvSpPr>
        <xdr:cNvPr id="95" name="n_1aveValue有形固定資産減価償却率"/>
        <xdr:cNvSpPr txBox="1"/>
      </xdr:nvSpPr>
      <xdr:spPr>
        <a:xfrm>
          <a:off x="3836044" y="593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10812</xdr:rowOff>
    </xdr:from>
    <xdr:ext cx="405111" cy="259045"/>
    <xdr:sp macro="" textlink="">
      <xdr:nvSpPr>
        <xdr:cNvPr id="96" name="n_2aveValue有形固定資産減価償却率"/>
        <xdr:cNvSpPr txBox="1"/>
      </xdr:nvSpPr>
      <xdr:spPr>
        <a:xfrm>
          <a:off x="3086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97" name="n_3aveValue有形固定資産減価償却率"/>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72498</xdr:rowOff>
    </xdr:from>
    <xdr:ext cx="405111" cy="259045"/>
    <xdr:sp macro="" textlink="">
      <xdr:nvSpPr>
        <xdr:cNvPr id="98" name="n_1mainValue有形固定資産減価償却率"/>
        <xdr:cNvSpPr txBox="1"/>
      </xdr:nvSpPr>
      <xdr:spPr>
        <a:xfrm>
          <a:off x="38360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142892</xdr:rowOff>
    </xdr:from>
    <xdr:ext cx="405111" cy="259045"/>
    <xdr:sp macro="" textlink="">
      <xdr:nvSpPr>
        <xdr:cNvPr id="99" name="n_2mainValue有形固定資産減価償却率"/>
        <xdr:cNvSpPr txBox="1"/>
      </xdr:nvSpPr>
      <xdr:spPr>
        <a:xfrm>
          <a:off x="3086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額については、同報無線デジタル化事業及び観光施設改修整備事業における大型借入によって地方債残高は増加したが、一部事務組合等の負担見込額の減少が大きかったことに加え、充当可能財源である財政調整基金への積立金を確保したことによって、数値が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今後は道の駅花の三聖苑改修事業等の大型起債事業が控えていること、人口減少等に起因する税収の減少等、数値の上昇要因があるため、数値の変動に注視し適切な財政運営に努める。</a:t>
          </a: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8" name="直線コネクタ 127"/>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31" name="債務償還比率最大値テキスト"/>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32" name="直線コネクタ 131"/>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6021</xdr:rowOff>
    </xdr:from>
    <xdr:ext cx="469744" cy="259045"/>
    <xdr:sp macro="" textlink="">
      <xdr:nvSpPr>
        <xdr:cNvPr id="133" name="債務償還比率平均値テキスト"/>
        <xdr:cNvSpPr txBox="1"/>
      </xdr:nvSpPr>
      <xdr:spPr>
        <a:xfrm>
          <a:off x="14846300" y="5921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34" name="フローチャート: 判断 133"/>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5" name="フローチャート: 判断 134"/>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8043</xdr:rowOff>
    </xdr:from>
    <xdr:to>
      <xdr:col>76</xdr:col>
      <xdr:colOff>73025</xdr:colOff>
      <xdr:row>32</xdr:row>
      <xdr:rowOff>109643</xdr:rowOff>
    </xdr:to>
    <xdr:sp macro="" textlink="">
      <xdr:nvSpPr>
        <xdr:cNvPr id="141" name="楕円 140"/>
        <xdr:cNvSpPr/>
      </xdr:nvSpPr>
      <xdr:spPr>
        <a:xfrm>
          <a:off x="14744700" y="62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157920</xdr:rowOff>
    </xdr:from>
    <xdr:ext cx="469744" cy="259045"/>
    <xdr:sp macro="" textlink="">
      <xdr:nvSpPr>
        <xdr:cNvPr id="142" name="債務償還比率該当値テキスト"/>
        <xdr:cNvSpPr txBox="1"/>
      </xdr:nvSpPr>
      <xdr:spPr>
        <a:xfrm>
          <a:off x="14846300" y="62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167619</xdr:rowOff>
    </xdr:from>
    <xdr:to>
      <xdr:col>72</xdr:col>
      <xdr:colOff>123825</xdr:colOff>
      <xdr:row>32</xdr:row>
      <xdr:rowOff>97769</xdr:rowOff>
    </xdr:to>
    <xdr:sp macro="" textlink="">
      <xdr:nvSpPr>
        <xdr:cNvPr id="143" name="楕円 142"/>
        <xdr:cNvSpPr/>
      </xdr:nvSpPr>
      <xdr:spPr>
        <a:xfrm>
          <a:off x="14033500" y="62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46969</xdr:rowOff>
    </xdr:from>
    <xdr:to>
      <xdr:col>76</xdr:col>
      <xdr:colOff>22225</xdr:colOff>
      <xdr:row>32</xdr:row>
      <xdr:rowOff>58843</xdr:rowOff>
    </xdr:to>
    <xdr:cxnSp macro="">
      <xdr:nvCxnSpPr>
        <xdr:cNvPr id="144" name="直線コネクタ 143"/>
        <xdr:cNvCxnSpPr/>
      </xdr:nvCxnSpPr>
      <xdr:spPr>
        <a:xfrm>
          <a:off x="14084300" y="6304894"/>
          <a:ext cx="711200" cy="1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51974</xdr:rowOff>
    </xdr:from>
    <xdr:ext cx="469744" cy="259045"/>
    <xdr:sp macro="" textlink="">
      <xdr:nvSpPr>
        <xdr:cNvPr id="145" name="n_1aveValue債務償還比率"/>
        <xdr:cNvSpPr txBox="1"/>
      </xdr:nvSpPr>
      <xdr:spPr>
        <a:xfrm>
          <a:off x="13836727" y="579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88896</xdr:rowOff>
    </xdr:from>
    <xdr:ext cx="469744" cy="259045"/>
    <xdr:sp macro="" textlink="">
      <xdr:nvSpPr>
        <xdr:cNvPr id="146" name="n_1mainValue債務償還比率"/>
        <xdr:cNvSpPr txBox="1"/>
      </xdr:nvSpPr>
      <xdr:spPr>
        <a:xfrm>
          <a:off x="13836727" y="634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6,698
6,671
85.19
3,777,875
3,597,532
155,937
2,358,381
3,294,479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2" name="【道路】&#10;有形固定資産減価償却率平均値テキスト"/>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72" name="楕円 71"/>
        <xdr:cNvSpPr/>
      </xdr:nvSpPr>
      <xdr:spPr>
        <a:xfrm>
          <a:off x="45847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100166</xdr:rowOff>
    </xdr:from>
    <xdr:ext cx="405111" cy="259045"/>
    <xdr:sp macro="" textlink="">
      <xdr:nvSpPr>
        <xdr:cNvPr id="73" name="【道路】&#10;有形固定資産減価償却率該当値テキスト"/>
        <xdr:cNvSpPr txBox="1"/>
      </xdr:nvSpPr>
      <xdr:spPr>
        <a:xfrm>
          <a:off x="4673600" y="62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152763</xdr:rowOff>
    </xdr:from>
    <xdr:to>
      <xdr:col>20</xdr:col>
      <xdr:colOff>38100</xdr:colOff>
      <xdr:row>37</xdr:row>
      <xdr:rowOff>82913</xdr:rowOff>
    </xdr:to>
    <xdr:sp macro="" textlink="">
      <xdr:nvSpPr>
        <xdr:cNvPr id="74" name="楕円 73"/>
        <xdr:cNvSpPr/>
      </xdr:nvSpPr>
      <xdr:spPr>
        <a:xfrm>
          <a:off x="3746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1089</xdr:rowOff>
    </xdr:from>
    <xdr:to>
      <xdr:col>24</xdr:col>
      <xdr:colOff>63500</xdr:colOff>
      <xdr:row>37</xdr:row>
      <xdr:rowOff>32113</xdr:rowOff>
    </xdr:to>
    <xdr:cxnSp macro="">
      <xdr:nvCxnSpPr>
        <xdr:cNvPr id="75" name="直線コネクタ 74"/>
        <xdr:cNvCxnSpPr/>
      </xdr:nvCxnSpPr>
      <xdr:spPr>
        <a:xfrm flipV="1">
          <a:off x="3797300" y="634473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9072</xdr:rowOff>
    </xdr:from>
    <xdr:to>
      <xdr:col>15</xdr:col>
      <xdr:colOff>101600</xdr:colOff>
      <xdr:row>37</xdr:row>
      <xdr:rowOff>110672</xdr:rowOff>
    </xdr:to>
    <xdr:sp macro="" textlink="">
      <xdr:nvSpPr>
        <xdr:cNvPr id="76" name="楕円 75"/>
        <xdr:cNvSpPr/>
      </xdr:nvSpPr>
      <xdr:spPr>
        <a:xfrm>
          <a:off x="28575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32113</xdr:rowOff>
    </xdr:from>
    <xdr:to>
      <xdr:col>19</xdr:col>
      <xdr:colOff>177800</xdr:colOff>
      <xdr:row>37</xdr:row>
      <xdr:rowOff>59872</xdr:rowOff>
    </xdr:to>
    <xdr:cxnSp macro="">
      <xdr:nvCxnSpPr>
        <xdr:cNvPr id="77" name="直線コネクタ 76"/>
        <xdr:cNvCxnSpPr/>
      </xdr:nvCxnSpPr>
      <xdr:spPr>
        <a:xfrm flipV="1">
          <a:off x="2908300" y="637576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164754</xdr:rowOff>
    </xdr:from>
    <xdr:ext cx="405111" cy="259045"/>
    <xdr:sp macro="" textlink="">
      <xdr:nvSpPr>
        <xdr:cNvPr id="78" name="n_1aveValue【道路】&#10;有形固定資産減価償却率"/>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79" name="n_2aveValue【道路】&#10;有形固定資産減価償却率"/>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80" name="n_3aveValue【道路】&#10;有形固定資産減価償却率"/>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74040</xdr:rowOff>
    </xdr:from>
    <xdr:ext cx="405111" cy="259045"/>
    <xdr:sp macro="" textlink="">
      <xdr:nvSpPr>
        <xdr:cNvPr id="81" name="n_1mainValue【道路】&#10;有形固定資産減価償却率"/>
        <xdr:cNvSpPr txBox="1"/>
      </xdr:nvSpPr>
      <xdr:spPr>
        <a:xfrm>
          <a:off x="35820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2" name="n_2mainValue【道路】&#10;有形固定資産減価償却率"/>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6" name="直線コネクタ 105"/>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07" name="【道路】&#10;一人当たり延長最小値テキスト"/>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08" name="直線コネクタ 107"/>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09" name="【道路】&#10;一人当たり延長最大値テキスト"/>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0" name="直線コネクタ 109"/>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154920</xdr:rowOff>
    </xdr:from>
    <xdr:ext cx="534377" cy="259045"/>
    <xdr:sp macro="" textlink="">
      <xdr:nvSpPr>
        <xdr:cNvPr id="111" name="【道路】&#10;一人当たり延長平均値テキスト"/>
        <xdr:cNvSpPr txBox="1"/>
      </xdr:nvSpPr>
      <xdr:spPr>
        <a:xfrm>
          <a:off x="10515600" y="701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2" name="フローチャート: 判断 111"/>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3" name="フローチャート: 判断 112"/>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4" name="フローチャート: 判断 113"/>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5" name="フローチャート: 判断 114"/>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167913</xdr:rowOff>
    </xdr:from>
    <xdr:to>
      <xdr:col>55</xdr:col>
      <xdr:colOff>50800</xdr:colOff>
      <xdr:row>41</xdr:row>
      <xdr:rowOff>98063</xdr:rowOff>
    </xdr:to>
    <xdr:sp macro="" textlink="">
      <xdr:nvSpPr>
        <xdr:cNvPr id="121" name="楕円 120"/>
        <xdr:cNvSpPr/>
      </xdr:nvSpPr>
      <xdr:spPr>
        <a:xfrm>
          <a:off x="10426700" y="702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19340</xdr:rowOff>
    </xdr:from>
    <xdr:ext cx="534377" cy="259045"/>
    <xdr:sp macro="" textlink="">
      <xdr:nvSpPr>
        <xdr:cNvPr id="122" name="【道路】&#10;一人当たり延長該当値テキスト"/>
        <xdr:cNvSpPr txBox="1"/>
      </xdr:nvSpPr>
      <xdr:spPr>
        <a:xfrm>
          <a:off x="10515600" y="687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171190</xdr:rowOff>
    </xdr:from>
    <xdr:to>
      <xdr:col>50</xdr:col>
      <xdr:colOff>165100</xdr:colOff>
      <xdr:row>41</xdr:row>
      <xdr:rowOff>101340</xdr:rowOff>
    </xdr:to>
    <xdr:sp macro="" textlink="">
      <xdr:nvSpPr>
        <xdr:cNvPr id="123" name="楕円 122"/>
        <xdr:cNvSpPr/>
      </xdr:nvSpPr>
      <xdr:spPr>
        <a:xfrm>
          <a:off x="9588500" y="70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47263</xdr:rowOff>
    </xdr:from>
    <xdr:to>
      <xdr:col>55</xdr:col>
      <xdr:colOff>0</xdr:colOff>
      <xdr:row>41</xdr:row>
      <xdr:rowOff>50540</xdr:rowOff>
    </xdr:to>
    <xdr:cxnSp macro="">
      <xdr:nvCxnSpPr>
        <xdr:cNvPr id="124" name="直線コネクタ 123"/>
        <xdr:cNvCxnSpPr/>
      </xdr:nvCxnSpPr>
      <xdr:spPr>
        <a:xfrm flipV="1">
          <a:off x="9639300" y="7076713"/>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3618</xdr:rowOff>
    </xdr:from>
    <xdr:to>
      <xdr:col>46</xdr:col>
      <xdr:colOff>38100</xdr:colOff>
      <xdr:row>41</xdr:row>
      <xdr:rowOff>105218</xdr:rowOff>
    </xdr:to>
    <xdr:sp macro="" textlink="">
      <xdr:nvSpPr>
        <xdr:cNvPr id="125" name="楕円 124"/>
        <xdr:cNvSpPr/>
      </xdr:nvSpPr>
      <xdr:spPr>
        <a:xfrm>
          <a:off x="8699500" y="70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50540</xdr:rowOff>
    </xdr:from>
    <xdr:to>
      <xdr:col>50</xdr:col>
      <xdr:colOff>114300</xdr:colOff>
      <xdr:row>41</xdr:row>
      <xdr:rowOff>54418</xdr:rowOff>
    </xdr:to>
    <xdr:cxnSp macro="">
      <xdr:nvCxnSpPr>
        <xdr:cNvPr id="126" name="直線コネクタ 125"/>
        <xdr:cNvCxnSpPr/>
      </xdr:nvCxnSpPr>
      <xdr:spPr>
        <a:xfrm flipV="1">
          <a:off x="8750300" y="7079990"/>
          <a:ext cx="889000" cy="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126547</xdr:rowOff>
    </xdr:from>
    <xdr:ext cx="534377" cy="259045"/>
    <xdr:sp macro="" textlink="">
      <xdr:nvSpPr>
        <xdr:cNvPr id="127" name="n_1aveValue【道路】&#10;一人当たり延長"/>
        <xdr:cNvSpPr txBox="1"/>
      </xdr:nvSpPr>
      <xdr:spPr>
        <a:xfrm>
          <a:off x="9359411" y="715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112804</xdr:rowOff>
    </xdr:from>
    <xdr:ext cx="534377" cy="259045"/>
    <xdr:sp macro="" textlink="">
      <xdr:nvSpPr>
        <xdr:cNvPr id="128" name="n_2aveValue【道路】&#10;一人当たり延長"/>
        <xdr:cNvSpPr txBox="1"/>
      </xdr:nvSpPr>
      <xdr:spPr>
        <a:xfrm>
          <a:off x="8483111" y="714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29" name="n_3aveValue【道路】&#10;一人当たり延長"/>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117867</xdr:rowOff>
    </xdr:from>
    <xdr:ext cx="534377" cy="259045"/>
    <xdr:sp macro="" textlink="">
      <xdr:nvSpPr>
        <xdr:cNvPr id="130" name="n_1mainValue【道路】&#10;一人当たり延長"/>
        <xdr:cNvSpPr txBox="1"/>
      </xdr:nvSpPr>
      <xdr:spPr>
        <a:xfrm>
          <a:off x="9359411" y="680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121745</xdr:rowOff>
    </xdr:from>
    <xdr:ext cx="534377" cy="259045"/>
    <xdr:sp macro="" textlink="">
      <xdr:nvSpPr>
        <xdr:cNvPr id="131" name="n_2mainValue【道路】&#10;一人当たり延長"/>
        <xdr:cNvSpPr txBox="1"/>
      </xdr:nvSpPr>
      <xdr:spPr>
        <a:xfrm>
          <a:off x="8483111" y="680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57" name="直線コネクタ 156"/>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58" name="【橋りょう・トンネル】&#10;有形固定資産減価償却率最小値テキスト"/>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59" name="直線コネクタ 158"/>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0" name="【橋りょう・トンネル】&#10;有形固定資産減価償却率最大値テキスト"/>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1" name="直線コネクタ 160"/>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50092</xdr:rowOff>
    </xdr:from>
    <xdr:ext cx="405111" cy="259045"/>
    <xdr:sp macro="" textlink="">
      <xdr:nvSpPr>
        <xdr:cNvPr id="162" name="【橋りょう・トンネル】&#10;有形固定資産減価償却率平均値テキスト"/>
        <xdr:cNvSpPr txBox="1"/>
      </xdr:nvSpPr>
      <xdr:spPr>
        <a:xfrm>
          <a:off x="4673600" y="999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3" name="フローチャート: 判断 162"/>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64" name="フローチャート: 判断 163"/>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65" name="フローチャート: 判断 164"/>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66" name="フローチャート: 判断 165"/>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61867</xdr:rowOff>
    </xdr:from>
    <xdr:to>
      <xdr:col>24</xdr:col>
      <xdr:colOff>114300</xdr:colOff>
      <xdr:row>58</xdr:row>
      <xdr:rowOff>163467</xdr:rowOff>
    </xdr:to>
    <xdr:sp macro="" textlink="">
      <xdr:nvSpPr>
        <xdr:cNvPr id="172" name="楕円 171"/>
        <xdr:cNvSpPr/>
      </xdr:nvSpPr>
      <xdr:spPr>
        <a:xfrm>
          <a:off x="4584700" y="100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84744</xdr:rowOff>
    </xdr:from>
    <xdr:ext cx="405111" cy="259045"/>
    <xdr:sp macro="" textlink="">
      <xdr:nvSpPr>
        <xdr:cNvPr id="173" name="【橋りょう・トンネル】&#10;有形固定資産減価償却率該当値テキスト"/>
        <xdr:cNvSpPr txBox="1"/>
      </xdr:nvSpPr>
      <xdr:spPr>
        <a:xfrm>
          <a:off x="4673600" y="9857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86360</xdr:rowOff>
    </xdr:from>
    <xdr:to>
      <xdr:col>20</xdr:col>
      <xdr:colOff>38100</xdr:colOff>
      <xdr:row>59</xdr:row>
      <xdr:rowOff>16510</xdr:rowOff>
    </xdr:to>
    <xdr:sp macro="" textlink="">
      <xdr:nvSpPr>
        <xdr:cNvPr id="174" name="楕円 173"/>
        <xdr:cNvSpPr/>
      </xdr:nvSpPr>
      <xdr:spPr>
        <a:xfrm>
          <a:off x="3746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112667</xdr:rowOff>
    </xdr:from>
    <xdr:to>
      <xdr:col>24</xdr:col>
      <xdr:colOff>63500</xdr:colOff>
      <xdr:row>58</xdr:row>
      <xdr:rowOff>137160</xdr:rowOff>
    </xdr:to>
    <xdr:cxnSp macro="">
      <xdr:nvCxnSpPr>
        <xdr:cNvPr id="175" name="直線コネクタ 174"/>
        <xdr:cNvCxnSpPr/>
      </xdr:nvCxnSpPr>
      <xdr:spPr>
        <a:xfrm flipV="1">
          <a:off x="3797300" y="1005676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60234</xdr:rowOff>
    </xdr:from>
    <xdr:to>
      <xdr:col>15</xdr:col>
      <xdr:colOff>101600</xdr:colOff>
      <xdr:row>58</xdr:row>
      <xdr:rowOff>161834</xdr:rowOff>
    </xdr:to>
    <xdr:sp macro="" textlink="">
      <xdr:nvSpPr>
        <xdr:cNvPr id="176" name="楕円 175"/>
        <xdr:cNvSpPr/>
      </xdr:nvSpPr>
      <xdr:spPr>
        <a:xfrm>
          <a:off x="2857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111034</xdr:rowOff>
    </xdr:from>
    <xdr:to>
      <xdr:col>19</xdr:col>
      <xdr:colOff>177800</xdr:colOff>
      <xdr:row>58</xdr:row>
      <xdr:rowOff>137160</xdr:rowOff>
    </xdr:to>
    <xdr:cxnSp macro="">
      <xdr:nvCxnSpPr>
        <xdr:cNvPr id="177" name="直線コネクタ 176"/>
        <xdr:cNvCxnSpPr/>
      </xdr:nvCxnSpPr>
      <xdr:spPr>
        <a:xfrm>
          <a:off x="2908300" y="100551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16708</xdr:rowOff>
    </xdr:from>
    <xdr:ext cx="405111" cy="259045"/>
    <xdr:sp macro="" textlink="">
      <xdr:nvSpPr>
        <xdr:cNvPr id="178" name="n_1aveValue【橋りょう・トンネル】&#10;有形固定資産減価償却率"/>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32130</xdr:rowOff>
    </xdr:from>
    <xdr:ext cx="405111" cy="259045"/>
    <xdr:sp macro="" textlink="">
      <xdr:nvSpPr>
        <xdr:cNvPr id="179" name="n_2aveValue【橋りょう・トンネル】&#10;有形固定資産減価償却率"/>
        <xdr:cNvSpPr txBox="1"/>
      </xdr:nvSpPr>
      <xdr:spPr>
        <a:xfrm>
          <a:off x="2705744" y="1014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80" name="n_3aveValue【橋りょう・トンネル】&#10;有形固定資産減価償却率"/>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7637</xdr:rowOff>
    </xdr:from>
    <xdr:ext cx="405111" cy="259045"/>
    <xdr:sp macro="" textlink="">
      <xdr:nvSpPr>
        <xdr:cNvPr id="181" name="n_1mainValue【橋りょう・トンネル】&#10;有形固定資産減価償却率"/>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6911</xdr:rowOff>
    </xdr:from>
    <xdr:ext cx="405111" cy="259045"/>
    <xdr:sp macro="" textlink="">
      <xdr:nvSpPr>
        <xdr:cNvPr id="182" name="n_2mainValue【橋りょう・トンネル】&#10;有形固定資産減価償却率"/>
        <xdr:cNvSpPr txBox="1"/>
      </xdr:nvSpPr>
      <xdr:spPr>
        <a:xfrm>
          <a:off x="27057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6" name="テキスト ボックス 19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8" name="テキスト ボックス 19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0" name="テキスト ボックス 19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2" name="テキスト ボックス 20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06" name="直線コネクタ 205"/>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07" name="【橋りょう・トンネル】&#10;一人当たり有形固定資産（償却資産）額最小値テキスト"/>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08" name="直線コネクタ 207"/>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09" name="【橋りょう・トンネル】&#10;一人当たり有形固定資産（償却資産）額最大値テキスト"/>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0" name="直線コネクタ 209"/>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211" name="【橋りょう・トンネル】&#10;一人当たり有形固定資産（償却資産）額平均値テキスト"/>
        <xdr:cNvSpPr txBox="1"/>
      </xdr:nvSpPr>
      <xdr:spPr>
        <a:xfrm>
          <a:off x="10515600" y="10670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12" name="フローチャート: 判断 211"/>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13" name="フローチャート: 判断 212"/>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14" name="フローチャート: 判断 213"/>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15" name="フローチャート: 判断 214"/>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82142</xdr:rowOff>
    </xdr:from>
    <xdr:to>
      <xdr:col>55</xdr:col>
      <xdr:colOff>50800</xdr:colOff>
      <xdr:row>64</xdr:row>
      <xdr:rowOff>12292</xdr:rowOff>
    </xdr:to>
    <xdr:sp macro="" textlink="">
      <xdr:nvSpPr>
        <xdr:cNvPr id="221" name="楕円 220"/>
        <xdr:cNvSpPr/>
      </xdr:nvSpPr>
      <xdr:spPr>
        <a:xfrm>
          <a:off x="10426700" y="1088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168519</xdr:rowOff>
    </xdr:from>
    <xdr:ext cx="599010" cy="259045"/>
    <xdr:sp macro="" textlink="">
      <xdr:nvSpPr>
        <xdr:cNvPr id="222" name="【橋りょう・トンネル】&#10;一人当たり有形固定資産（償却資産）額該当値テキスト"/>
        <xdr:cNvSpPr txBox="1"/>
      </xdr:nvSpPr>
      <xdr:spPr>
        <a:xfrm>
          <a:off x="10515600" y="1079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84736</xdr:rowOff>
    </xdr:from>
    <xdr:to>
      <xdr:col>50</xdr:col>
      <xdr:colOff>165100</xdr:colOff>
      <xdr:row>64</xdr:row>
      <xdr:rowOff>14886</xdr:rowOff>
    </xdr:to>
    <xdr:sp macro="" textlink="">
      <xdr:nvSpPr>
        <xdr:cNvPr id="223" name="楕円 222"/>
        <xdr:cNvSpPr/>
      </xdr:nvSpPr>
      <xdr:spPr>
        <a:xfrm>
          <a:off x="9588500" y="1088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132942</xdr:rowOff>
    </xdr:from>
    <xdr:to>
      <xdr:col>55</xdr:col>
      <xdr:colOff>0</xdr:colOff>
      <xdr:row>63</xdr:row>
      <xdr:rowOff>135536</xdr:rowOff>
    </xdr:to>
    <xdr:cxnSp macro="">
      <xdr:nvCxnSpPr>
        <xdr:cNvPr id="224" name="直線コネクタ 223"/>
        <xdr:cNvCxnSpPr/>
      </xdr:nvCxnSpPr>
      <xdr:spPr>
        <a:xfrm flipV="1">
          <a:off x="9639300" y="10934292"/>
          <a:ext cx="838200" cy="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92965</xdr:rowOff>
    </xdr:from>
    <xdr:to>
      <xdr:col>46</xdr:col>
      <xdr:colOff>38100</xdr:colOff>
      <xdr:row>64</xdr:row>
      <xdr:rowOff>23115</xdr:rowOff>
    </xdr:to>
    <xdr:sp macro="" textlink="">
      <xdr:nvSpPr>
        <xdr:cNvPr id="225" name="楕円 224"/>
        <xdr:cNvSpPr/>
      </xdr:nvSpPr>
      <xdr:spPr>
        <a:xfrm>
          <a:off x="8699500" y="108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135536</xdr:rowOff>
    </xdr:from>
    <xdr:to>
      <xdr:col>50</xdr:col>
      <xdr:colOff>114300</xdr:colOff>
      <xdr:row>63</xdr:row>
      <xdr:rowOff>143765</xdr:rowOff>
    </xdr:to>
    <xdr:cxnSp macro="">
      <xdr:nvCxnSpPr>
        <xdr:cNvPr id="226" name="直線コネクタ 225"/>
        <xdr:cNvCxnSpPr/>
      </xdr:nvCxnSpPr>
      <xdr:spPr>
        <a:xfrm flipV="1">
          <a:off x="8750300" y="10936886"/>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27" name="n_1aveValue【橋りょう・トンネル】&#10;一人当たり有形固定資産（償却資産）額"/>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28" name="n_2aveValue【橋りょう・トンネル】&#10;一人当たり有形固定資産（償却資産）額"/>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29" name="n_3aveValue【橋りょう・トンネル】&#10;一人当たり有形固定資産（償却資産）額"/>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6013</xdr:rowOff>
    </xdr:from>
    <xdr:ext cx="599010" cy="259045"/>
    <xdr:sp macro="" textlink="">
      <xdr:nvSpPr>
        <xdr:cNvPr id="230" name="n_1mainValue【橋りょう・トンネル】&#10;一人当たり有形固定資産（償却資産）額"/>
        <xdr:cNvSpPr txBox="1"/>
      </xdr:nvSpPr>
      <xdr:spPr>
        <a:xfrm>
          <a:off x="9327095" y="1097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14242</xdr:rowOff>
    </xdr:from>
    <xdr:ext cx="599010" cy="259045"/>
    <xdr:sp macro="" textlink="">
      <xdr:nvSpPr>
        <xdr:cNvPr id="231" name="n_2mainValue【橋りょう・トンネル】&#10;一人当たり有形固定資産（償却資産）額"/>
        <xdr:cNvSpPr txBox="1"/>
      </xdr:nvSpPr>
      <xdr:spPr>
        <a:xfrm>
          <a:off x="8450795" y="10987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56" name="直線コネクタ 255"/>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57"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58" name="直線コネクタ 257"/>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0" name="直線コネクタ 25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61" name="【公営住宅】&#10;有形固定資産減価償却率平均値テキスト"/>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62" name="フローチャート: 判断 261"/>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63" name="フローチャート: 判断 262"/>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64" name="フローチャート: 判断 263"/>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65" name="フローチャート: 判断 264"/>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71" name="楕円 270"/>
        <xdr:cNvSpPr/>
      </xdr:nvSpPr>
      <xdr:spPr>
        <a:xfrm>
          <a:off x="45847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43832</xdr:rowOff>
    </xdr:from>
    <xdr:ext cx="405111" cy="259045"/>
    <xdr:sp macro="" textlink="">
      <xdr:nvSpPr>
        <xdr:cNvPr id="272" name="【公営住宅】&#10;有形固定資産減価償却率該当値テキスト"/>
        <xdr:cNvSpPr txBox="1"/>
      </xdr:nvSpPr>
      <xdr:spPr>
        <a:xfrm>
          <a:off x="4673600"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93980</xdr:rowOff>
    </xdr:from>
    <xdr:to>
      <xdr:col>20</xdr:col>
      <xdr:colOff>38100</xdr:colOff>
      <xdr:row>83</xdr:row>
      <xdr:rowOff>24130</xdr:rowOff>
    </xdr:to>
    <xdr:sp macro="" textlink="">
      <xdr:nvSpPr>
        <xdr:cNvPr id="273" name="楕円 272"/>
        <xdr:cNvSpPr/>
      </xdr:nvSpPr>
      <xdr:spPr>
        <a:xfrm>
          <a:off x="3746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116205</xdr:rowOff>
    </xdr:from>
    <xdr:to>
      <xdr:col>24</xdr:col>
      <xdr:colOff>63500</xdr:colOff>
      <xdr:row>82</xdr:row>
      <xdr:rowOff>144780</xdr:rowOff>
    </xdr:to>
    <xdr:cxnSp macro="">
      <xdr:nvCxnSpPr>
        <xdr:cNvPr id="274" name="直線コネクタ 273"/>
        <xdr:cNvCxnSpPr/>
      </xdr:nvCxnSpPr>
      <xdr:spPr>
        <a:xfrm flipV="1">
          <a:off x="3797300" y="141751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122555</xdr:rowOff>
    </xdr:from>
    <xdr:to>
      <xdr:col>15</xdr:col>
      <xdr:colOff>101600</xdr:colOff>
      <xdr:row>83</xdr:row>
      <xdr:rowOff>52705</xdr:rowOff>
    </xdr:to>
    <xdr:sp macro="" textlink="">
      <xdr:nvSpPr>
        <xdr:cNvPr id="275" name="楕円 274"/>
        <xdr:cNvSpPr/>
      </xdr:nvSpPr>
      <xdr:spPr>
        <a:xfrm>
          <a:off x="2857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144780</xdr:rowOff>
    </xdr:from>
    <xdr:to>
      <xdr:col>19</xdr:col>
      <xdr:colOff>177800</xdr:colOff>
      <xdr:row>83</xdr:row>
      <xdr:rowOff>1905</xdr:rowOff>
    </xdr:to>
    <xdr:cxnSp macro="">
      <xdr:nvCxnSpPr>
        <xdr:cNvPr id="276" name="直線コネクタ 275"/>
        <xdr:cNvCxnSpPr/>
      </xdr:nvCxnSpPr>
      <xdr:spPr>
        <a:xfrm flipV="1">
          <a:off x="2908300" y="142036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73041</xdr:rowOff>
    </xdr:from>
    <xdr:ext cx="405111" cy="259045"/>
    <xdr:sp macro="" textlink="">
      <xdr:nvSpPr>
        <xdr:cNvPr id="277" name="n_1aveValue【公営住宅】&#10;有形固定資産減価償却率"/>
        <xdr:cNvSpPr txBox="1"/>
      </xdr:nvSpPr>
      <xdr:spPr>
        <a:xfrm>
          <a:off x="35820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278" name="n_2aveValue【公営住宅】&#10;有形固定資産減価償却率"/>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97807</xdr:rowOff>
    </xdr:from>
    <xdr:ext cx="405111" cy="259045"/>
    <xdr:sp macro="" textlink="">
      <xdr:nvSpPr>
        <xdr:cNvPr id="279" name="n_3aveValue【公営住宅】&#10;有形固定資産減価償却率"/>
        <xdr:cNvSpPr txBox="1"/>
      </xdr:nvSpPr>
      <xdr:spPr>
        <a:xfrm>
          <a:off x="1816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15257</xdr:rowOff>
    </xdr:from>
    <xdr:ext cx="405111" cy="259045"/>
    <xdr:sp macro="" textlink="">
      <xdr:nvSpPr>
        <xdr:cNvPr id="280" name="n_1mainValue【公営住宅】&#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43832</xdr:rowOff>
    </xdr:from>
    <xdr:ext cx="405111" cy="259045"/>
    <xdr:sp macro="" textlink="">
      <xdr:nvSpPr>
        <xdr:cNvPr id="281" name="n_2mainValue【公営住宅】&#10;有形固定資産減価償却率"/>
        <xdr:cNvSpPr txBox="1"/>
      </xdr:nvSpPr>
      <xdr:spPr>
        <a:xfrm>
          <a:off x="27057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3" name="テキスト ボックス 30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05" name="直線コネクタ 304"/>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0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07" name="直線コネクタ 30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08" name="【公営住宅】&#10;一人当たり面積最大値テキスト"/>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09" name="直線コネクタ 308"/>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86568</xdr:rowOff>
    </xdr:from>
    <xdr:ext cx="469744" cy="259045"/>
    <xdr:sp macro="" textlink="">
      <xdr:nvSpPr>
        <xdr:cNvPr id="310" name="【公営住宅】&#10;一人当たり面積平均値テキスト"/>
        <xdr:cNvSpPr txBox="1"/>
      </xdr:nvSpPr>
      <xdr:spPr>
        <a:xfrm>
          <a:off x="10515600" y="1431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11" name="フローチャート: 判断 310"/>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12" name="フローチャート: 判断 311"/>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13" name="フローチャート: 判断 312"/>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14" name="フローチャート: 判断 313"/>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8255</xdr:rowOff>
    </xdr:from>
    <xdr:to>
      <xdr:col>55</xdr:col>
      <xdr:colOff>50800</xdr:colOff>
      <xdr:row>86</xdr:row>
      <xdr:rowOff>109855</xdr:rowOff>
    </xdr:to>
    <xdr:sp macro="" textlink="">
      <xdr:nvSpPr>
        <xdr:cNvPr id="320" name="楕円 319"/>
        <xdr:cNvSpPr/>
      </xdr:nvSpPr>
      <xdr:spPr>
        <a:xfrm>
          <a:off x="104267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94632</xdr:rowOff>
    </xdr:from>
    <xdr:ext cx="469744" cy="259045"/>
    <xdr:sp macro="" textlink="">
      <xdr:nvSpPr>
        <xdr:cNvPr id="321" name="【公営住宅】&#10;一人当たり面積該当値テキスト"/>
        <xdr:cNvSpPr txBox="1"/>
      </xdr:nvSpPr>
      <xdr:spPr>
        <a:xfrm>
          <a:off x="10515600" y="1466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9207</xdr:rowOff>
    </xdr:from>
    <xdr:to>
      <xdr:col>50</xdr:col>
      <xdr:colOff>165100</xdr:colOff>
      <xdr:row>86</xdr:row>
      <xdr:rowOff>110807</xdr:rowOff>
    </xdr:to>
    <xdr:sp macro="" textlink="">
      <xdr:nvSpPr>
        <xdr:cNvPr id="322" name="楕円 321"/>
        <xdr:cNvSpPr/>
      </xdr:nvSpPr>
      <xdr:spPr>
        <a:xfrm>
          <a:off x="9588500" y="1475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59055</xdr:rowOff>
    </xdr:from>
    <xdr:to>
      <xdr:col>55</xdr:col>
      <xdr:colOff>0</xdr:colOff>
      <xdr:row>86</xdr:row>
      <xdr:rowOff>60007</xdr:rowOff>
    </xdr:to>
    <xdr:cxnSp macro="">
      <xdr:nvCxnSpPr>
        <xdr:cNvPr id="323" name="直線コネクタ 322"/>
        <xdr:cNvCxnSpPr/>
      </xdr:nvCxnSpPr>
      <xdr:spPr>
        <a:xfrm flipV="1">
          <a:off x="9639300" y="14803755"/>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10540</xdr:rowOff>
    </xdr:from>
    <xdr:to>
      <xdr:col>46</xdr:col>
      <xdr:colOff>38100</xdr:colOff>
      <xdr:row>86</xdr:row>
      <xdr:rowOff>112140</xdr:rowOff>
    </xdr:to>
    <xdr:sp macro="" textlink="">
      <xdr:nvSpPr>
        <xdr:cNvPr id="324" name="楕円 323"/>
        <xdr:cNvSpPr/>
      </xdr:nvSpPr>
      <xdr:spPr>
        <a:xfrm>
          <a:off x="8699500" y="1475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60007</xdr:rowOff>
    </xdr:from>
    <xdr:to>
      <xdr:col>50</xdr:col>
      <xdr:colOff>114300</xdr:colOff>
      <xdr:row>86</xdr:row>
      <xdr:rowOff>61340</xdr:rowOff>
    </xdr:to>
    <xdr:cxnSp macro="">
      <xdr:nvCxnSpPr>
        <xdr:cNvPr id="325" name="直線コネクタ 324"/>
        <xdr:cNvCxnSpPr/>
      </xdr:nvCxnSpPr>
      <xdr:spPr>
        <a:xfrm flipV="1">
          <a:off x="8750300" y="1480470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21035</xdr:rowOff>
    </xdr:from>
    <xdr:ext cx="469744" cy="259045"/>
    <xdr:sp macro="" textlink="">
      <xdr:nvSpPr>
        <xdr:cNvPr id="326" name="n_1aveValue【公営住宅】&#10;一人当たり面積"/>
        <xdr:cNvSpPr txBox="1"/>
      </xdr:nvSpPr>
      <xdr:spPr>
        <a:xfrm>
          <a:off x="93917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49040</xdr:rowOff>
    </xdr:from>
    <xdr:ext cx="469744" cy="259045"/>
    <xdr:sp macro="" textlink="">
      <xdr:nvSpPr>
        <xdr:cNvPr id="327" name="n_2aveValue【公営住宅】&#10;一人当たり面積"/>
        <xdr:cNvSpPr txBox="1"/>
      </xdr:nvSpPr>
      <xdr:spPr>
        <a:xfrm>
          <a:off x="8515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28" name="n_3aveValue【公営住宅】&#10;一人当たり面積"/>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101934</xdr:rowOff>
    </xdr:from>
    <xdr:ext cx="469744" cy="259045"/>
    <xdr:sp macro="" textlink="">
      <xdr:nvSpPr>
        <xdr:cNvPr id="329" name="n_1mainValue【公営住宅】&#10;一人当たり面積"/>
        <xdr:cNvSpPr txBox="1"/>
      </xdr:nvSpPr>
      <xdr:spPr>
        <a:xfrm>
          <a:off x="9391727" y="1484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103267</xdr:rowOff>
    </xdr:from>
    <xdr:ext cx="469744" cy="259045"/>
    <xdr:sp macro="" textlink="">
      <xdr:nvSpPr>
        <xdr:cNvPr id="330" name="n_2mainValue【公営住宅】&#10;一人当たり面積"/>
        <xdr:cNvSpPr txBox="1"/>
      </xdr:nvSpPr>
      <xdr:spPr>
        <a:xfrm>
          <a:off x="8515427" y="1484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7" name="直線コネクタ 35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8" name="テキスト ボックス 35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9" name="直線コネクタ 35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0" name="テキスト ボックス 35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1" name="直線コネクタ 36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2" name="テキスト ボックス 36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3" name="直線コネクタ 36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4" name="テキスト ボックス 36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5" name="直線コネクタ 36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6" name="テキスト ボックス 36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7" name="直線コネクタ 36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8" name="テキスト ボックス 36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72" name="直線コネクタ 371"/>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73" name="【認定こども園・幼稚園・保育所】&#10;有形固定資産減価償却率最小値テキスト"/>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74" name="直線コネクタ 373"/>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6" name="直線コネクタ 37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126654</xdr:rowOff>
    </xdr:from>
    <xdr:ext cx="405111" cy="259045"/>
    <xdr:sp macro="" textlink="">
      <xdr:nvSpPr>
        <xdr:cNvPr id="377" name="【認定こども園・幼稚園・保育所】&#10;有形固定資産減価償却率平均値テキスト"/>
        <xdr:cNvSpPr txBox="1"/>
      </xdr:nvSpPr>
      <xdr:spPr>
        <a:xfrm>
          <a:off x="16357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78" name="フローチャート: 判断 377"/>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79" name="フローチャート: 判断 378"/>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80" name="フローチャート: 判断 379"/>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81" name="フローチャート: 判断 380"/>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76019</xdr:rowOff>
    </xdr:from>
    <xdr:to>
      <xdr:col>85</xdr:col>
      <xdr:colOff>177800</xdr:colOff>
      <xdr:row>42</xdr:row>
      <xdr:rowOff>6169</xdr:rowOff>
    </xdr:to>
    <xdr:sp macro="" textlink="">
      <xdr:nvSpPr>
        <xdr:cNvPr id="387" name="楕円 386"/>
        <xdr:cNvSpPr/>
      </xdr:nvSpPr>
      <xdr:spPr>
        <a:xfrm>
          <a:off x="162687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162396</xdr:rowOff>
    </xdr:from>
    <xdr:ext cx="340478" cy="259045"/>
    <xdr:sp macro="" textlink="">
      <xdr:nvSpPr>
        <xdr:cNvPr id="388" name="【認定こども園・幼稚園・保育所】&#10;有形固定資産減価償却率該当値テキスト"/>
        <xdr:cNvSpPr txBox="1"/>
      </xdr:nvSpPr>
      <xdr:spPr>
        <a:xfrm>
          <a:off x="16357600" y="70203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144599</xdr:rowOff>
    </xdr:from>
    <xdr:to>
      <xdr:col>81</xdr:col>
      <xdr:colOff>101600</xdr:colOff>
      <xdr:row>42</xdr:row>
      <xdr:rowOff>74749</xdr:rowOff>
    </xdr:to>
    <xdr:sp macro="" textlink="">
      <xdr:nvSpPr>
        <xdr:cNvPr id="389" name="楕円 388"/>
        <xdr:cNvSpPr/>
      </xdr:nvSpPr>
      <xdr:spPr>
        <a:xfrm>
          <a:off x="15430500" y="71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126819</xdr:rowOff>
    </xdr:from>
    <xdr:to>
      <xdr:col>85</xdr:col>
      <xdr:colOff>127000</xdr:colOff>
      <xdr:row>42</xdr:row>
      <xdr:rowOff>23949</xdr:rowOff>
    </xdr:to>
    <xdr:cxnSp macro="">
      <xdr:nvCxnSpPr>
        <xdr:cNvPr id="390" name="直線コネクタ 389"/>
        <xdr:cNvCxnSpPr/>
      </xdr:nvCxnSpPr>
      <xdr:spPr>
        <a:xfrm flipV="1">
          <a:off x="15481300" y="7156269"/>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134801</xdr:rowOff>
    </xdr:from>
    <xdr:to>
      <xdr:col>76</xdr:col>
      <xdr:colOff>165100</xdr:colOff>
      <xdr:row>35</xdr:row>
      <xdr:rowOff>64951</xdr:rowOff>
    </xdr:to>
    <xdr:sp macro="" textlink="">
      <xdr:nvSpPr>
        <xdr:cNvPr id="391" name="楕円 390"/>
        <xdr:cNvSpPr/>
      </xdr:nvSpPr>
      <xdr:spPr>
        <a:xfrm>
          <a:off x="14541500" y="596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14151</xdr:rowOff>
    </xdr:from>
    <xdr:to>
      <xdr:col>81</xdr:col>
      <xdr:colOff>50800</xdr:colOff>
      <xdr:row>42</xdr:row>
      <xdr:rowOff>23949</xdr:rowOff>
    </xdr:to>
    <xdr:cxnSp macro="">
      <xdr:nvCxnSpPr>
        <xdr:cNvPr id="392" name="直線コネクタ 391"/>
        <xdr:cNvCxnSpPr/>
      </xdr:nvCxnSpPr>
      <xdr:spPr>
        <a:xfrm>
          <a:off x="14592300" y="6014901"/>
          <a:ext cx="889000" cy="120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17797</xdr:rowOff>
    </xdr:from>
    <xdr:ext cx="405111" cy="259045"/>
    <xdr:sp macro="" textlink="">
      <xdr:nvSpPr>
        <xdr:cNvPr id="393" name="n_1aveValue【認定こども園・幼稚園・保育所】&#10;有形固定資産減価償却率"/>
        <xdr:cNvSpPr txBox="1"/>
      </xdr:nvSpPr>
      <xdr:spPr>
        <a:xfrm>
          <a:off x="15266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145886</xdr:rowOff>
    </xdr:from>
    <xdr:ext cx="405111" cy="259045"/>
    <xdr:sp macro="" textlink="">
      <xdr:nvSpPr>
        <xdr:cNvPr id="394" name="n_2aveValue【認定こども園・幼稚園・保育所】&#10;有形固定資産減価償却率"/>
        <xdr:cNvSpPr txBox="1"/>
      </xdr:nvSpPr>
      <xdr:spPr>
        <a:xfrm>
          <a:off x="14389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395" name="n_3aveValue【認定こども園・幼稚園・保育所】&#10;有形固定資産減価償却率"/>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65876</xdr:rowOff>
    </xdr:from>
    <xdr:ext cx="340478" cy="259045"/>
    <xdr:sp macro="" textlink="">
      <xdr:nvSpPr>
        <xdr:cNvPr id="396" name="n_1mainValue【認定こども園・幼稚園・保育所】&#10;有形固定資産減価償却率"/>
        <xdr:cNvSpPr txBox="1"/>
      </xdr:nvSpPr>
      <xdr:spPr>
        <a:xfrm>
          <a:off x="15298361" y="72667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81478</xdr:rowOff>
    </xdr:from>
    <xdr:ext cx="405111" cy="259045"/>
    <xdr:sp macro="" textlink="">
      <xdr:nvSpPr>
        <xdr:cNvPr id="397" name="n_2mainValue【認定こども園・幼稚園・保育所】&#10;有形固定資産減価償却率"/>
        <xdr:cNvSpPr txBox="1"/>
      </xdr:nvSpPr>
      <xdr:spPr>
        <a:xfrm>
          <a:off x="14389744" y="573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8" name="直線コネクタ 40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9" name="テキスト ボックス 40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0" name="直線コネクタ 40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1" name="テキスト ボックス 41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2" name="直線コネクタ 41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3" name="テキスト ボックス 41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4" name="直線コネクタ 41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5" name="テキスト ボックス 41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419" name="直線コネクタ 418"/>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420" name="【認定こども園・幼稚園・保育所】&#10;一人当たり面積最小値テキスト"/>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21" name="直線コネクタ 420"/>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22" name="【認定こども園・幼稚園・保育所】&#10;一人当たり面積最大値テキスト"/>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23" name="直線コネクタ 422"/>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158005</xdr:rowOff>
    </xdr:from>
    <xdr:ext cx="469744" cy="259045"/>
    <xdr:sp macro="" textlink="">
      <xdr:nvSpPr>
        <xdr:cNvPr id="424" name="【認定こども園・幼稚園・保育所】&#10;一人当たり面積平均値テキスト"/>
        <xdr:cNvSpPr txBox="1"/>
      </xdr:nvSpPr>
      <xdr:spPr>
        <a:xfrm>
          <a:off x="22199600" y="633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25" name="フローチャート: 判断 424"/>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26" name="フローチャート: 判断 425"/>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27" name="フローチャート: 判断 426"/>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428" name="フローチャート: 判断 427"/>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59690</xdr:rowOff>
    </xdr:from>
    <xdr:to>
      <xdr:col>116</xdr:col>
      <xdr:colOff>114300</xdr:colOff>
      <xdr:row>40</xdr:row>
      <xdr:rowOff>161290</xdr:rowOff>
    </xdr:to>
    <xdr:sp macro="" textlink="">
      <xdr:nvSpPr>
        <xdr:cNvPr id="434" name="楕円 433"/>
        <xdr:cNvSpPr/>
      </xdr:nvSpPr>
      <xdr:spPr>
        <a:xfrm>
          <a:off x="22110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146067</xdr:rowOff>
    </xdr:from>
    <xdr:ext cx="469744" cy="259045"/>
    <xdr:sp macro="" textlink="">
      <xdr:nvSpPr>
        <xdr:cNvPr id="435" name="【認定こども園・幼稚園・保育所】&#10;一人当たり面積該当値テキスト"/>
        <xdr:cNvSpPr txBox="1"/>
      </xdr:nvSpPr>
      <xdr:spPr>
        <a:xfrm>
          <a:off x="22199600" y="683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64262</xdr:rowOff>
    </xdr:from>
    <xdr:to>
      <xdr:col>112</xdr:col>
      <xdr:colOff>38100</xdr:colOff>
      <xdr:row>40</xdr:row>
      <xdr:rowOff>165862</xdr:rowOff>
    </xdr:to>
    <xdr:sp macro="" textlink="">
      <xdr:nvSpPr>
        <xdr:cNvPr id="436" name="楕円 435"/>
        <xdr:cNvSpPr/>
      </xdr:nvSpPr>
      <xdr:spPr>
        <a:xfrm>
          <a:off x="212725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110490</xdr:rowOff>
    </xdr:from>
    <xdr:to>
      <xdr:col>116</xdr:col>
      <xdr:colOff>63500</xdr:colOff>
      <xdr:row>40</xdr:row>
      <xdr:rowOff>115062</xdr:rowOff>
    </xdr:to>
    <xdr:cxnSp macro="">
      <xdr:nvCxnSpPr>
        <xdr:cNvPr id="437" name="直線コネクタ 436"/>
        <xdr:cNvCxnSpPr/>
      </xdr:nvCxnSpPr>
      <xdr:spPr>
        <a:xfrm flipV="1">
          <a:off x="21323300" y="696849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107696</xdr:rowOff>
    </xdr:from>
    <xdr:to>
      <xdr:col>107</xdr:col>
      <xdr:colOff>101600</xdr:colOff>
      <xdr:row>41</xdr:row>
      <xdr:rowOff>37846</xdr:rowOff>
    </xdr:to>
    <xdr:sp macro="" textlink="">
      <xdr:nvSpPr>
        <xdr:cNvPr id="438" name="楕円 437"/>
        <xdr:cNvSpPr/>
      </xdr:nvSpPr>
      <xdr:spPr>
        <a:xfrm>
          <a:off x="20383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115062</xdr:rowOff>
    </xdr:from>
    <xdr:to>
      <xdr:col>111</xdr:col>
      <xdr:colOff>177800</xdr:colOff>
      <xdr:row>40</xdr:row>
      <xdr:rowOff>158496</xdr:rowOff>
    </xdr:to>
    <xdr:cxnSp macro="">
      <xdr:nvCxnSpPr>
        <xdr:cNvPr id="439" name="直線コネクタ 438"/>
        <xdr:cNvCxnSpPr/>
      </xdr:nvCxnSpPr>
      <xdr:spPr>
        <a:xfrm flipV="1">
          <a:off x="20434300" y="697306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74947</xdr:rowOff>
    </xdr:from>
    <xdr:ext cx="469744" cy="259045"/>
    <xdr:sp macro="" textlink="">
      <xdr:nvSpPr>
        <xdr:cNvPr id="440" name="n_1aveValue【認定こども園・幼稚園・保育所】&#10;一人当たり面積"/>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441" name="n_2aveValue【認定こども園・幼稚園・保育所】&#10;一人当たり面積"/>
        <xdr:cNvSpPr txBox="1"/>
      </xdr:nvSpPr>
      <xdr:spPr>
        <a:xfrm>
          <a:off x="20199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442" name="n_3aveValue【認定こども園・幼稚園・保育所】&#10;一人当たり面積"/>
        <xdr:cNvSpPr txBox="1"/>
      </xdr:nvSpPr>
      <xdr:spPr>
        <a:xfrm>
          <a:off x="19310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156989</xdr:rowOff>
    </xdr:from>
    <xdr:ext cx="469744" cy="259045"/>
    <xdr:sp macro="" textlink="">
      <xdr:nvSpPr>
        <xdr:cNvPr id="443" name="n_1mainValue【認定こども園・幼稚園・保育所】&#10;一人当たり面積"/>
        <xdr:cNvSpPr txBox="1"/>
      </xdr:nvSpPr>
      <xdr:spPr>
        <a:xfrm>
          <a:off x="21075727" y="701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28973</xdr:rowOff>
    </xdr:from>
    <xdr:ext cx="469744" cy="259045"/>
    <xdr:sp macro="" textlink="">
      <xdr:nvSpPr>
        <xdr:cNvPr id="444" name="n_2mainValue【認定こども園・幼稚園・保育所】&#10;一人当たり面積"/>
        <xdr:cNvSpPr txBox="1"/>
      </xdr:nvSpPr>
      <xdr:spPr>
        <a:xfrm>
          <a:off x="201994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5" name="直線コネクタ 45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6" name="テキスト ボックス 45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7" name="直線コネクタ 45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8" name="テキスト ボックス 45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9" name="直線コネクタ 45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0" name="テキスト ボックス 45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1" name="直線コネクタ 46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2" name="テキスト ボックス 46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3" name="直線コネクタ 46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4" name="テキスト ボックス 46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5" name="直線コネクタ 46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6" name="テキスト ボックス 46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70" name="直線コネクタ 469"/>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71" name="【学校施設】&#10;有形固定資産減価償却率最小値テキスト"/>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72" name="直線コネクタ 471"/>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73" name="【学校施設】&#10;有形固定資産減価償却率最大値テキスト"/>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74" name="直線コネクタ 473"/>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475" name="【学校施設】&#10;有形固定資産減価償却率平均値テキスト"/>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476" name="フローチャート: 判断 475"/>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477" name="フローチャート: 判断 476"/>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478" name="フローチャート: 判断 477"/>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79" name="フローチャート: 判断 478"/>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104322</xdr:rowOff>
    </xdr:from>
    <xdr:to>
      <xdr:col>85</xdr:col>
      <xdr:colOff>177800</xdr:colOff>
      <xdr:row>56</xdr:row>
      <xdr:rowOff>34472</xdr:rowOff>
    </xdr:to>
    <xdr:sp macro="" textlink="">
      <xdr:nvSpPr>
        <xdr:cNvPr id="485" name="楕円 484"/>
        <xdr:cNvSpPr/>
      </xdr:nvSpPr>
      <xdr:spPr>
        <a:xfrm>
          <a:off x="16268700" y="95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57349</xdr:rowOff>
    </xdr:from>
    <xdr:ext cx="405111" cy="259045"/>
    <xdr:sp macro="" textlink="">
      <xdr:nvSpPr>
        <xdr:cNvPr id="486" name="【学校施設】&#10;有形固定資産減価償却率該当値テキスト"/>
        <xdr:cNvSpPr txBox="1"/>
      </xdr:nvSpPr>
      <xdr:spPr>
        <a:xfrm>
          <a:off x="16357600" y="9487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117384</xdr:rowOff>
    </xdr:from>
    <xdr:to>
      <xdr:col>81</xdr:col>
      <xdr:colOff>101600</xdr:colOff>
      <xdr:row>56</xdr:row>
      <xdr:rowOff>47534</xdr:rowOff>
    </xdr:to>
    <xdr:sp macro="" textlink="">
      <xdr:nvSpPr>
        <xdr:cNvPr id="487" name="楕円 486"/>
        <xdr:cNvSpPr/>
      </xdr:nvSpPr>
      <xdr:spPr>
        <a:xfrm>
          <a:off x="15430500" y="954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155122</xdr:rowOff>
    </xdr:from>
    <xdr:to>
      <xdr:col>85</xdr:col>
      <xdr:colOff>127000</xdr:colOff>
      <xdr:row>55</xdr:row>
      <xdr:rowOff>168184</xdr:rowOff>
    </xdr:to>
    <xdr:cxnSp macro="">
      <xdr:nvCxnSpPr>
        <xdr:cNvPr id="488" name="直線コネクタ 487"/>
        <xdr:cNvCxnSpPr/>
      </xdr:nvCxnSpPr>
      <xdr:spPr>
        <a:xfrm flipV="1">
          <a:off x="15481300" y="958487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132080</xdr:rowOff>
    </xdr:from>
    <xdr:to>
      <xdr:col>76</xdr:col>
      <xdr:colOff>165100</xdr:colOff>
      <xdr:row>56</xdr:row>
      <xdr:rowOff>62230</xdr:rowOff>
    </xdr:to>
    <xdr:sp macro="" textlink="">
      <xdr:nvSpPr>
        <xdr:cNvPr id="489" name="楕円 488"/>
        <xdr:cNvSpPr/>
      </xdr:nvSpPr>
      <xdr:spPr>
        <a:xfrm>
          <a:off x="145415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168184</xdr:rowOff>
    </xdr:from>
    <xdr:to>
      <xdr:col>81</xdr:col>
      <xdr:colOff>50800</xdr:colOff>
      <xdr:row>56</xdr:row>
      <xdr:rowOff>11430</xdr:rowOff>
    </xdr:to>
    <xdr:cxnSp macro="">
      <xdr:nvCxnSpPr>
        <xdr:cNvPr id="490" name="直線コネクタ 489"/>
        <xdr:cNvCxnSpPr/>
      </xdr:nvCxnSpPr>
      <xdr:spPr>
        <a:xfrm flipV="1">
          <a:off x="14592300" y="959793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68053</xdr:rowOff>
    </xdr:from>
    <xdr:ext cx="405111" cy="259045"/>
    <xdr:sp macro="" textlink="">
      <xdr:nvSpPr>
        <xdr:cNvPr id="491" name="n_1aveValue【学校施設】&#10;有形固定資産減価償却率"/>
        <xdr:cNvSpPr txBox="1"/>
      </xdr:nvSpPr>
      <xdr:spPr>
        <a:xfrm>
          <a:off x="152660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74584</xdr:rowOff>
    </xdr:from>
    <xdr:ext cx="405111" cy="259045"/>
    <xdr:sp macro="" textlink="">
      <xdr:nvSpPr>
        <xdr:cNvPr id="492" name="n_2aveValue【学校施設】&#10;有形固定資産減価償却率"/>
        <xdr:cNvSpPr txBox="1"/>
      </xdr:nvSpPr>
      <xdr:spPr>
        <a:xfrm>
          <a:off x="14389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493" name="n_3aveValue【学校施設】&#10;有形固定資産減価償却率"/>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64061</xdr:rowOff>
    </xdr:from>
    <xdr:ext cx="405111" cy="259045"/>
    <xdr:sp macro="" textlink="">
      <xdr:nvSpPr>
        <xdr:cNvPr id="494" name="n_1mainValue【学校施設】&#10;有形固定資産減価償却率"/>
        <xdr:cNvSpPr txBox="1"/>
      </xdr:nvSpPr>
      <xdr:spPr>
        <a:xfrm>
          <a:off x="15266044" y="932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78757</xdr:rowOff>
    </xdr:from>
    <xdr:ext cx="405111" cy="259045"/>
    <xdr:sp macro="" textlink="">
      <xdr:nvSpPr>
        <xdr:cNvPr id="495" name="n_2mainValue【学校施設】&#10;有形固定資産減価償却率"/>
        <xdr:cNvSpPr txBox="1"/>
      </xdr:nvSpPr>
      <xdr:spPr>
        <a:xfrm>
          <a:off x="14389744" y="933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6" name="直線コネクタ 5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7" name="テキスト ボックス 5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8" name="直線コネクタ 5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9" name="テキスト ボックス 50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0" name="直線コネクタ 5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1" name="テキスト ボックス 51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2" name="直線コネクタ 5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3" name="テキスト ボックス 51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4" name="直線コネクタ 5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5" name="テキスト ボックス 514"/>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6" name="直線コネクタ 5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7" name="テキスト ボックス 516"/>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9" name="テキスト ボックス 51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521" name="直線コネクタ 520"/>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522" name="【学校施設】&#10;一人当たり面積最小値テキスト"/>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523" name="直線コネクタ 522"/>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524" name="【学校施設】&#10;一人当たり面積最大値テキスト"/>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525" name="直線コネクタ 524"/>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168346</xdr:rowOff>
    </xdr:from>
    <xdr:ext cx="469744" cy="259045"/>
    <xdr:sp macro="" textlink="">
      <xdr:nvSpPr>
        <xdr:cNvPr id="526" name="【学校施設】&#10;一人当たり面積平均値テキスト"/>
        <xdr:cNvSpPr txBox="1"/>
      </xdr:nvSpPr>
      <xdr:spPr>
        <a:xfrm>
          <a:off x="22199600" y="10626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27" name="フローチャート: 判断 526"/>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28" name="フローチャート: 判断 527"/>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29" name="フローチャート: 判断 528"/>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530" name="フローチャート: 判断 529"/>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70249</xdr:rowOff>
    </xdr:from>
    <xdr:to>
      <xdr:col>116</xdr:col>
      <xdr:colOff>114300</xdr:colOff>
      <xdr:row>64</xdr:row>
      <xdr:rowOff>399</xdr:rowOff>
    </xdr:to>
    <xdr:sp macro="" textlink="">
      <xdr:nvSpPr>
        <xdr:cNvPr id="536" name="楕円 535"/>
        <xdr:cNvSpPr/>
      </xdr:nvSpPr>
      <xdr:spPr>
        <a:xfrm>
          <a:off x="22110700" y="1087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156626</xdr:rowOff>
    </xdr:from>
    <xdr:ext cx="469744" cy="259045"/>
    <xdr:sp macro="" textlink="">
      <xdr:nvSpPr>
        <xdr:cNvPr id="537" name="【学校施設】&#10;一人当たり面積該当値テキスト"/>
        <xdr:cNvSpPr txBox="1"/>
      </xdr:nvSpPr>
      <xdr:spPr>
        <a:xfrm>
          <a:off x="22199600" y="1078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73841</xdr:rowOff>
    </xdr:from>
    <xdr:to>
      <xdr:col>112</xdr:col>
      <xdr:colOff>38100</xdr:colOff>
      <xdr:row>64</xdr:row>
      <xdr:rowOff>3991</xdr:rowOff>
    </xdr:to>
    <xdr:sp macro="" textlink="">
      <xdr:nvSpPr>
        <xdr:cNvPr id="538" name="楕円 537"/>
        <xdr:cNvSpPr/>
      </xdr:nvSpPr>
      <xdr:spPr>
        <a:xfrm>
          <a:off x="212725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121049</xdr:rowOff>
    </xdr:from>
    <xdr:to>
      <xdr:col>116</xdr:col>
      <xdr:colOff>63500</xdr:colOff>
      <xdr:row>63</xdr:row>
      <xdr:rowOff>124641</xdr:rowOff>
    </xdr:to>
    <xdr:cxnSp macro="">
      <xdr:nvCxnSpPr>
        <xdr:cNvPr id="539" name="直線コネクタ 538"/>
        <xdr:cNvCxnSpPr/>
      </xdr:nvCxnSpPr>
      <xdr:spPr>
        <a:xfrm flipV="1">
          <a:off x="21323300" y="10922399"/>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78196</xdr:rowOff>
    </xdr:from>
    <xdr:to>
      <xdr:col>107</xdr:col>
      <xdr:colOff>101600</xdr:colOff>
      <xdr:row>64</xdr:row>
      <xdr:rowOff>8346</xdr:rowOff>
    </xdr:to>
    <xdr:sp macro="" textlink="">
      <xdr:nvSpPr>
        <xdr:cNvPr id="540" name="楕円 539"/>
        <xdr:cNvSpPr/>
      </xdr:nvSpPr>
      <xdr:spPr>
        <a:xfrm>
          <a:off x="20383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124641</xdr:rowOff>
    </xdr:from>
    <xdr:to>
      <xdr:col>111</xdr:col>
      <xdr:colOff>177800</xdr:colOff>
      <xdr:row>63</xdr:row>
      <xdr:rowOff>128996</xdr:rowOff>
    </xdr:to>
    <xdr:cxnSp macro="">
      <xdr:nvCxnSpPr>
        <xdr:cNvPr id="541" name="直線コネクタ 540"/>
        <xdr:cNvCxnSpPr/>
      </xdr:nvCxnSpPr>
      <xdr:spPr>
        <a:xfrm flipV="1">
          <a:off x="20434300" y="1092599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114244</xdr:rowOff>
    </xdr:from>
    <xdr:ext cx="469744" cy="259045"/>
    <xdr:sp macro="" textlink="">
      <xdr:nvSpPr>
        <xdr:cNvPr id="542" name="n_1aveValue【学校施設】&#10;一人当たり面積"/>
        <xdr:cNvSpPr txBox="1"/>
      </xdr:nvSpPr>
      <xdr:spPr>
        <a:xfrm>
          <a:off x="21075727" y="1057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543" name="n_2aveValue【学校施設】&#10;一人当たり面積"/>
        <xdr:cNvSpPr txBox="1"/>
      </xdr:nvSpPr>
      <xdr:spPr>
        <a:xfrm>
          <a:off x="20199427"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544" name="n_3aveValue【学校施設】&#10;一人当たり面積"/>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166568</xdr:rowOff>
    </xdr:from>
    <xdr:ext cx="469744" cy="259045"/>
    <xdr:sp macro="" textlink="">
      <xdr:nvSpPr>
        <xdr:cNvPr id="545" name="n_1mainValue【学校施設】&#10;一人当たり面積"/>
        <xdr:cNvSpPr txBox="1"/>
      </xdr:nvSpPr>
      <xdr:spPr>
        <a:xfrm>
          <a:off x="21075727" y="1096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170923</xdr:rowOff>
    </xdr:from>
    <xdr:ext cx="469744" cy="259045"/>
    <xdr:sp macro="" textlink="">
      <xdr:nvSpPr>
        <xdr:cNvPr id="546" name="n_2mainValue【学校施設】&#10;一人当たり面積"/>
        <xdr:cNvSpPr txBox="1"/>
      </xdr:nvSpPr>
      <xdr:spPr>
        <a:xfrm>
          <a:off x="20199427"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5" name="テキスト ボックス 5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7" name="直線コネクタ 55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8" name="テキスト ボックス 55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9" name="直線コネクタ 55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0" name="テキスト ボックス 55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1" name="直線コネクタ 56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2" name="テキスト ボックス 56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3" name="直線コネクタ 56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4" name="テキスト ボックス 56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5" name="直線コネクタ 56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6" name="テキスト ボックス 56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7" name="直線コネクタ 56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8" name="テキスト ボックス 56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9" name="直線コネクタ 5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0" name="テキスト ボックス 56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72" name="直線コネクタ 571"/>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73"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74" name="直線コネクタ 573"/>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6" name="直線コネクタ 57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86558</xdr:rowOff>
    </xdr:from>
    <xdr:ext cx="405111" cy="259045"/>
    <xdr:sp macro="" textlink="">
      <xdr:nvSpPr>
        <xdr:cNvPr id="577" name="【児童館】&#10;有形固定資産減価償却率平均値テキスト"/>
        <xdr:cNvSpPr txBox="1"/>
      </xdr:nvSpPr>
      <xdr:spPr>
        <a:xfrm>
          <a:off x="16357600" y="1380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108131</xdr:rowOff>
    </xdr:from>
    <xdr:to>
      <xdr:col>85</xdr:col>
      <xdr:colOff>177800</xdr:colOff>
      <xdr:row>81</xdr:row>
      <xdr:rowOff>38281</xdr:rowOff>
    </xdr:to>
    <xdr:sp macro="" textlink="">
      <xdr:nvSpPr>
        <xdr:cNvPr id="578" name="フローチャート: 判断 577"/>
        <xdr:cNvSpPr/>
      </xdr:nvSpPr>
      <xdr:spPr>
        <a:xfrm>
          <a:off x="16268700" y="1382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579" name="フローチャート: 判断 578"/>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34652</xdr:rowOff>
    </xdr:from>
    <xdr:to>
      <xdr:col>76</xdr:col>
      <xdr:colOff>165100</xdr:colOff>
      <xdr:row>79</xdr:row>
      <xdr:rowOff>136252</xdr:rowOff>
    </xdr:to>
    <xdr:sp macro="" textlink="">
      <xdr:nvSpPr>
        <xdr:cNvPr id="580" name="フローチャート: 判断 579"/>
        <xdr:cNvSpPr/>
      </xdr:nvSpPr>
      <xdr:spPr>
        <a:xfrm>
          <a:off x="14541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152219</xdr:rowOff>
    </xdr:from>
    <xdr:to>
      <xdr:col>72</xdr:col>
      <xdr:colOff>38100</xdr:colOff>
      <xdr:row>80</xdr:row>
      <xdr:rowOff>82369</xdr:rowOff>
    </xdr:to>
    <xdr:sp macro="" textlink="">
      <xdr:nvSpPr>
        <xdr:cNvPr id="581" name="フローチャート: 判断 580"/>
        <xdr:cNvSpPr/>
      </xdr:nvSpPr>
      <xdr:spPr>
        <a:xfrm>
          <a:off x="13652500" y="1369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2" name="テキスト ボックス 5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3" name="テキスト ボックス 5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4" name="テキスト ボックス 5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5" name="テキスト ボックス 5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6" name="テキスト ボックス 5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46082</xdr:rowOff>
    </xdr:from>
    <xdr:to>
      <xdr:col>85</xdr:col>
      <xdr:colOff>177800</xdr:colOff>
      <xdr:row>79</xdr:row>
      <xdr:rowOff>147682</xdr:rowOff>
    </xdr:to>
    <xdr:sp macro="" textlink="">
      <xdr:nvSpPr>
        <xdr:cNvPr id="587" name="楕円 586"/>
        <xdr:cNvSpPr/>
      </xdr:nvSpPr>
      <xdr:spPr>
        <a:xfrm>
          <a:off x="16268700" y="135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68959</xdr:rowOff>
    </xdr:from>
    <xdr:ext cx="405111" cy="259045"/>
    <xdr:sp macro="" textlink="">
      <xdr:nvSpPr>
        <xdr:cNvPr id="588" name="【児童館】&#10;有形固定資産減価償却率該当値テキスト"/>
        <xdr:cNvSpPr txBox="1"/>
      </xdr:nvSpPr>
      <xdr:spPr>
        <a:xfrm>
          <a:off x="16357600" y="134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160382</xdr:rowOff>
    </xdr:from>
    <xdr:to>
      <xdr:col>81</xdr:col>
      <xdr:colOff>101600</xdr:colOff>
      <xdr:row>79</xdr:row>
      <xdr:rowOff>90532</xdr:rowOff>
    </xdr:to>
    <xdr:sp macro="" textlink="">
      <xdr:nvSpPr>
        <xdr:cNvPr id="589" name="楕円 588"/>
        <xdr:cNvSpPr/>
      </xdr:nvSpPr>
      <xdr:spPr>
        <a:xfrm>
          <a:off x="15430500" y="135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39732</xdr:rowOff>
    </xdr:from>
    <xdr:to>
      <xdr:col>85</xdr:col>
      <xdr:colOff>127000</xdr:colOff>
      <xdr:row>79</xdr:row>
      <xdr:rowOff>96882</xdr:rowOff>
    </xdr:to>
    <xdr:cxnSp macro="">
      <xdr:nvCxnSpPr>
        <xdr:cNvPr id="590" name="直線コネクタ 589"/>
        <xdr:cNvCxnSpPr/>
      </xdr:nvCxnSpPr>
      <xdr:spPr>
        <a:xfrm>
          <a:off x="15481300" y="1358428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24856</xdr:rowOff>
    </xdr:from>
    <xdr:to>
      <xdr:col>76</xdr:col>
      <xdr:colOff>165100</xdr:colOff>
      <xdr:row>79</xdr:row>
      <xdr:rowOff>126456</xdr:rowOff>
    </xdr:to>
    <xdr:sp macro="" textlink="">
      <xdr:nvSpPr>
        <xdr:cNvPr id="591" name="楕円 590"/>
        <xdr:cNvSpPr/>
      </xdr:nvSpPr>
      <xdr:spPr>
        <a:xfrm>
          <a:off x="145415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39732</xdr:rowOff>
    </xdr:from>
    <xdr:to>
      <xdr:col>81</xdr:col>
      <xdr:colOff>50800</xdr:colOff>
      <xdr:row>79</xdr:row>
      <xdr:rowOff>75656</xdr:rowOff>
    </xdr:to>
    <xdr:cxnSp macro="">
      <xdr:nvCxnSpPr>
        <xdr:cNvPr id="592" name="直線コネクタ 591"/>
        <xdr:cNvCxnSpPr/>
      </xdr:nvCxnSpPr>
      <xdr:spPr>
        <a:xfrm flipV="1">
          <a:off x="14592300" y="135842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593" name="n_1aveValue【児童館】&#10;有形固定資産減価償却率"/>
        <xdr:cNvSpPr txBox="1"/>
      </xdr:nvSpPr>
      <xdr:spPr>
        <a:xfrm>
          <a:off x="15266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127379</xdr:rowOff>
    </xdr:from>
    <xdr:ext cx="405111" cy="259045"/>
    <xdr:sp macro="" textlink="">
      <xdr:nvSpPr>
        <xdr:cNvPr id="594" name="n_2aveValue【児童館】&#10;有形固定資産減価償却率"/>
        <xdr:cNvSpPr txBox="1"/>
      </xdr:nvSpPr>
      <xdr:spPr>
        <a:xfrm>
          <a:off x="14389744" y="1367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98896</xdr:rowOff>
    </xdr:from>
    <xdr:ext cx="405111" cy="259045"/>
    <xdr:sp macro="" textlink="">
      <xdr:nvSpPr>
        <xdr:cNvPr id="595" name="n_3aveValue【児童館】&#10;有形固定資産減価償却率"/>
        <xdr:cNvSpPr txBox="1"/>
      </xdr:nvSpPr>
      <xdr:spPr>
        <a:xfrm>
          <a:off x="13500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107059</xdr:rowOff>
    </xdr:from>
    <xdr:ext cx="405111" cy="259045"/>
    <xdr:sp macro="" textlink="">
      <xdr:nvSpPr>
        <xdr:cNvPr id="596" name="n_1mainValue【児童館】&#10;有形固定資産減価償却率"/>
        <xdr:cNvSpPr txBox="1"/>
      </xdr:nvSpPr>
      <xdr:spPr>
        <a:xfrm>
          <a:off x="15266044" y="1330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142983</xdr:rowOff>
    </xdr:from>
    <xdr:ext cx="405111" cy="259045"/>
    <xdr:sp macro="" textlink="">
      <xdr:nvSpPr>
        <xdr:cNvPr id="597" name="n_2mainValue【児童館】&#10;有形固定資産減価償却率"/>
        <xdr:cNvSpPr txBox="1"/>
      </xdr:nvSpPr>
      <xdr:spPr>
        <a:xfrm>
          <a:off x="14389744" y="1334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8" name="正方形/長方形 5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9" name="正方形/長方形 5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0" name="正方形/長方形 5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1" name="正方形/長方形 6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2" name="正方形/長方形 6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3" name="正方形/長方形 6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4" name="正方形/長方形 6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6" name="テキスト ボックス 60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7" name="直線コネクタ 60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8" name="直線コネクタ 60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9" name="テキスト ボックス 60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0" name="直線コネクタ 60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1" name="テキスト ボックス 61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2" name="直線コネクタ 61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3" name="テキスト ボックス 61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4" name="直線コネクタ 61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5" name="テキスト ボックス 61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6" name="直線コネクタ 61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7" name="テキスト ボックス 61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8" name="直線コネクタ 6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9" name="テキスト ボックス 6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85</xdr:row>
      <xdr:rowOff>125730</xdr:rowOff>
    </xdr:to>
    <xdr:cxnSp macro="">
      <xdr:nvCxnSpPr>
        <xdr:cNvPr id="621" name="直線コネクタ 620"/>
        <xdr:cNvCxnSpPr/>
      </xdr:nvCxnSpPr>
      <xdr:spPr>
        <a:xfrm flipV="1">
          <a:off x="22160864" y="134416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22"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23" name="直線コネクタ 622"/>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624" name="【児童館】&#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625" name="直線コネクタ 624"/>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26"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27" name="フローチャート: 判断 626"/>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28" name="フローチャート: 判断 627"/>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29" name="フローチャート: 判断 628"/>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105411</xdr:rowOff>
    </xdr:from>
    <xdr:to>
      <xdr:col>102</xdr:col>
      <xdr:colOff>165100</xdr:colOff>
      <xdr:row>84</xdr:row>
      <xdr:rowOff>35561</xdr:rowOff>
    </xdr:to>
    <xdr:sp macro="" textlink="">
      <xdr:nvSpPr>
        <xdr:cNvPr id="630" name="フローチャート: 判断 629"/>
        <xdr:cNvSpPr/>
      </xdr:nvSpPr>
      <xdr:spPr>
        <a:xfrm>
          <a:off x="19494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1" name="テキスト ボックス 6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2" name="テキスト ボックス 6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3" name="テキスト ボックス 6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4" name="テキスト ボックス 6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5" name="テキスト ボックス 6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36" name="楕円 635"/>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637" name="【児童館】&#10;一人当たり面積該当値テキスト"/>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154939</xdr:rowOff>
    </xdr:from>
    <xdr:to>
      <xdr:col>112</xdr:col>
      <xdr:colOff>38100</xdr:colOff>
      <xdr:row>85</xdr:row>
      <xdr:rowOff>85089</xdr:rowOff>
    </xdr:to>
    <xdr:sp macro="" textlink="">
      <xdr:nvSpPr>
        <xdr:cNvPr id="638" name="楕円 637"/>
        <xdr:cNvSpPr/>
      </xdr:nvSpPr>
      <xdr:spPr>
        <a:xfrm>
          <a:off x="21272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85</xdr:row>
      <xdr:rowOff>34289</xdr:rowOff>
    </xdr:to>
    <xdr:cxnSp macro="">
      <xdr:nvCxnSpPr>
        <xdr:cNvPr id="639" name="直線コネクタ 638"/>
        <xdr:cNvCxnSpPr/>
      </xdr:nvCxnSpPr>
      <xdr:spPr>
        <a:xfrm flipV="1">
          <a:off x="21323300" y="14401800"/>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154939</xdr:rowOff>
    </xdr:from>
    <xdr:to>
      <xdr:col>107</xdr:col>
      <xdr:colOff>101600</xdr:colOff>
      <xdr:row>85</xdr:row>
      <xdr:rowOff>85089</xdr:rowOff>
    </xdr:to>
    <xdr:sp macro="" textlink="">
      <xdr:nvSpPr>
        <xdr:cNvPr id="640" name="楕円 639"/>
        <xdr:cNvSpPr/>
      </xdr:nvSpPr>
      <xdr:spPr>
        <a:xfrm>
          <a:off x="20383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34289</xdr:rowOff>
    </xdr:from>
    <xdr:to>
      <xdr:col>111</xdr:col>
      <xdr:colOff>177800</xdr:colOff>
      <xdr:row>85</xdr:row>
      <xdr:rowOff>34289</xdr:rowOff>
    </xdr:to>
    <xdr:cxnSp macro="">
      <xdr:nvCxnSpPr>
        <xdr:cNvPr id="641" name="直線コネクタ 640"/>
        <xdr:cNvCxnSpPr/>
      </xdr:nvCxnSpPr>
      <xdr:spPr>
        <a:xfrm>
          <a:off x="20434300" y="1460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642"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43"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52088</xdr:rowOff>
    </xdr:from>
    <xdr:ext cx="469744" cy="259045"/>
    <xdr:sp macro="" textlink="">
      <xdr:nvSpPr>
        <xdr:cNvPr id="644" name="n_3aveValue【児童館】&#10;一人当たり面積"/>
        <xdr:cNvSpPr txBox="1"/>
      </xdr:nvSpPr>
      <xdr:spPr>
        <a:xfrm>
          <a:off x="19310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76216</xdr:rowOff>
    </xdr:from>
    <xdr:ext cx="469744" cy="259045"/>
    <xdr:sp macro="" textlink="">
      <xdr:nvSpPr>
        <xdr:cNvPr id="645" name="n_1mainValue【児童館】&#10;一人当たり面積"/>
        <xdr:cNvSpPr txBox="1"/>
      </xdr:nvSpPr>
      <xdr:spPr>
        <a:xfrm>
          <a:off x="210757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76216</xdr:rowOff>
    </xdr:from>
    <xdr:ext cx="469744" cy="259045"/>
    <xdr:sp macro="" textlink="">
      <xdr:nvSpPr>
        <xdr:cNvPr id="646" name="n_2mainValue【児童館】&#10;一人当たり面積"/>
        <xdr:cNvSpPr txBox="1"/>
      </xdr:nvSpPr>
      <xdr:spPr>
        <a:xfrm>
          <a:off x="20199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3" name="正方形/長方形 6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4" name="正方形/長方形 6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5" name="テキスト ボックス 6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交通インフラ（道路、橋りょう、トンネル）においては、毎年改修箇所を点検結果から選定し、舗装替えや架替・補強補修工事を実施している。有形固定資産減価償却率は類似団体内平均値と比較してほぼ同数値となっているが、各数値とも</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％を超え上昇が続いているため、引き続き長寿命化を柱とした維持管理を推進していく。幼稚園、小学校、中学校、児童館は、統廃合が進み現在、幼稚園１園（Ｈ</a:t>
          </a:r>
          <a:r>
            <a:rPr kumimoji="1" lang="en-US" altLang="ja-JP" sz="1300">
              <a:latin typeface="ＭＳ Ｐゴシック" panose="020B0600070205080204" pitchFamily="50" charset="-128"/>
              <a:ea typeface="ＭＳ Ｐゴシック" panose="020B0600070205080204" pitchFamily="50" charset="-128"/>
            </a:rPr>
            <a:t>29.4</a:t>
          </a:r>
          <a:r>
            <a:rPr kumimoji="1" lang="ja-JP" altLang="en-US" sz="1300">
              <a:latin typeface="ＭＳ Ｐゴシック" panose="020B0600070205080204" pitchFamily="50" charset="-128"/>
              <a:ea typeface="ＭＳ Ｐゴシック" panose="020B0600070205080204" pitchFamily="50" charset="-128"/>
            </a:rPr>
            <a:t>～統合新園舎）、小学校、中学校各１校等となっているが、旧施設について除去等がされていないため、学校施設、児童館については有形固定資産減価償却率が類似団体内平均値及び県平均を大きく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また、人口一人当たりの各数値は、人口減少に歯止めがかからない状況下（Ｈ</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a:t>
          </a:r>
          <a:r>
            <a:rPr kumimoji="1" lang="en-US" altLang="ja-JP" sz="1300" baseline="0">
              <a:latin typeface="ＭＳ Ｐゴシック" panose="020B0600070205080204" pitchFamily="50" charset="-128"/>
              <a:ea typeface="ＭＳ Ｐゴシック" panose="020B0600070205080204" pitchFamily="50" charset="-128"/>
            </a:rPr>
            <a:t>6,824</a:t>
          </a:r>
          <a:r>
            <a:rPr kumimoji="1" lang="ja-JP" altLang="en-US" sz="1300" baseline="0">
              <a:latin typeface="ＭＳ Ｐゴシック" panose="020B0600070205080204" pitchFamily="50" charset="-128"/>
              <a:ea typeface="ＭＳ Ｐゴシック" panose="020B0600070205080204" pitchFamily="50" charset="-128"/>
            </a:rPr>
            <a:t>人、Ｈ</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a:t>
          </a:r>
          <a:r>
            <a:rPr kumimoji="1" lang="en-US" altLang="ja-JP" sz="1300" baseline="0">
              <a:latin typeface="ＭＳ Ｐゴシック" panose="020B0600070205080204" pitchFamily="50" charset="-128"/>
              <a:ea typeface="ＭＳ Ｐゴシック" panose="020B0600070205080204" pitchFamily="50" charset="-128"/>
            </a:rPr>
            <a:t>6,698</a:t>
          </a:r>
          <a:r>
            <a:rPr kumimoji="1" lang="ja-JP" altLang="en-US" sz="1300" baseline="0">
              <a:latin typeface="ＭＳ Ｐゴシック" panose="020B0600070205080204" pitchFamily="50" charset="-128"/>
              <a:ea typeface="ＭＳ Ｐゴシック" panose="020B0600070205080204" pitchFamily="50" charset="-128"/>
            </a:rPr>
            <a:t>人　▲</a:t>
          </a:r>
          <a:r>
            <a:rPr kumimoji="1" lang="en-US" altLang="ja-JP" sz="1300" baseline="0">
              <a:latin typeface="ＭＳ Ｐゴシック" panose="020B0600070205080204" pitchFamily="50" charset="-128"/>
              <a:ea typeface="ＭＳ Ｐゴシック" panose="020B0600070205080204" pitchFamily="50" charset="-128"/>
            </a:rPr>
            <a:t>126</a:t>
          </a:r>
          <a:r>
            <a:rPr kumimoji="1" lang="ja-JP" altLang="en-US" sz="1300" baseline="0">
              <a:latin typeface="ＭＳ Ｐゴシック" panose="020B0600070205080204" pitchFamily="50" charset="-128"/>
              <a:ea typeface="ＭＳ Ｐゴシック" panose="020B0600070205080204" pitchFamily="50" charset="-128"/>
            </a:rPr>
            <a:t>人、増減率：▲</a:t>
          </a:r>
          <a:r>
            <a:rPr kumimoji="1" lang="en-US" altLang="ja-JP" sz="1300" baseline="0">
              <a:latin typeface="ＭＳ Ｐゴシック" panose="020B0600070205080204" pitchFamily="50" charset="-128"/>
              <a:ea typeface="ＭＳ Ｐゴシック" panose="020B0600070205080204" pitchFamily="50" charset="-128"/>
            </a:rPr>
            <a:t>1.8</a:t>
          </a:r>
          <a:r>
            <a:rPr kumimoji="1" lang="ja-JP" altLang="en-US" sz="1300" baseline="0">
              <a:latin typeface="ＭＳ Ｐゴシック" panose="020B0600070205080204" pitchFamily="50" charset="-128"/>
              <a:ea typeface="ＭＳ Ｐゴシック" panose="020B0600070205080204" pitchFamily="50" charset="-128"/>
            </a:rPr>
            <a:t>％）で毎年上昇していることから、</a:t>
          </a:r>
          <a:r>
            <a:rPr kumimoji="1" lang="ja-JP" altLang="en-US" sz="1300">
              <a:latin typeface="ＭＳ Ｐゴシック" panose="020B0600070205080204" pitchFamily="50" charset="-128"/>
              <a:ea typeface="ＭＳ Ｐゴシック" panose="020B0600070205080204" pitchFamily="50" charset="-128"/>
            </a:rPr>
            <a:t>今後は、公共施設等総合管理計画や個別施設計画により適切な資産管理（遊休施設の利活用、除却等）に努める。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6,698
6,671
85.19
3,777,875
3,597,532
155,937
2,358,381
3,294,479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51180</xdr:rowOff>
    </xdr:from>
    <xdr:ext cx="405111" cy="259045"/>
    <xdr:sp macro="" textlink="">
      <xdr:nvSpPr>
        <xdr:cNvPr id="62" name="【図書館】&#10;有形固定資産減価償却率平均値テキスト"/>
        <xdr:cNvSpPr txBox="1"/>
      </xdr:nvSpPr>
      <xdr:spPr>
        <a:xfrm>
          <a:off x="4673600" y="656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63" name="フローチャート: 判断 62"/>
        <xdr:cNvSpPr/>
      </xdr:nvSpPr>
      <xdr:spPr>
        <a:xfrm>
          <a:off x="45847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4" name="フローチャート: 判断 63"/>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5" name="フローチャート: 判断 64"/>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49893</xdr:rowOff>
    </xdr:from>
    <xdr:to>
      <xdr:col>10</xdr:col>
      <xdr:colOff>165100</xdr:colOff>
      <xdr:row>38</xdr:row>
      <xdr:rowOff>151493</xdr:rowOff>
    </xdr:to>
    <xdr:sp macro="" textlink="">
      <xdr:nvSpPr>
        <xdr:cNvPr id="66" name="フローチャート: 判断 65"/>
        <xdr:cNvSpPr/>
      </xdr:nvSpPr>
      <xdr:spPr>
        <a:xfrm>
          <a:off x="1968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9072</xdr:rowOff>
    </xdr:from>
    <xdr:to>
      <xdr:col>24</xdr:col>
      <xdr:colOff>114300</xdr:colOff>
      <xdr:row>38</xdr:row>
      <xdr:rowOff>110672</xdr:rowOff>
    </xdr:to>
    <xdr:sp macro="" textlink="">
      <xdr:nvSpPr>
        <xdr:cNvPr id="72" name="楕円 71"/>
        <xdr:cNvSpPr/>
      </xdr:nvSpPr>
      <xdr:spPr>
        <a:xfrm>
          <a:off x="4584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31949</xdr:rowOff>
    </xdr:from>
    <xdr:ext cx="405111" cy="259045"/>
    <xdr:sp macro="" textlink="">
      <xdr:nvSpPr>
        <xdr:cNvPr id="73" name="【図書館】&#10;有形固定資産減価償却率該当値テキスト"/>
        <xdr:cNvSpPr txBox="1"/>
      </xdr:nvSpPr>
      <xdr:spPr>
        <a:xfrm>
          <a:off x="4673600" y="637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41728</xdr:rowOff>
    </xdr:from>
    <xdr:to>
      <xdr:col>20</xdr:col>
      <xdr:colOff>38100</xdr:colOff>
      <xdr:row>38</xdr:row>
      <xdr:rowOff>143328</xdr:rowOff>
    </xdr:to>
    <xdr:sp macro="" textlink="">
      <xdr:nvSpPr>
        <xdr:cNvPr id="74" name="楕円 73"/>
        <xdr:cNvSpPr/>
      </xdr:nvSpPr>
      <xdr:spPr>
        <a:xfrm>
          <a:off x="3746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59872</xdr:rowOff>
    </xdr:from>
    <xdr:to>
      <xdr:col>24</xdr:col>
      <xdr:colOff>63500</xdr:colOff>
      <xdr:row>38</xdr:row>
      <xdr:rowOff>92528</xdr:rowOff>
    </xdr:to>
    <xdr:cxnSp macro="">
      <xdr:nvCxnSpPr>
        <xdr:cNvPr id="75" name="直線コネクタ 74"/>
        <xdr:cNvCxnSpPr/>
      </xdr:nvCxnSpPr>
      <xdr:spPr>
        <a:xfrm flipV="1">
          <a:off x="3797300" y="6574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74385</xdr:rowOff>
    </xdr:from>
    <xdr:to>
      <xdr:col>15</xdr:col>
      <xdr:colOff>101600</xdr:colOff>
      <xdr:row>39</xdr:row>
      <xdr:rowOff>4535</xdr:rowOff>
    </xdr:to>
    <xdr:sp macro="" textlink="">
      <xdr:nvSpPr>
        <xdr:cNvPr id="76" name="楕円 75"/>
        <xdr:cNvSpPr/>
      </xdr:nvSpPr>
      <xdr:spPr>
        <a:xfrm>
          <a:off x="2857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92528</xdr:rowOff>
    </xdr:from>
    <xdr:to>
      <xdr:col>19</xdr:col>
      <xdr:colOff>177800</xdr:colOff>
      <xdr:row>38</xdr:row>
      <xdr:rowOff>125185</xdr:rowOff>
    </xdr:to>
    <xdr:cxnSp macro="">
      <xdr:nvCxnSpPr>
        <xdr:cNvPr id="77" name="直線コネクタ 76"/>
        <xdr:cNvCxnSpPr/>
      </xdr:nvCxnSpPr>
      <xdr:spPr>
        <a:xfrm flipV="1">
          <a:off x="2908300" y="660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78" name="n_1aveValue【図書館】&#10;有形固定資産減価償却率"/>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79" name="n_2aveValue【図書館】&#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168020</xdr:rowOff>
    </xdr:from>
    <xdr:ext cx="405111" cy="259045"/>
    <xdr:sp macro="" textlink="">
      <xdr:nvSpPr>
        <xdr:cNvPr id="80" name="n_3aveValue【図書館】&#10;有形固定資産減価償却率"/>
        <xdr:cNvSpPr txBox="1"/>
      </xdr:nvSpPr>
      <xdr:spPr>
        <a:xfrm>
          <a:off x="1816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159855</xdr:rowOff>
    </xdr:from>
    <xdr:ext cx="405111" cy="259045"/>
    <xdr:sp macro="" textlink="">
      <xdr:nvSpPr>
        <xdr:cNvPr id="81" name="n_1mainValue【図書館】&#10;有形固定資産減価償却率"/>
        <xdr:cNvSpPr txBox="1"/>
      </xdr:nvSpPr>
      <xdr:spPr>
        <a:xfrm>
          <a:off x="3582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167112</xdr:rowOff>
    </xdr:from>
    <xdr:ext cx="405111" cy="259045"/>
    <xdr:sp macro="" textlink="">
      <xdr:nvSpPr>
        <xdr:cNvPr id="82" name="n_2mainValue【図書館】&#10;有形固定資産減価償却率"/>
        <xdr:cNvSpPr txBox="1"/>
      </xdr:nvSpPr>
      <xdr:spPr>
        <a:xfrm>
          <a:off x="2705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41</xdr:row>
      <xdr:rowOff>72390</xdr:rowOff>
    </xdr:to>
    <xdr:cxnSp macro="">
      <xdr:nvCxnSpPr>
        <xdr:cNvPr id="106" name="直線コネクタ 105"/>
        <xdr:cNvCxnSpPr/>
      </xdr:nvCxnSpPr>
      <xdr:spPr>
        <a:xfrm flipV="1">
          <a:off x="10476865" y="56616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07" name="【図書館】&#10;一人当たり面積最小値テキスト"/>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08" name="直線コネクタ 107"/>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09" name="【図書館】&#10;一人当たり面積最大値テキスト"/>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0" name="直線コネクタ 109"/>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52087</xdr:rowOff>
    </xdr:from>
    <xdr:ext cx="469744" cy="259045"/>
    <xdr:sp macro="" textlink="">
      <xdr:nvSpPr>
        <xdr:cNvPr id="111" name="【図書館】&#10;一人当たり面積平均値テキスト"/>
        <xdr:cNvSpPr txBox="1"/>
      </xdr:nvSpPr>
      <xdr:spPr>
        <a:xfrm>
          <a:off x="10515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12" name="フローチャート: 判断 111"/>
        <xdr:cNvSpPr/>
      </xdr:nvSpPr>
      <xdr:spPr>
        <a:xfrm>
          <a:off x="10426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105410</xdr:rowOff>
    </xdr:from>
    <xdr:to>
      <xdr:col>50</xdr:col>
      <xdr:colOff>165100</xdr:colOff>
      <xdr:row>40</xdr:row>
      <xdr:rowOff>35560</xdr:rowOff>
    </xdr:to>
    <xdr:sp macro="" textlink="">
      <xdr:nvSpPr>
        <xdr:cNvPr id="113" name="フローチャート: 判断 112"/>
        <xdr:cNvSpPr/>
      </xdr:nvSpPr>
      <xdr:spPr>
        <a:xfrm>
          <a:off x="9588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xdr:rowOff>
    </xdr:from>
    <xdr:to>
      <xdr:col>46</xdr:col>
      <xdr:colOff>38100</xdr:colOff>
      <xdr:row>40</xdr:row>
      <xdr:rowOff>104140</xdr:rowOff>
    </xdr:to>
    <xdr:sp macro="" textlink="">
      <xdr:nvSpPr>
        <xdr:cNvPr id="114" name="フローチャート: 判断 113"/>
        <xdr:cNvSpPr/>
      </xdr:nvSpPr>
      <xdr:spPr>
        <a:xfrm>
          <a:off x="8699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5" name="フローチャート: 判断 114"/>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124460</xdr:rowOff>
    </xdr:from>
    <xdr:to>
      <xdr:col>55</xdr:col>
      <xdr:colOff>50800</xdr:colOff>
      <xdr:row>41</xdr:row>
      <xdr:rowOff>54610</xdr:rowOff>
    </xdr:to>
    <xdr:sp macro="" textlink="">
      <xdr:nvSpPr>
        <xdr:cNvPr id="121" name="楕円 120"/>
        <xdr:cNvSpPr/>
      </xdr:nvSpPr>
      <xdr:spPr>
        <a:xfrm>
          <a:off x="104267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39387</xdr:rowOff>
    </xdr:from>
    <xdr:ext cx="469744" cy="259045"/>
    <xdr:sp macro="" textlink="">
      <xdr:nvSpPr>
        <xdr:cNvPr id="122" name="【図書館】&#10;一人当たり面積該当値テキスト"/>
        <xdr:cNvSpPr txBox="1"/>
      </xdr:nvSpPr>
      <xdr:spPr>
        <a:xfrm>
          <a:off x="10515600" y="689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128270</xdr:rowOff>
    </xdr:from>
    <xdr:to>
      <xdr:col>50</xdr:col>
      <xdr:colOff>165100</xdr:colOff>
      <xdr:row>41</xdr:row>
      <xdr:rowOff>58420</xdr:rowOff>
    </xdr:to>
    <xdr:sp macro="" textlink="">
      <xdr:nvSpPr>
        <xdr:cNvPr id="123" name="楕円 122"/>
        <xdr:cNvSpPr/>
      </xdr:nvSpPr>
      <xdr:spPr>
        <a:xfrm>
          <a:off x="9588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3810</xdr:rowOff>
    </xdr:from>
    <xdr:to>
      <xdr:col>55</xdr:col>
      <xdr:colOff>0</xdr:colOff>
      <xdr:row>41</xdr:row>
      <xdr:rowOff>7620</xdr:rowOff>
    </xdr:to>
    <xdr:cxnSp macro="">
      <xdr:nvCxnSpPr>
        <xdr:cNvPr id="124" name="直線コネクタ 123"/>
        <xdr:cNvCxnSpPr/>
      </xdr:nvCxnSpPr>
      <xdr:spPr>
        <a:xfrm flipV="1">
          <a:off x="9639300" y="70332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132080</xdr:rowOff>
    </xdr:from>
    <xdr:to>
      <xdr:col>46</xdr:col>
      <xdr:colOff>38100</xdr:colOff>
      <xdr:row>41</xdr:row>
      <xdr:rowOff>62230</xdr:rowOff>
    </xdr:to>
    <xdr:sp macro="" textlink="">
      <xdr:nvSpPr>
        <xdr:cNvPr id="125" name="楕円 124"/>
        <xdr:cNvSpPr/>
      </xdr:nvSpPr>
      <xdr:spPr>
        <a:xfrm>
          <a:off x="8699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7620</xdr:rowOff>
    </xdr:from>
    <xdr:to>
      <xdr:col>50</xdr:col>
      <xdr:colOff>114300</xdr:colOff>
      <xdr:row>41</xdr:row>
      <xdr:rowOff>11430</xdr:rowOff>
    </xdr:to>
    <xdr:cxnSp macro="">
      <xdr:nvCxnSpPr>
        <xdr:cNvPr id="126" name="直線コネクタ 125"/>
        <xdr:cNvCxnSpPr/>
      </xdr:nvCxnSpPr>
      <xdr:spPr>
        <a:xfrm flipV="1">
          <a:off x="8750300" y="703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52087</xdr:rowOff>
    </xdr:from>
    <xdr:ext cx="469744" cy="259045"/>
    <xdr:sp macro="" textlink="">
      <xdr:nvSpPr>
        <xdr:cNvPr id="127" name="n_1aveValue【図書館】&#10;一人当たり面積"/>
        <xdr:cNvSpPr txBox="1"/>
      </xdr:nvSpPr>
      <xdr:spPr>
        <a:xfrm>
          <a:off x="9391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120667</xdr:rowOff>
    </xdr:from>
    <xdr:ext cx="469744" cy="259045"/>
    <xdr:sp macro="" textlink="">
      <xdr:nvSpPr>
        <xdr:cNvPr id="128" name="n_2aveValue【図書館】&#10;一人当たり面積"/>
        <xdr:cNvSpPr txBox="1"/>
      </xdr:nvSpPr>
      <xdr:spPr>
        <a:xfrm>
          <a:off x="8515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29" name="n_3aveValue【図書館】&#10;一人当たり面積"/>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49547</xdr:rowOff>
    </xdr:from>
    <xdr:ext cx="469744" cy="259045"/>
    <xdr:sp macro="" textlink="">
      <xdr:nvSpPr>
        <xdr:cNvPr id="130" name="n_1mainValue【図書館】&#10;一人当たり面積"/>
        <xdr:cNvSpPr txBox="1"/>
      </xdr:nvSpPr>
      <xdr:spPr>
        <a:xfrm>
          <a:off x="93917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53357</xdr:rowOff>
    </xdr:from>
    <xdr:ext cx="469744" cy="259045"/>
    <xdr:sp macro="" textlink="">
      <xdr:nvSpPr>
        <xdr:cNvPr id="131" name="n_2mainValue【図書館】&#10;一人当たり面積"/>
        <xdr:cNvSpPr txBox="1"/>
      </xdr:nvSpPr>
      <xdr:spPr>
        <a:xfrm>
          <a:off x="8515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156" name="直線コネクタ 155"/>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57"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58" name="直線コネクタ 157"/>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9"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0" name="直線コネクタ 159"/>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161" name="【体育館・プール】&#10;有形固定資産減価償却率平均値テキスト"/>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62" name="フローチャート: 判断 161"/>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163" name="フローチャート: 判断 162"/>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139700</xdr:rowOff>
    </xdr:from>
    <xdr:to>
      <xdr:col>15</xdr:col>
      <xdr:colOff>101600</xdr:colOff>
      <xdr:row>60</xdr:row>
      <xdr:rowOff>69850</xdr:rowOff>
    </xdr:to>
    <xdr:sp macro="" textlink="">
      <xdr:nvSpPr>
        <xdr:cNvPr id="164" name="フローチャート: 判断 163"/>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168275</xdr:rowOff>
    </xdr:from>
    <xdr:to>
      <xdr:col>10</xdr:col>
      <xdr:colOff>165100</xdr:colOff>
      <xdr:row>60</xdr:row>
      <xdr:rowOff>98425</xdr:rowOff>
    </xdr:to>
    <xdr:sp macro="" textlink="">
      <xdr:nvSpPr>
        <xdr:cNvPr id="165" name="フローチャート: 判断 164"/>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111125</xdr:rowOff>
    </xdr:from>
    <xdr:to>
      <xdr:col>24</xdr:col>
      <xdr:colOff>114300</xdr:colOff>
      <xdr:row>59</xdr:row>
      <xdr:rowOff>41275</xdr:rowOff>
    </xdr:to>
    <xdr:sp macro="" textlink="">
      <xdr:nvSpPr>
        <xdr:cNvPr id="171" name="楕円 170"/>
        <xdr:cNvSpPr/>
      </xdr:nvSpPr>
      <xdr:spPr>
        <a:xfrm>
          <a:off x="45847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134002</xdr:rowOff>
    </xdr:from>
    <xdr:ext cx="405111" cy="259045"/>
    <xdr:sp macro="" textlink="">
      <xdr:nvSpPr>
        <xdr:cNvPr id="172" name="【体育館・プール】&#10;有形固定資産減価償却率該当値テキスト"/>
        <xdr:cNvSpPr txBox="1"/>
      </xdr:nvSpPr>
      <xdr:spPr>
        <a:xfrm>
          <a:off x="4673600"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153035</xdr:rowOff>
    </xdr:from>
    <xdr:to>
      <xdr:col>20</xdr:col>
      <xdr:colOff>38100</xdr:colOff>
      <xdr:row>59</xdr:row>
      <xdr:rowOff>83185</xdr:rowOff>
    </xdr:to>
    <xdr:sp macro="" textlink="">
      <xdr:nvSpPr>
        <xdr:cNvPr id="173" name="楕円 172"/>
        <xdr:cNvSpPr/>
      </xdr:nvSpPr>
      <xdr:spPr>
        <a:xfrm>
          <a:off x="3746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161925</xdr:rowOff>
    </xdr:from>
    <xdr:to>
      <xdr:col>24</xdr:col>
      <xdr:colOff>63500</xdr:colOff>
      <xdr:row>59</xdr:row>
      <xdr:rowOff>32385</xdr:rowOff>
    </xdr:to>
    <xdr:cxnSp macro="">
      <xdr:nvCxnSpPr>
        <xdr:cNvPr id="174" name="直線コネクタ 173"/>
        <xdr:cNvCxnSpPr/>
      </xdr:nvCxnSpPr>
      <xdr:spPr>
        <a:xfrm flipV="1">
          <a:off x="3797300" y="101060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23495</xdr:rowOff>
    </xdr:from>
    <xdr:to>
      <xdr:col>15</xdr:col>
      <xdr:colOff>101600</xdr:colOff>
      <xdr:row>59</xdr:row>
      <xdr:rowOff>125095</xdr:rowOff>
    </xdr:to>
    <xdr:sp macro="" textlink="">
      <xdr:nvSpPr>
        <xdr:cNvPr id="175" name="楕円 174"/>
        <xdr:cNvSpPr/>
      </xdr:nvSpPr>
      <xdr:spPr>
        <a:xfrm>
          <a:off x="2857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32385</xdr:rowOff>
    </xdr:from>
    <xdr:to>
      <xdr:col>19</xdr:col>
      <xdr:colOff>177800</xdr:colOff>
      <xdr:row>59</xdr:row>
      <xdr:rowOff>74295</xdr:rowOff>
    </xdr:to>
    <xdr:cxnSp macro="">
      <xdr:nvCxnSpPr>
        <xdr:cNvPr id="176" name="直線コネクタ 175"/>
        <xdr:cNvCxnSpPr/>
      </xdr:nvCxnSpPr>
      <xdr:spPr>
        <a:xfrm flipV="1">
          <a:off x="2908300" y="101479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11447</xdr:rowOff>
    </xdr:from>
    <xdr:ext cx="405111" cy="259045"/>
    <xdr:sp macro="" textlink="">
      <xdr:nvSpPr>
        <xdr:cNvPr id="177" name="n_1aveValue【体育館・プール】&#10;有形固定資産減価償却率"/>
        <xdr:cNvSpPr txBox="1"/>
      </xdr:nvSpPr>
      <xdr:spPr>
        <a:xfrm>
          <a:off x="3582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60977</xdr:rowOff>
    </xdr:from>
    <xdr:ext cx="405111" cy="259045"/>
    <xdr:sp macro="" textlink="">
      <xdr:nvSpPr>
        <xdr:cNvPr id="178" name="n_2aveValue【体育館・プール】&#10;有形固定資産減価償却率"/>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114952</xdr:rowOff>
    </xdr:from>
    <xdr:ext cx="405111" cy="259045"/>
    <xdr:sp macro="" textlink="">
      <xdr:nvSpPr>
        <xdr:cNvPr id="179" name="n_3aveValue【体育館・プール】&#10;有形固定資産減価償却率"/>
        <xdr:cNvSpPr txBox="1"/>
      </xdr:nvSpPr>
      <xdr:spPr>
        <a:xfrm>
          <a:off x="1816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99712</xdr:rowOff>
    </xdr:from>
    <xdr:ext cx="405111" cy="259045"/>
    <xdr:sp macro="" textlink="">
      <xdr:nvSpPr>
        <xdr:cNvPr id="180" name="n_1mainValue【体育館・プール】&#10;有形固定資産減価償却率"/>
        <xdr:cNvSpPr txBox="1"/>
      </xdr:nvSpPr>
      <xdr:spPr>
        <a:xfrm>
          <a:off x="35820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141622</xdr:rowOff>
    </xdr:from>
    <xdr:ext cx="405111" cy="259045"/>
    <xdr:sp macro="" textlink="">
      <xdr:nvSpPr>
        <xdr:cNvPr id="181" name="n_2mainValue【体育館・プール】&#10;有形固定資産減価償却率"/>
        <xdr:cNvSpPr txBox="1"/>
      </xdr:nvSpPr>
      <xdr:spPr>
        <a:xfrm>
          <a:off x="2705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95" name="テキスト ボックス 194"/>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97" name="テキスト ボックス 196"/>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99" name="テキスト ボックス 198"/>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01" name="テキスト ボックス 200"/>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203" name="直線コネクタ 202"/>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204" name="【体育館・プール】&#10;一人当たり面積最小値テキスト"/>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205" name="直線コネクタ 204"/>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206" name="【体育館・プール】&#10;一人当たり面積最大値テキスト"/>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207" name="直線コネクタ 206"/>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208" name="【体育館・プール】&#10;一人当たり面積平均値テキスト"/>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209" name="フローチャート: 判断 208"/>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210" name="フローチャート: 判断 209"/>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108374</xdr:rowOff>
    </xdr:from>
    <xdr:to>
      <xdr:col>46</xdr:col>
      <xdr:colOff>38100</xdr:colOff>
      <xdr:row>64</xdr:row>
      <xdr:rowOff>38524</xdr:rowOff>
    </xdr:to>
    <xdr:sp macro="" textlink="">
      <xdr:nvSpPr>
        <xdr:cNvPr id="211" name="フローチャート: 判断 210"/>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110294</xdr:rowOff>
    </xdr:from>
    <xdr:to>
      <xdr:col>41</xdr:col>
      <xdr:colOff>101600</xdr:colOff>
      <xdr:row>64</xdr:row>
      <xdr:rowOff>40444</xdr:rowOff>
    </xdr:to>
    <xdr:sp macro="" textlink="">
      <xdr:nvSpPr>
        <xdr:cNvPr id="212" name="フローチャート: 判断 211"/>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112649</xdr:rowOff>
    </xdr:from>
    <xdr:to>
      <xdr:col>55</xdr:col>
      <xdr:colOff>50800</xdr:colOff>
      <xdr:row>64</xdr:row>
      <xdr:rowOff>42799</xdr:rowOff>
    </xdr:to>
    <xdr:sp macro="" textlink="">
      <xdr:nvSpPr>
        <xdr:cNvPr id="218" name="楕円 217"/>
        <xdr:cNvSpPr/>
      </xdr:nvSpPr>
      <xdr:spPr>
        <a:xfrm>
          <a:off x="10426700" y="1091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51140</xdr:rowOff>
    </xdr:from>
    <xdr:ext cx="469744" cy="259045"/>
    <xdr:sp macro="" textlink="">
      <xdr:nvSpPr>
        <xdr:cNvPr id="219" name="【体育館・プール】&#10;一人当たり面積該当値テキスト"/>
        <xdr:cNvSpPr txBox="1"/>
      </xdr:nvSpPr>
      <xdr:spPr>
        <a:xfrm>
          <a:off x="10515600" y="108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112809</xdr:rowOff>
    </xdr:from>
    <xdr:to>
      <xdr:col>50</xdr:col>
      <xdr:colOff>165100</xdr:colOff>
      <xdr:row>64</xdr:row>
      <xdr:rowOff>42959</xdr:rowOff>
    </xdr:to>
    <xdr:sp macro="" textlink="">
      <xdr:nvSpPr>
        <xdr:cNvPr id="220" name="楕円 219"/>
        <xdr:cNvSpPr/>
      </xdr:nvSpPr>
      <xdr:spPr>
        <a:xfrm>
          <a:off x="9588500" y="1091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163449</xdr:rowOff>
    </xdr:from>
    <xdr:to>
      <xdr:col>55</xdr:col>
      <xdr:colOff>0</xdr:colOff>
      <xdr:row>63</xdr:row>
      <xdr:rowOff>163609</xdr:rowOff>
    </xdr:to>
    <xdr:cxnSp macro="">
      <xdr:nvCxnSpPr>
        <xdr:cNvPr id="221" name="直線コネクタ 220"/>
        <xdr:cNvCxnSpPr/>
      </xdr:nvCxnSpPr>
      <xdr:spPr>
        <a:xfrm flipV="1">
          <a:off x="9639300" y="10964799"/>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112992</xdr:rowOff>
    </xdr:from>
    <xdr:to>
      <xdr:col>46</xdr:col>
      <xdr:colOff>38100</xdr:colOff>
      <xdr:row>64</xdr:row>
      <xdr:rowOff>43142</xdr:rowOff>
    </xdr:to>
    <xdr:sp macro="" textlink="">
      <xdr:nvSpPr>
        <xdr:cNvPr id="222" name="楕円 221"/>
        <xdr:cNvSpPr/>
      </xdr:nvSpPr>
      <xdr:spPr>
        <a:xfrm>
          <a:off x="8699500" y="1091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163609</xdr:rowOff>
    </xdr:from>
    <xdr:to>
      <xdr:col>50</xdr:col>
      <xdr:colOff>114300</xdr:colOff>
      <xdr:row>63</xdr:row>
      <xdr:rowOff>163792</xdr:rowOff>
    </xdr:to>
    <xdr:cxnSp macro="">
      <xdr:nvCxnSpPr>
        <xdr:cNvPr id="223" name="直線コネクタ 222"/>
        <xdr:cNvCxnSpPr/>
      </xdr:nvCxnSpPr>
      <xdr:spPr>
        <a:xfrm flipV="1">
          <a:off x="8750300" y="1096495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50205</xdr:rowOff>
    </xdr:from>
    <xdr:ext cx="469744" cy="259045"/>
    <xdr:sp macro="" textlink="">
      <xdr:nvSpPr>
        <xdr:cNvPr id="224" name="n_1aveValue【体育館・プール】&#10;一人当たり面積"/>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55051</xdr:rowOff>
    </xdr:from>
    <xdr:ext cx="469744" cy="259045"/>
    <xdr:sp macro="" textlink="">
      <xdr:nvSpPr>
        <xdr:cNvPr id="225" name="n_2aveValue【体育館・プール】&#10;一人当たり面積"/>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56971</xdr:rowOff>
    </xdr:from>
    <xdr:ext cx="469744" cy="259045"/>
    <xdr:sp macro="" textlink="">
      <xdr:nvSpPr>
        <xdr:cNvPr id="226" name="n_3aveValue【体育館・プール】&#10;一人当たり面積"/>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34086</xdr:rowOff>
    </xdr:from>
    <xdr:ext cx="469744" cy="259045"/>
    <xdr:sp macro="" textlink="">
      <xdr:nvSpPr>
        <xdr:cNvPr id="227" name="n_1mainValue【体育館・プール】&#10;一人当たり面積"/>
        <xdr:cNvSpPr txBox="1"/>
      </xdr:nvSpPr>
      <xdr:spPr>
        <a:xfrm>
          <a:off x="9391727" y="1100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34269</xdr:rowOff>
    </xdr:from>
    <xdr:ext cx="469744" cy="259045"/>
    <xdr:sp macro="" textlink="">
      <xdr:nvSpPr>
        <xdr:cNvPr id="228" name="n_2mainValue【体育館・プール】&#10;一人当たり面積"/>
        <xdr:cNvSpPr txBox="1"/>
      </xdr:nvSpPr>
      <xdr:spPr>
        <a:xfrm>
          <a:off x="8515427" y="1100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254" name="直線コネクタ 253"/>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255" name="【福祉施設】&#10;有形固定資産減価償却率最小値テキスト"/>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256" name="直線コネクタ 255"/>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8" name="直線コネクタ 25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59" name="【福祉施設】&#10;有形固定資産減価償却率平均値テキスト"/>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60" name="フローチャート: 判断 259"/>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261" name="フローチャート: 判断 260"/>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13426</xdr:rowOff>
    </xdr:from>
    <xdr:to>
      <xdr:col>15</xdr:col>
      <xdr:colOff>101600</xdr:colOff>
      <xdr:row>81</xdr:row>
      <xdr:rowOff>115026</xdr:rowOff>
    </xdr:to>
    <xdr:sp macro="" textlink="">
      <xdr:nvSpPr>
        <xdr:cNvPr id="262" name="フローチャート: 判断 261"/>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50981</xdr:rowOff>
    </xdr:from>
    <xdr:to>
      <xdr:col>10</xdr:col>
      <xdr:colOff>165100</xdr:colOff>
      <xdr:row>81</xdr:row>
      <xdr:rowOff>152581</xdr:rowOff>
    </xdr:to>
    <xdr:sp macro="" textlink="">
      <xdr:nvSpPr>
        <xdr:cNvPr id="263" name="フローチャート: 判断 262"/>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36286</xdr:rowOff>
    </xdr:from>
    <xdr:to>
      <xdr:col>24</xdr:col>
      <xdr:colOff>114300</xdr:colOff>
      <xdr:row>80</xdr:row>
      <xdr:rowOff>137886</xdr:rowOff>
    </xdr:to>
    <xdr:sp macro="" textlink="">
      <xdr:nvSpPr>
        <xdr:cNvPr id="269" name="楕円 268"/>
        <xdr:cNvSpPr/>
      </xdr:nvSpPr>
      <xdr:spPr>
        <a:xfrm>
          <a:off x="45847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59163</xdr:rowOff>
    </xdr:from>
    <xdr:ext cx="405111" cy="259045"/>
    <xdr:sp macro="" textlink="">
      <xdr:nvSpPr>
        <xdr:cNvPr id="270" name="【福祉施設】&#10;有形固定資産減価償却率該当値テキスト"/>
        <xdr:cNvSpPr txBox="1"/>
      </xdr:nvSpPr>
      <xdr:spPr>
        <a:xfrm>
          <a:off x="4673600" y="136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68943</xdr:rowOff>
    </xdr:from>
    <xdr:to>
      <xdr:col>20</xdr:col>
      <xdr:colOff>38100</xdr:colOff>
      <xdr:row>80</xdr:row>
      <xdr:rowOff>170543</xdr:rowOff>
    </xdr:to>
    <xdr:sp macro="" textlink="">
      <xdr:nvSpPr>
        <xdr:cNvPr id="271" name="楕円 270"/>
        <xdr:cNvSpPr/>
      </xdr:nvSpPr>
      <xdr:spPr>
        <a:xfrm>
          <a:off x="3746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87086</xdr:rowOff>
    </xdr:from>
    <xdr:to>
      <xdr:col>24</xdr:col>
      <xdr:colOff>63500</xdr:colOff>
      <xdr:row>80</xdr:row>
      <xdr:rowOff>119743</xdr:rowOff>
    </xdr:to>
    <xdr:cxnSp macro="">
      <xdr:nvCxnSpPr>
        <xdr:cNvPr id="272" name="直線コネクタ 271"/>
        <xdr:cNvCxnSpPr/>
      </xdr:nvCxnSpPr>
      <xdr:spPr>
        <a:xfrm flipV="1">
          <a:off x="3797300" y="138030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273" name="楕円 272"/>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119743</xdr:rowOff>
    </xdr:from>
    <xdr:to>
      <xdr:col>19</xdr:col>
      <xdr:colOff>177800</xdr:colOff>
      <xdr:row>80</xdr:row>
      <xdr:rowOff>152400</xdr:rowOff>
    </xdr:to>
    <xdr:cxnSp macro="">
      <xdr:nvCxnSpPr>
        <xdr:cNvPr id="274" name="直線コネクタ 273"/>
        <xdr:cNvCxnSpPr/>
      </xdr:nvCxnSpPr>
      <xdr:spPr>
        <a:xfrm flipV="1">
          <a:off x="2908300" y="1383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166569</xdr:rowOff>
    </xdr:from>
    <xdr:ext cx="405111" cy="259045"/>
    <xdr:sp macro="" textlink="">
      <xdr:nvSpPr>
        <xdr:cNvPr id="275" name="n_1aveValue【福祉施設】&#10;有形固定資産減価償却率"/>
        <xdr:cNvSpPr txBox="1"/>
      </xdr:nvSpPr>
      <xdr:spPr>
        <a:xfrm>
          <a:off x="3582044" y="1388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106153</xdr:rowOff>
    </xdr:from>
    <xdr:ext cx="405111" cy="259045"/>
    <xdr:sp macro="" textlink="">
      <xdr:nvSpPr>
        <xdr:cNvPr id="276" name="n_2aveValue【福祉施設】&#10;有形固定資産減価償却率"/>
        <xdr:cNvSpPr txBox="1"/>
      </xdr:nvSpPr>
      <xdr:spPr>
        <a:xfrm>
          <a:off x="27057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169108</xdr:rowOff>
    </xdr:from>
    <xdr:ext cx="405111" cy="259045"/>
    <xdr:sp macro="" textlink="">
      <xdr:nvSpPr>
        <xdr:cNvPr id="277" name="n_3aveValue【福祉施設】&#10;有形固定資産減価償却率"/>
        <xdr:cNvSpPr txBox="1"/>
      </xdr:nvSpPr>
      <xdr:spPr>
        <a:xfrm>
          <a:off x="1816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15620</xdr:rowOff>
    </xdr:from>
    <xdr:ext cx="405111" cy="259045"/>
    <xdr:sp macro="" textlink="">
      <xdr:nvSpPr>
        <xdr:cNvPr id="278" name="n_1mainValue【福祉施設】&#10;有形固定資産減価償却率"/>
        <xdr:cNvSpPr txBox="1"/>
      </xdr:nvSpPr>
      <xdr:spPr>
        <a:xfrm>
          <a:off x="35820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48277</xdr:rowOff>
    </xdr:from>
    <xdr:ext cx="405111" cy="259045"/>
    <xdr:sp macro="" textlink="">
      <xdr:nvSpPr>
        <xdr:cNvPr id="279" name="n_2mainValue【福祉施設】&#10;有形固定資産減価償却率"/>
        <xdr:cNvSpPr txBox="1"/>
      </xdr:nvSpPr>
      <xdr:spPr>
        <a:xfrm>
          <a:off x="2705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9" name="テキスト ボックス 29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303" name="直線コネクタ 302"/>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04"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05" name="直線コネクタ 304"/>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306" name="【福祉施設】&#10;一人当たり面積最大値テキスト"/>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307" name="直線コネクタ 306"/>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77995</xdr:rowOff>
    </xdr:from>
    <xdr:ext cx="469744" cy="259045"/>
    <xdr:sp macro="" textlink="">
      <xdr:nvSpPr>
        <xdr:cNvPr id="308" name="【福祉施設】&#10;一人当たり面積平均値テキスト"/>
        <xdr:cNvSpPr txBox="1"/>
      </xdr:nvSpPr>
      <xdr:spPr>
        <a:xfrm>
          <a:off x="10515600" y="14479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309" name="フローチャート: 判断 308"/>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310" name="フローチャート: 判断 309"/>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142748</xdr:rowOff>
    </xdr:from>
    <xdr:to>
      <xdr:col>46</xdr:col>
      <xdr:colOff>38100</xdr:colOff>
      <xdr:row>85</xdr:row>
      <xdr:rowOff>72898</xdr:rowOff>
    </xdr:to>
    <xdr:sp macro="" textlink="">
      <xdr:nvSpPr>
        <xdr:cNvPr id="311" name="フローチャート: 判断 310"/>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57404</xdr:rowOff>
    </xdr:from>
    <xdr:to>
      <xdr:col>41</xdr:col>
      <xdr:colOff>101600</xdr:colOff>
      <xdr:row>85</xdr:row>
      <xdr:rowOff>159004</xdr:rowOff>
    </xdr:to>
    <xdr:sp macro="" textlink="">
      <xdr:nvSpPr>
        <xdr:cNvPr id="312" name="フローチャート: 判断 311"/>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1015</xdr:rowOff>
    </xdr:from>
    <xdr:to>
      <xdr:col>55</xdr:col>
      <xdr:colOff>50800</xdr:colOff>
      <xdr:row>86</xdr:row>
      <xdr:rowOff>102615</xdr:rowOff>
    </xdr:to>
    <xdr:sp macro="" textlink="">
      <xdr:nvSpPr>
        <xdr:cNvPr id="318" name="楕円 317"/>
        <xdr:cNvSpPr/>
      </xdr:nvSpPr>
      <xdr:spPr>
        <a:xfrm>
          <a:off x="104267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87392</xdr:rowOff>
    </xdr:from>
    <xdr:ext cx="469744" cy="259045"/>
    <xdr:sp macro="" textlink="">
      <xdr:nvSpPr>
        <xdr:cNvPr id="319" name="【福祉施設】&#10;一人当たり面積該当値テキスト"/>
        <xdr:cNvSpPr txBox="1"/>
      </xdr:nvSpPr>
      <xdr:spPr>
        <a:xfrm>
          <a:off x="10515600" y="1466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1778</xdr:rowOff>
    </xdr:from>
    <xdr:to>
      <xdr:col>50</xdr:col>
      <xdr:colOff>165100</xdr:colOff>
      <xdr:row>86</xdr:row>
      <xdr:rowOff>103378</xdr:rowOff>
    </xdr:to>
    <xdr:sp macro="" textlink="">
      <xdr:nvSpPr>
        <xdr:cNvPr id="320" name="楕円 319"/>
        <xdr:cNvSpPr/>
      </xdr:nvSpPr>
      <xdr:spPr>
        <a:xfrm>
          <a:off x="9588500" y="147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51815</xdr:rowOff>
    </xdr:from>
    <xdr:to>
      <xdr:col>55</xdr:col>
      <xdr:colOff>0</xdr:colOff>
      <xdr:row>86</xdr:row>
      <xdr:rowOff>52578</xdr:rowOff>
    </xdr:to>
    <xdr:cxnSp macro="">
      <xdr:nvCxnSpPr>
        <xdr:cNvPr id="321" name="直線コネクタ 320"/>
        <xdr:cNvCxnSpPr/>
      </xdr:nvCxnSpPr>
      <xdr:spPr>
        <a:xfrm flipV="1">
          <a:off x="9639300" y="14796515"/>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3302</xdr:rowOff>
    </xdr:from>
    <xdr:to>
      <xdr:col>46</xdr:col>
      <xdr:colOff>38100</xdr:colOff>
      <xdr:row>86</xdr:row>
      <xdr:rowOff>104902</xdr:rowOff>
    </xdr:to>
    <xdr:sp macro="" textlink="">
      <xdr:nvSpPr>
        <xdr:cNvPr id="322" name="楕円 321"/>
        <xdr:cNvSpPr/>
      </xdr:nvSpPr>
      <xdr:spPr>
        <a:xfrm>
          <a:off x="8699500" y="147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52578</xdr:rowOff>
    </xdr:from>
    <xdr:to>
      <xdr:col>50</xdr:col>
      <xdr:colOff>114300</xdr:colOff>
      <xdr:row>86</xdr:row>
      <xdr:rowOff>54102</xdr:rowOff>
    </xdr:to>
    <xdr:cxnSp macro="">
      <xdr:nvCxnSpPr>
        <xdr:cNvPr id="323" name="直線コネクタ 322"/>
        <xdr:cNvCxnSpPr/>
      </xdr:nvCxnSpPr>
      <xdr:spPr>
        <a:xfrm flipV="1">
          <a:off x="8750300" y="1479727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77</xdr:row>
      <xdr:rowOff>43705</xdr:rowOff>
    </xdr:from>
    <xdr:ext cx="469744" cy="259045"/>
    <xdr:sp macro="" textlink="">
      <xdr:nvSpPr>
        <xdr:cNvPr id="324" name="n_1aveValue【福祉施設】&#10;一人当たり面積"/>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89425</xdr:rowOff>
    </xdr:from>
    <xdr:ext cx="469744" cy="259045"/>
    <xdr:sp macro="" textlink="">
      <xdr:nvSpPr>
        <xdr:cNvPr id="325" name="n_2aveValue【福祉施設】&#10;一人当たり面積"/>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4081</xdr:rowOff>
    </xdr:from>
    <xdr:ext cx="469744" cy="259045"/>
    <xdr:sp macro="" textlink="">
      <xdr:nvSpPr>
        <xdr:cNvPr id="326" name="n_3aveValue【福祉施設】&#10;一人当たり面積"/>
        <xdr:cNvSpPr txBox="1"/>
      </xdr:nvSpPr>
      <xdr:spPr>
        <a:xfrm>
          <a:off x="7626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94505</xdr:rowOff>
    </xdr:from>
    <xdr:ext cx="469744" cy="259045"/>
    <xdr:sp macro="" textlink="">
      <xdr:nvSpPr>
        <xdr:cNvPr id="327" name="n_1mainValue【福祉施設】&#10;一人当たり面積"/>
        <xdr:cNvSpPr txBox="1"/>
      </xdr:nvSpPr>
      <xdr:spPr>
        <a:xfrm>
          <a:off x="9391727" y="1483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96029</xdr:rowOff>
    </xdr:from>
    <xdr:ext cx="469744" cy="259045"/>
    <xdr:sp macro="" textlink="">
      <xdr:nvSpPr>
        <xdr:cNvPr id="328" name="n_2mainValue【福祉施設】&#10;一人当たり面積"/>
        <xdr:cNvSpPr txBox="1"/>
      </xdr:nvSpPr>
      <xdr:spPr>
        <a:xfrm>
          <a:off x="8515427" y="1484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370" name="直線コネクタ 369"/>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371" name="【一般廃棄物処理施設】&#10;有形固定資産減価償却率最小値テキスト"/>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372" name="直線コネクタ 371"/>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132823</xdr:rowOff>
    </xdr:from>
    <xdr:ext cx="405111" cy="259045"/>
    <xdr:sp macro="" textlink="">
      <xdr:nvSpPr>
        <xdr:cNvPr id="375" name="【一般廃棄物処理施設】&#10;有形固定資産減価償却率平均値テキスト"/>
        <xdr:cNvSpPr txBox="1"/>
      </xdr:nvSpPr>
      <xdr:spPr>
        <a:xfrm>
          <a:off x="16357600" y="6305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376" name="フローチャート: 判断 375"/>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377" name="フローチャート: 判断 376"/>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378" name="フローチャート: 判断 377"/>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907</xdr:rowOff>
    </xdr:from>
    <xdr:to>
      <xdr:col>72</xdr:col>
      <xdr:colOff>38100</xdr:colOff>
      <xdr:row>36</xdr:row>
      <xdr:rowOff>102507</xdr:rowOff>
    </xdr:to>
    <xdr:sp macro="" textlink="">
      <xdr:nvSpPr>
        <xdr:cNvPr id="379" name="フローチャート: 判断 378"/>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385" name="楕円 384"/>
        <xdr:cNvSpPr/>
      </xdr:nvSpPr>
      <xdr:spPr>
        <a:xfrm>
          <a:off x="162687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13987</xdr:rowOff>
    </xdr:from>
    <xdr:ext cx="405111" cy="259045"/>
    <xdr:sp macro="" textlink="">
      <xdr:nvSpPr>
        <xdr:cNvPr id="386" name="【一般廃棄物処理施設】&#10;有形固定資産減価償却率該当値テキスト"/>
        <xdr:cNvSpPr txBox="1"/>
      </xdr:nvSpPr>
      <xdr:spPr>
        <a:xfrm>
          <a:off x="16357600"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44994</xdr:rowOff>
    </xdr:from>
    <xdr:to>
      <xdr:col>81</xdr:col>
      <xdr:colOff>101600</xdr:colOff>
      <xdr:row>36</xdr:row>
      <xdr:rowOff>146594</xdr:rowOff>
    </xdr:to>
    <xdr:sp macro="" textlink="">
      <xdr:nvSpPr>
        <xdr:cNvPr id="387" name="楕円 386"/>
        <xdr:cNvSpPr/>
      </xdr:nvSpPr>
      <xdr:spPr>
        <a:xfrm>
          <a:off x="154305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41910</xdr:rowOff>
    </xdr:from>
    <xdr:to>
      <xdr:col>85</xdr:col>
      <xdr:colOff>127000</xdr:colOff>
      <xdr:row>36</xdr:row>
      <xdr:rowOff>95794</xdr:rowOff>
    </xdr:to>
    <xdr:cxnSp macro="">
      <xdr:nvCxnSpPr>
        <xdr:cNvPr id="388" name="直線コネクタ 387"/>
        <xdr:cNvCxnSpPr/>
      </xdr:nvCxnSpPr>
      <xdr:spPr>
        <a:xfrm flipV="1">
          <a:off x="15481300" y="6214110"/>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100511</xdr:rowOff>
    </xdr:from>
    <xdr:to>
      <xdr:col>76</xdr:col>
      <xdr:colOff>165100</xdr:colOff>
      <xdr:row>37</xdr:row>
      <xdr:rowOff>30661</xdr:rowOff>
    </xdr:to>
    <xdr:sp macro="" textlink="">
      <xdr:nvSpPr>
        <xdr:cNvPr id="389" name="楕円 388"/>
        <xdr:cNvSpPr/>
      </xdr:nvSpPr>
      <xdr:spPr>
        <a:xfrm>
          <a:off x="14541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95794</xdr:rowOff>
    </xdr:from>
    <xdr:to>
      <xdr:col>81</xdr:col>
      <xdr:colOff>50800</xdr:colOff>
      <xdr:row>36</xdr:row>
      <xdr:rowOff>151311</xdr:rowOff>
    </xdr:to>
    <xdr:cxnSp macro="">
      <xdr:nvCxnSpPr>
        <xdr:cNvPr id="390" name="直線コネクタ 389"/>
        <xdr:cNvCxnSpPr/>
      </xdr:nvCxnSpPr>
      <xdr:spPr>
        <a:xfrm flipV="1">
          <a:off x="14592300" y="626799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80571</xdr:rowOff>
    </xdr:from>
    <xdr:ext cx="405111" cy="259045"/>
    <xdr:sp macro="" textlink="">
      <xdr:nvSpPr>
        <xdr:cNvPr id="391" name="n_1aveValue【一般廃棄物処理施設】&#10;有形固定資産減価償却率"/>
        <xdr:cNvSpPr txBox="1"/>
      </xdr:nvSpPr>
      <xdr:spPr>
        <a:xfrm>
          <a:off x="15266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82204</xdr:rowOff>
    </xdr:from>
    <xdr:ext cx="405111" cy="259045"/>
    <xdr:sp macro="" textlink="">
      <xdr:nvSpPr>
        <xdr:cNvPr id="392" name="n_2aveValue【一般廃棄物処理施設】&#10;有形固定資産減価償却率"/>
        <xdr:cNvSpPr txBox="1"/>
      </xdr:nvSpPr>
      <xdr:spPr>
        <a:xfrm>
          <a:off x="14389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119034</xdr:rowOff>
    </xdr:from>
    <xdr:ext cx="405111" cy="259045"/>
    <xdr:sp macro="" textlink="">
      <xdr:nvSpPr>
        <xdr:cNvPr id="393" name="n_3aveValue【一般廃棄物処理施設】&#10;有形固定資産減価償却率"/>
        <xdr:cNvSpPr txBox="1"/>
      </xdr:nvSpPr>
      <xdr:spPr>
        <a:xfrm>
          <a:off x="13500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163121</xdr:rowOff>
    </xdr:from>
    <xdr:ext cx="405111" cy="259045"/>
    <xdr:sp macro="" textlink="">
      <xdr:nvSpPr>
        <xdr:cNvPr id="394" name="n_1mainValue【一般廃棄物処理施設】&#10;有形固定資産減価償却率"/>
        <xdr:cNvSpPr txBox="1"/>
      </xdr:nvSpPr>
      <xdr:spPr>
        <a:xfrm>
          <a:off x="15266044"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47188</xdr:rowOff>
    </xdr:from>
    <xdr:ext cx="405111" cy="259045"/>
    <xdr:sp macro="" textlink="">
      <xdr:nvSpPr>
        <xdr:cNvPr id="395" name="n_2mainValue【一般廃棄物処理施設】&#10;有形固定資産減価償却率"/>
        <xdr:cNvSpPr txBox="1"/>
      </xdr:nvSpPr>
      <xdr:spPr>
        <a:xfrm>
          <a:off x="143897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6" name="直線コネクタ 40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07" name="テキスト ボックス 40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8" name="直線コネクタ 40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09" name="テキスト ボックス 40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0" name="直線コネクタ 40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11" name="テキスト ボックス 41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2" name="直線コネクタ 41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13" name="テキスト ボックス 41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5" name="テキスト ボックス 41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417" name="直線コネクタ 416"/>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418" name="【一般廃棄物処理施設】&#10;一人当たり有形固定資産（償却資産）額最小値テキスト"/>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419" name="直線コネクタ 418"/>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420" name="【一般廃棄物処理施設】&#10;一人当たり有形固定資産（償却資産）額最大値テキスト"/>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421" name="直線コネクタ 420"/>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139465</xdr:rowOff>
    </xdr:from>
    <xdr:ext cx="599010" cy="259045"/>
    <xdr:sp macro="" textlink="">
      <xdr:nvSpPr>
        <xdr:cNvPr id="422" name="【一般廃棄物処理施設】&#10;一人当たり有形固定資産（償却資産）額平均値テキスト"/>
        <xdr:cNvSpPr txBox="1"/>
      </xdr:nvSpPr>
      <xdr:spPr>
        <a:xfrm>
          <a:off x="22199600" y="665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423" name="フローチャート: 判断 422"/>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424" name="フローチャート: 判断 423"/>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162832</xdr:rowOff>
    </xdr:from>
    <xdr:to>
      <xdr:col>107</xdr:col>
      <xdr:colOff>101600</xdr:colOff>
      <xdr:row>40</xdr:row>
      <xdr:rowOff>92982</xdr:rowOff>
    </xdr:to>
    <xdr:sp macro="" textlink="">
      <xdr:nvSpPr>
        <xdr:cNvPr id="425" name="フローチャート: 判断 424"/>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19443</xdr:rowOff>
    </xdr:from>
    <xdr:to>
      <xdr:col>102</xdr:col>
      <xdr:colOff>165100</xdr:colOff>
      <xdr:row>40</xdr:row>
      <xdr:rowOff>121043</xdr:rowOff>
    </xdr:to>
    <xdr:sp macro="" textlink="">
      <xdr:nvSpPr>
        <xdr:cNvPr id="426" name="フローチャート: 判断 425"/>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49097</xdr:rowOff>
    </xdr:from>
    <xdr:to>
      <xdr:col>116</xdr:col>
      <xdr:colOff>114300</xdr:colOff>
      <xdr:row>40</xdr:row>
      <xdr:rowOff>150697</xdr:rowOff>
    </xdr:to>
    <xdr:sp macro="" textlink="">
      <xdr:nvSpPr>
        <xdr:cNvPr id="432" name="楕円 431"/>
        <xdr:cNvSpPr/>
      </xdr:nvSpPr>
      <xdr:spPr>
        <a:xfrm>
          <a:off x="22110700" y="690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27524</xdr:rowOff>
    </xdr:from>
    <xdr:ext cx="534377" cy="259045"/>
    <xdr:sp macro="" textlink="">
      <xdr:nvSpPr>
        <xdr:cNvPr id="433" name="【一般廃棄物処理施設】&#10;一人当たり有形固定資産（償却資産）額該当値テキスト"/>
        <xdr:cNvSpPr txBox="1"/>
      </xdr:nvSpPr>
      <xdr:spPr>
        <a:xfrm>
          <a:off x="22199600" y="688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53232</xdr:rowOff>
    </xdr:from>
    <xdr:to>
      <xdr:col>112</xdr:col>
      <xdr:colOff>38100</xdr:colOff>
      <xdr:row>40</xdr:row>
      <xdr:rowOff>154832</xdr:rowOff>
    </xdr:to>
    <xdr:sp macro="" textlink="">
      <xdr:nvSpPr>
        <xdr:cNvPr id="434" name="楕円 433"/>
        <xdr:cNvSpPr/>
      </xdr:nvSpPr>
      <xdr:spPr>
        <a:xfrm>
          <a:off x="21272500" y="69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99897</xdr:rowOff>
    </xdr:from>
    <xdr:to>
      <xdr:col>116</xdr:col>
      <xdr:colOff>63500</xdr:colOff>
      <xdr:row>40</xdr:row>
      <xdr:rowOff>104032</xdr:rowOff>
    </xdr:to>
    <xdr:cxnSp macro="">
      <xdr:nvCxnSpPr>
        <xdr:cNvPr id="435" name="直線コネクタ 434"/>
        <xdr:cNvCxnSpPr/>
      </xdr:nvCxnSpPr>
      <xdr:spPr>
        <a:xfrm flipV="1">
          <a:off x="21323300" y="6957897"/>
          <a:ext cx="838200" cy="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58133</xdr:rowOff>
    </xdr:from>
    <xdr:to>
      <xdr:col>107</xdr:col>
      <xdr:colOff>101600</xdr:colOff>
      <xdr:row>40</xdr:row>
      <xdr:rowOff>159733</xdr:rowOff>
    </xdr:to>
    <xdr:sp macro="" textlink="">
      <xdr:nvSpPr>
        <xdr:cNvPr id="436" name="楕円 435"/>
        <xdr:cNvSpPr/>
      </xdr:nvSpPr>
      <xdr:spPr>
        <a:xfrm>
          <a:off x="20383500" y="691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104032</xdr:rowOff>
    </xdr:from>
    <xdr:to>
      <xdr:col>111</xdr:col>
      <xdr:colOff>177800</xdr:colOff>
      <xdr:row>40</xdr:row>
      <xdr:rowOff>108933</xdr:rowOff>
    </xdr:to>
    <xdr:cxnSp macro="">
      <xdr:nvCxnSpPr>
        <xdr:cNvPr id="437" name="直線コネクタ 436"/>
        <xdr:cNvCxnSpPr/>
      </xdr:nvCxnSpPr>
      <xdr:spPr>
        <a:xfrm flipV="1">
          <a:off x="20434300" y="6962032"/>
          <a:ext cx="889000" cy="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62809</xdr:rowOff>
    </xdr:from>
    <xdr:ext cx="599010" cy="259045"/>
    <xdr:sp macro="" textlink="">
      <xdr:nvSpPr>
        <xdr:cNvPr id="438" name="n_1aveValue【一般廃棄物処理施設】&#10;一人当たり有形固定資産（償却資産）額"/>
        <xdr:cNvSpPr txBox="1"/>
      </xdr:nvSpPr>
      <xdr:spPr>
        <a:xfrm>
          <a:off x="210110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109509</xdr:rowOff>
    </xdr:from>
    <xdr:ext cx="599010" cy="259045"/>
    <xdr:sp macro="" textlink="">
      <xdr:nvSpPr>
        <xdr:cNvPr id="439" name="n_2aveValue【一般廃棄物処理施設】&#10;一人当たり有形固定資産（償却資産）額"/>
        <xdr:cNvSpPr txBox="1"/>
      </xdr:nvSpPr>
      <xdr:spPr>
        <a:xfrm>
          <a:off x="20134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137570</xdr:rowOff>
    </xdr:from>
    <xdr:ext cx="599010" cy="259045"/>
    <xdr:sp macro="" textlink="">
      <xdr:nvSpPr>
        <xdr:cNvPr id="440" name="n_3aveValue【一般廃棄物処理施設】&#10;一人当たり有形固定資産（償却資産）額"/>
        <xdr:cNvSpPr txBox="1"/>
      </xdr:nvSpPr>
      <xdr:spPr>
        <a:xfrm>
          <a:off x="19245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145959</xdr:rowOff>
    </xdr:from>
    <xdr:ext cx="534377" cy="259045"/>
    <xdr:sp macro="" textlink="">
      <xdr:nvSpPr>
        <xdr:cNvPr id="441" name="n_1mainValue【一般廃棄物処理施設】&#10;一人当たり有形固定資産（償却資産）額"/>
        <xdr:cNvSpPr txBox="1"/>
      </xdr:nvSpPr>
      <xdr:spPr>
        <a:xfrm>
          <a:off x="21043411" y="70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150860</xdr:rowOff>
    </xdr:from>
    <xdr:ext cx="534377" cy="259045"/>
    <xdr:sp macro="" textlink="">
      <xdr:nvSpPr>
        <xdr:cNvPr id="442" name="n_2mainValue【一般廃棄物処理施設】&#10;一人当たり有形固定資産（償却資産）額"/>
        <xdr:cNvSpPr txBox="1"/>
      </xdr:nvSpPr>
      <xdr:spPr>
        <a:xfrm>
          <a:off x="20167111" y="700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59" name="正方形/長方形 4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0" name="正方形/長方形 4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1" name="正方形/長方形 4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2" name="正方形/長方形 4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3" name="正方形/長方形 4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4" name="正方形/長方形 4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5" name="正方形/長方形 4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6" name="正方形/長方形 4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7" name="テキスト ボックス 4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8" name="直線コネクタ 4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9" name="直線コネクタ 46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0" name="テキスト ボックス 46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1" name="直線コネクタ 47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2" name="テキスト ボックス 47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3" name="直線コネクタ 47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4" name="テキスト ボックス 47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5" name="直線コネクタ 47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6" name="テキスト ボックス 47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7" name="直線コネクタ 47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8" name="テキスト ボックス 47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9" name="直線コネクタ 47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0" name="テキスト ボックス 47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1" name="直線コネクタ 4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2" name="テキスト ボックス 48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484" name="直線コネクタ 483"/>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485" name="【消防施設】&#10;有形固定資産減価償却率最小値テキスト"/>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486" name="直線コネクタ 485"/>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87"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88" name="直線コネクタ 48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489" name="【消防施設】&#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490" name="フローチャート: 判断 489"/>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491" name="フローチャート: 判断 490"/>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1995</xdr:rowOff>
    </xdr:from>
    <xdr:to>
      <xdr:col>76</xdr:col>
      <xdr:colOff>165100</xdr:colOff>
      <xdr:row>81</xdr:row>
      <xdr:rowOff>103595</xdr:rowOff>
    </xdr:to>
    <xdr:sp macro="" textlink="">
      <xdr:nvSpPr>
        <xdr:cNvPr id="492" name="フローチャート: 判断 491"/>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3629</xdr:rowOff>
    </xdr:from>
    <xdr:to>
      <xdr:col>72</xdr:col>
      <xdr:colOff>38100</xdr:colOff>
      <xdr:row>81</xdr:row>
      <xdr:rowOff>105229</xdr:rowOff>
    </xdr:to>
    <xdr:sp macro="" textlink="">
      <xdr:nvSpPr>
        <xdr:cNvPr id="493" name="フローチャート: 判断 492"/>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4" name="テキスト ボックス 4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5" name="テキスト ボックス 4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6" name="テキスト ボックス 4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7" name="テキスト ボックス 4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8" name="テキスト ボックス 4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142421</xdr:rowOff>
    </xdr:from>
    <xdr:to>
      <xdr:col>85</xdr:col>
      <xdr:colOff>177800</xdr:colOff>
      <xdr:row>79</xdr:row>
      <xdr:rowOff>72571</xdr:rowOff>
    </xdr:to>
    <xdr:sp macro="" textlink="">
      <xdr:nvSpPr>
        <xdr:cNvPr id="499" name="楕円 498"/>
        <xdr:cNvSpPr/>
      </xdr:nvSpPr>
      <xdr:spPr>
        <a:xfrm>
          <a:off x="16268700" y="135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165298</xdr:rowOff>
    </xdr:from>
    <xdr:ext cx="405111" cy="259045"/>
    <xdr:sp macro="" textlink="">
      <xdr:nvSpPr>
        <xdr:cNvPr id="500" name="【消防施設】&#10;有形固定資産減価償却率該当値テキスト"/>
        <xdr:cNvSpPr txBox="1"/>
      </xdr:nvSpPr>
      <xdr:spPr>
        <a:xfrm>
          <a:off x="16357600" y="1336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16692</xdr:rowOff>
    </xdr:from>
    <xdr:to>
      <xdr:col>81</xdr:col>
      <xdr:colOff>101600</xdr:colOff>
      <xdr:row>79</xdr:row>
      <xdr:rowOff>118292</xdr:rowOff>
    </xdr:to>
    <xdr:sp macro="" textlink="">
      <xdr:nvSpPr>
        <xdr:cNvPr id="501" name="楕円 500"/>
        <xdr:cNvSpPr/>
      </xdr:nvSpPr>
      <xdr:spPr>
        <a:xfrm>
          <a:off x="15430500" y="135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21771</xdr:rowOff>
    </xdr:from>
    <xdr:to>
      <xdr:col>85</xdr:col>
      <xdr:colOff>127000</xdr:colOff>
      <xdr:row>79</xdr:row>
      <xdr:rowOff>67492</xdr:rowOff>
    </xdr:to>
    <xdr:cxnSp macro="">
      <xdr:nvCxnSpPr>
        <xdr:cNvPr id="502" name="直線コネクタ 501"/>
        <xdr:cNvCxnSpPr/>
      </xdr:nvCxnSpPr>
      <xdr:spPr>
        <a:xfrm flipV="1">
          <a:off x="15481300" y="13566321"/>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158750</xdr:rowOff>
    </xdr:from>
    <xdr:to>
      <xdr:col>76</xdr:col>
      <xdr:colOff>165100</xdr:colOff>
      <xdr:row>81</xdr:row>
      <xdr:rowOff>88900</xdr:rowOff>
    </xdr:to>
    <xdr:sp macro="" textlink="">
      <xdr:nvSpPr>
        <xdr:cNvPr id="503" name="楕円 502"/>
        <xdr:cNvSpPr/>
      </xdr:nvSpPr>
      <xdr:spPr>
        <a:xfrm>
          <a:off x="14541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67492</xdr:rowOff>
    </xdr:from>
    <xdr:to>
      <xdr:col>81</xdr:col>
      <xdr:colOff>50800</xdr:colOff>
      <xdr:row>81</xdr:row>
      <xdr:rowOff>38100</xdr:rowOff>
    </xdr:to>
    <xdr:cxnSp macro="">
      <xdr:nvCxnSpPr>
        <xdr:cNvPr id="504" name="直線コネクタ 503"/>
        <xdr:cNvCxnSpPr/>
      </xdr:nvCxnSpPr>
      <xdr:spPr>
        <a:xfrm flipV="1">
          <a:off x="14592300" y="13612042"/>
          <a:ext cx="889000" cy="3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127379</xdr:rowOff>
    </xdr:from>
    <xdr:ext cx="405111" cy="259045"/>
    <xdr:sp macro="" textlink="">
      <xdr:nvSpPr>
        <xdr:cNvPr id="505" name="n_1aveValue【消防施設】&#10;有形固定資産減価償却率"/>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94722</xdr:rowOff>
    </xdr:from>
    <xdr:ext cx="405111" cy="259045"/>
    <xdr:sp macro="" textlink="">
      <xdr:nvSpPr>
        <xdr:cNvPr id="506" name="n_2aveValue【消防施設】&#10;有形固定資産減価償却率"/>
        <xdr:cNvSpPr txBox="1"/>
      </xdr:nvSpPr>
      <xdr:spPr>
        <a:xfrm>
          <a:off x="143897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121756</xdr:rowOff>
    </xdr:from>
    <xdr:ext cx="405111" cy="259045"/>
    <xdr:sp macro="" textlink="">
      <xdr:nvSpPr>
        <xdr:cNvPr id="507" name="n_3aveValue【消防施設】&#10;有形固定資産減価償却率"/>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134819</xdr:rowOff>
    </xdr:from>
    <xdr:ext cx="405111" cy="259045"/>
    <xdr:sp macro="" textlink="">
      <xdr:nvSpPr>
        <xdr:cNvPr id="508" name="n_1mainValue【消防施設】&#10;有形固定資産減価償却率"/>
        <xdr:cNvSpPr txBox="1"/>
      </xdr:nvSpPr>
      <xdr:spPr>
        <a:xfrm>
          <a:off x="15266044" y="1333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105427</xdr:rowOff>
    </xdr:from>
    <xdr:ext cx="405111" cy="259045"/>
    <xdr:sp macro="" textlink="">
      <xdr:nvSpPr>
        <xdr:cNvPr id="509" name="n_2mainValue【消防施設】&#10;有形固定資産減価償却率"/>
        <xdr:cNvSpPr txBox="1"/>
      </xdr:nvSpPr>
      <xdr:spPr>
        <a:xfrm>
          <a:off x="14389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8" name="テキスト ボックス 5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9" name="直線コネクタ 5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0" name="直線コネクタ 51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1" name="テキスト ボックス 52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2" name="直線コネクタ 52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3" name="テキスト ボックス 52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4" name="直線コネクタ 52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5" name="テキスト ボックス 52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6" name="直線コネクタ 52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7" name="テキスト ボックス 52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531" name="直線コネクタ 530"/>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532" name="【消防施設】&#10;一人当たり面積最小値テキスト"/>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533" name="直線コネクタ 532"/>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534" name="【消防施設】&#10;一人当たり面積最大値テキスト"/>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535" name="直線コネクタ 534"/>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536" name="【消防施設】&#10;一人当たり面積平均値テキスト"/>
        <xdr:cNvSpPr txBox="1"/>
      </xdr:nvSpPr>
      <xdr:spPr>
        <a:xfrm>
          <a:off x="22199600" y="14485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537" name="フローチャート: 判断 536"/>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538" name="フローチャート: 判断 537"/>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100228</xdr:rowOff>
    </xdr:from>
    <xdr:to>
      <xdr:col>107</xdr:col>
      <xdr:colOff>101600</xdr:colOff>
      <xdr:row>86</xdr:row>
      <xdr:rowOff>30378</xdr:rowOff>
    </xdr:to>
    <xdr:sp macro="" textlink="">
      <xdr:nvSpPr>
        <xdr:cNvPr id="539" name="フローチャート: 判断 538"/>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540" name="フローチャート: 判断 539"/>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1" name="テキスト ボックス 5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2" name="テキスト ボックス 5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3" name="テキスト ボックス 5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4" name="テキスト ボックス 5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5" name="テキスト ボックス 5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92914</xdr:rowOff>
    </xdr:from>
    <xdr:to>
      <xdr:col>116</xdr:col>
      <xdr:colOff>114300</xdr:colOff>
      <xdr:row>86</xdr:row>
      <xdr:rowOff>23064</xdr:rowOff>
    </xdr:to>
    <xdr:sp macro="" textlink="">
      <xdr:nvSpPr>
        <xdr:cNvPr id="546" name="楕円 545"/>
        <xdr:cNvSpPr/>
      </xdr:nvSpPr>
      <xdr:spPr>
        <a:xfrm>
          <a:off x="22110700" y="146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39337</xdr:rowOff>
    </xdr:from>
    <xdr:ext cx="469744" cy="259045"/>
    <xdr:sp macro="" textlink="">
      <xdr:nvSpPr>
        <xdr:cNvPr id="547" name="【消防施設】&#10;一人当たり面積該当値テキスト"/>
        <xdr:cNvSpPr txBox="1"/>
      </xdr:nvSpPr>
      <xdr:spPr>
        <a:xfrm>
          <a:off x="22199600" y="1461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94284</xdr:rowOff>
    </xdr:from>
    <xdr:to>
      <xdr:col>112</xdr:col>
      <xdr:colOff>38100</xdr:colOff>
      <xdr:row>86</xdr:row>
      <xdr:rowOff>24434</xdr:rowOff>
    </xdr:to>
    <xdr:sp macro="" textlink="">
      <xdr:nvSpPr>
        <xdr:cNvPr id="548" name="楕円 547"/>
        <xdr:cNvSpPr/>
      </xdr:nvSpPr>
      <xdr:spPr>
        <a:xfrm>
          <a:off x="21272500" y="146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143714</xdr:rowOff>
    </xdr:from>
    <xdr:to>
      <xdr:col>116</xdr:col>
      <xdr:colOff>63500</xdr:colOff>
      <xdr:row>85</xdr:row>
      <xdr:rowOff>145084</xdr:rowOff>
    </xdr:to>
    <xdr:cxnSp macro="">
      <xdr:nvCxnSpPr>
        <xdr:cNvPr id="549" name="直線コネクタ 548"/>
        <xdr:cNvCxnSpPr/>
      </xdr:nvCxnSpPr>
      <xdr:spPr>
        <a:xfrm flipV="1">
          <a:off x="21323300" y="14716964"/>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65939</xdr:rowOff>
    </xdr:from>
    <xdr:to>
      <xdr:col>107</xdr:col>
      <xdr:colOff>101600</xdr:colOff>
      <xdr:row>85</xdr:row>
      <xdr:rowOff>167539</xdr:rowOff>
    </xdr:to>
    <xdr:sp macro="" textlink="">
      <xdr:nvSpPr>
        <xdr:cNvPr id="550" name="楕円 549"/>
        <xdr:cNvSpPr/>
      </xdr:nvSpPr>
      <xdr:spPr>
        <a:xfrm>
          <a:off x="20383500" y="146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116739</xdr:rowOff>
    </xdr:from>
    <xdr:to>
      <xdr:col>111</xdr:col>
      <xdr:colOff>177800</xdr:colOff>
      <xdr:row>85</xdr:row>
      <xdr:rowOff>145084</xdr:rowOff>
    </xdr:to>
    <xdr:cxnSp macro="">
      <xdr:nvCxnSpPr>
        <xdr:cNvPr id="551" name="直線コネクタ 550"/>
        <xdr:cNvCxnSpPr/>
      </xdr:nvCxnSpPr>
      <xdr:spPr>
        <a:xfrm>
          <a:off x="20434300" y="14689989"/>
          <a:ext cx="889000" cy="2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16019</xdr:rowOff>
    </xdr:from>
    <xdr:ext cx="469744" cy="259045"/>
    <xdr:sp macro="" textlink="">
      <xdr:nvSpPr>
        <xdr:cNvPr id="552" name="n_1aveValue【消防施設】&#10;一人当たり面積"/>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21505</xdr:rowOff>
    </xdr:from>
    <xdr:ext cx="469744" cy="259045"/>
    <xdr:sp macro="" textlink="">
      <xdr:nvSpPr>
        <xdr:cNvPr id="553" name="n_2aveValue【消防施設】&#10;一人当たり面積"/>
        <xdr:cNvSpPr txBox="1"/>
      </xdr:nvSpPr>
      <xdr:spPr>
        <a:xfrm>
          <a:off x="20199427" y="1476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554"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40961</xdr:rowOff>
    </xdr:from>
    <xdr:ext cx="469744" cy="259045"/>
    <xdr:sp macro="" textlink="">
      <xdr:nvSpPr>
        <xdr:cNvPr id="555" name="n_1mainValue【消防施設】&#10;一人当たり面積"/>
        <xdr:cNvSpPr txBox="1"/>
      </xdr:nvSpPr>
      <xdr:spPr>
        <a:xfrm>
          <a:off x="21075727" y="1444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556" name="n_2mainValue【消防施設】&#10;一人当たり面積"/>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7" name="正方形/長方形 5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8" name="正方形/長方形 5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9" name="正方形/長方形 5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0" name="正方形/長方形 5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1" name="正方形/長方形 5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2" name="正方形/長方形 5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3" name="正方形/長方形 5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正方形/長方形 5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5" name="テキスト ボックス 5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6" name="直線コネクタ 5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67" name="テキスト ボックス 56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8" name="直線コネクタ 56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9" name="テキスト ボックス 56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0" name="直線コネクタ 56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1" name="テキスト ボックス 57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2" name="直線コネクタ 57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3" name="テキスト ボックス 57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4" name="直線コネクタ 57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5" name="テキスト ボックス 57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6" name="直線コネクタ 57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77" name="テキスト ボックス 57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8" name="直線コネクタ 5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9" name="テキスト ボックス 5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581" name="直線コネクタ 580"/>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582" name="【庁舎】&#10;有形固定資産減価償却率最小値テキスト"/>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583" name="直線コネクタ 582"/>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84"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85" name="直線コネクタ 58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586" name="【庁舎】&#10;有形固定資産減価償却率平均値テキスト"/>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587" name="フローチャート: 判断 586"/>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588" name="フローチャート: 判断 587"/>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53975</xdr:rowOff>
    </xdr:from>
    <xdr:to>
      <xdr:col>76</xdr:col>
      <xdr:colOff>165100</xdr:colOff>
      <xdr:row>104</xdr:row>
      <xdr:rowOff>155575</xdr:rowOff>
    </xdr:to>
    <xdr:sp macro="" textlink="">
      <xdr:nvSpPr>
        <xdr:cNvPr id="589" name="フローチャート: 判断 588"/>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124461</xdr:rowOff>
    </xdr:from>
    <xdr:to>
      <xdr:col>72</xdr:col>
      <xdr:colOff>38100</xdr:colOff>
      <xdr:row>105</xdr:row>
      <xdr:rowOff>54611</xdr:rowOff>
    </xdr:to>
    <xdr:sp macro="" textlink="">
      <xdr:nvSpPr>
        <xdr:cNvPr id="590" name="フローチャート: 判断 589"/>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1" name="テキスト ボックス 5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2" name="テキスト ボックス 5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3" name="テキスト ボックス 5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4" name="テキスト ボックス 5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5" name="テキスト ボックス 5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25400</xdr:rowOff>
    </xdr:from>
    <xdr:to>
      <xdr:col>85</xdr:col>
      <xdr:colOff>177800</xdr:colOff>
      <xdr:row>102</xdr:row>
      <xdr:rowOff>127000</xdr:rowOff>
    </xdr:to>
    <xdr:sp macro="" textlink="">
      <xdr:nvSpPr>
        <xdr:cNvPr id="596" name="楕円 595"/>
        <xdr:cNvSpPr/>
      </xdr:nvSpPr>
      <xdr:spPr>
        <a:xfrm>
          <a:off x="162687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48277</xdr:rowOff>
    </xdr:from>
    <xdr:ext cx="405111" cy="259045"/>
    <xdr:sp macro="" textlink="">
      <xdr:nvSpPr>
        <xdr:cNvPr id="597" name="【庁舎】&#10;有形固定資産減価償却率該当値テキスト"/>
        <xdr:cNvSpPr txBox="1"/>
      </xdr:nvSpPr>
      <xdr:spPr>
        <a:xfrm>
          <a:off x="16357600"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63500</xdr:rowOff>
    </xdr:from>
    <xdr:to>
      <xdr:col>81</xdr:col>
      <xdr:colOff>101600</xdr:colOff>
      <xdr:row>102</xdr:row>
      <xdr:rowOff>165100</xdr:rowOff>
    </xdr:to>
    <xdr:sp macro="" textlink="">
      <xdr:nvSpPr>
        <xdr:cNvPr id="598" name="楕円 597"/>
        <xdr:cNvSpPr/>
      </xdr:nvSpPr>
      <xdr:spPr>
        <a:xfrm>
          <a:off x="15430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76200</xdr:rowOff>
    </xdr:from>
    <xdr:to>
      <xdr:col>85</xdr:col>
      <xdr:colOff>127000</xdr:colOff>
      <xdr:row>102</xdr:row>
      <xdr:rowOff>114300</xdr:rowOff>
    </xdr:to>
    <xdr:cxnSp macro="">
      <xdr:nvCxnSpPr>
        <xdr:cNvPr id="599" name="直線コネクタ 598"/>
        <xdr:cNvCxnSpPr/>
      </xdr:nvCxnSpPr>
      <xdr:spPr>
        <a:xfrm flipV="1">
          <a:off x="15481300" y="17564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101600</xdr:rowOff>
    </xdr:from>
    <xdr:to>
      <xdr:col>76</xdr:col>
      <xdr:colOff>165100</xdr:colOff>
      <xdr:row>103</xdr:row>
      <xdr:rowOff>31750</xdr:rowOff>
    </xdr:to>
    <xdr:sp macro="" textlink="">
      <xdr:nvSpPr>
        <xdr:cNvPr id="600" name="楕円 599"/>
        <xdr:cNvSpPr/>
      </xdr:nvSpPr>
      <xdr:spPr>
        <a:xfrm>
          <a:off x="14541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114300</xdr:rowOff>
    </xdr:from>
    <xdr:to>
      <xdr:col>81</xdr:col>
      <xdr:colOff>50800</xdr:colOff>
      <xdr:row>102</xdr:row>
      <xdr:rowOff>152400</xdr:rowOff>
    </xdr:to>
    <xdr:cxnSp macro="">
      <xdr:nvCxnSpPr>
        <xdr:cNvPr id="601" name="直線コネクタ 600"/>
        <xdr:cNvCxnSpPr/>
      </xdr:nvCxnSpPr>
      <xdr:spPr>
        <a:xfrm flipV="1">
          <a:off x="14592300" y="1760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26688</xdr:rowOff>
    </xdr:from>
    <xdr:ext cx="405111" cy="259045"/>
    <xdr:sp macro="" textlink="">
      <xdr:nvSpPr>
        <xdr:cNvPr id="602" name="n_1aveValue【庁舎】&#10;有形固定資産減価償却率"/>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146702</xdr:rowOff>
    </xdr:from>
    <xdr:ext cx="405111" cy="259045"/>
    <xdr:sp macro="" textlink="">
      <xdr:nvSpPr>
        <xdr:cNvPr id="603" name="n_2aveValue【庁舎】&#10;有形固定資産減価償却率"/>
        <xdr:cNvSpPr txBox="1"/>
      </xdr:nvSpPr>
      <xdr:spPr>
        <a:xfrm>
          <a:off x="14389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71138</xdr:rowOff>
    </xdr:from>
    <xdr:ext cx="405111" cy="259045"/>
    <xdr:sp macro="" textlink="">
      <xdr:nvSpPr>
        <xdr:cNvPr id="604" name="n_3aveValue【庁舎】&#10;有形固定資産減価償却率"/>
        <xdr:cNvSpPr txBox="1"/>
      </xdr:nvSpPr>
      <xdr:spPr>
        <a:xfrm>
          <a:off x="13500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10177</xdr:rowOff>
    </xdr:from>
    <xdr:ext cx="405111" cy="259045"/>
    <xdr:sp macro="" textlink="">
      <xdr:nvSpPr>
        <xdr:cNvPr id="605" name="n_1mainValue【庁舎】&#10;有形固定資産減価償却率"/>
        <xdr:cNvSpPr txBox="1"/>
      </xdr:nvSpPr>
      <xdr:spPr>
        <a:xfrm>
          <a:off x="152660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48277</xdr:rowOff>
    </xdr:from>
    <xdr:ext cx="405111" cy="259045"/>
    <xdr:sp macro="" textlink="">
      <xdr:nvSpPr>
        <xdr:cNvPr id="606" name="n_2mainValue【庁舎】&#10;有形固定資産減価償却率"/>
        <xdr:cNvSpPr txBox="1"/>
      </xdr:nvSpPr>
      <xdr:spPr>
        <a:xfrm>
          <a:off x="143897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7" name="正方形/長方形 6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8" name="正方形/長方形 6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9" name="正方形/長方形 6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0" name="正方形/長方形 6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1" name="正方形/長方形 6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2" name="正方形/長方形 6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3" name="正方形/長方形 6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4" name="正方形/長方形 6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5" name="テキスト ボックス 6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6" name="直線コネクタ 6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7" name="直線コネクタ 61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8" name="テキスト ボックス 61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9" name="直線コネクタ 61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620" name="テキスト ボックス 619"/>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1" name="直線コネクタ 62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622" name="テキスト ボックス 621"/>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3" name="直線コネクタ 62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624" name="テキスト ボックス 623"/>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626" name="テキスト ボックス 625"/>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628" name="直線コネクタ 627"/>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629" name="【庁舎】&#10;一人当たり面積最小値テキスト"/>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630" name="直線コネクタ 629"/>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631" name="【庁舎】&#10;一人当たり面積最大値テキスト"/>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632" name="直線コネクタ 631"/>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633" name="【庁舎】&#10;一人当たり面積平均値テキスト"/>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634" name="フローチャート: 判断 633"/>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635" name="フローチャート: 判断 634"/>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23096</xdr:rowOff>
    </xdr:from>
    <xdr:to>
      <xdr:col>107</xdr:col>
      <xdr:colOff>101600</xdr:colOff>
      <xdr:row>108</xdr:row>
      <xdr:rowOff>124696</xdr:rowOff>
    </xdr:to>
    <xdr:sp macro="" textlink="">
      <xdr:nvSpPr>
        <xdr:cNvPr id="636" name="フローチャート: 判断 635"/>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23174</xdr:rowOff>
    </xdr:from>
    <xdr:to>
      <xdr:col>102</xdr:col>
      <xdr:colOff>165100</xdr:colOff>
      <xdr:row>108</xdr:row>
      <xdr:rowOff>124774</xdr:rowOff>
    </xdr:to>
    <xdr:sp macro="" textlink="">
      <xdr:nvSpPr>
        <xdr:cNvPr id="637" name="フローチャート: 判断 636"/>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8" name="テキスト ボックス 6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9" name="テキスト ボックス 6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0" name="テキスト ボックス 6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1" name="テキスト ボックス 6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2" name="テキスト ボックス 6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23704</xdr:rowOff>
    </xdr:from>
    <xdr:to>
      <xdr:col>116</xdr:col>
      <xdr:colOff>114300</xdr:colOff>
      <xdr:row>108</xdr:row>
      <xdr:rowOff>125304</xdr:rowOff>
    </xdr:to>
    <xdr:sp macro="" textlink="">
      <xdr:nvSpPr>
        <xdr:cNvPr id="643" name="楕円 642"/>
        <xdr:cNvSpPr/>
      </xdr:nvSpPr>
      <xdr:spPr>
        <a:xfrm>
          <a:off x="22110700" y="1854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137334</xdr:rowOff>
    </xdr:from>
    <xdr:ext cx="469744" cy="259045"/>
    <xdr:sp macro="" textlink="">
      <xdr:nvSpPr>
        <xdr:cNvPr id="644" name="【庁舎】&#10;一人当たり面積該当値テキスト"/>
        <xdr:cNvSpPr txBox="1"/>
      </xdr:nvSpPr>
      <xdr:spPr>
        <a:xfrm>
          <a:off x="22199600" y="1848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23737</xdr:rowOff>
    </xdr:from>
    <xdr:to>
      <xdr:col>112</xdr:col>
      <xdr:colOff>38100</xdr:colOff>
      <xdr:row>108</xdr:row>
      <xdr:rowOff>125337</xdr:rowOff>
    </xdr:to>
    <xdr:sp macro="" textlink="">
      <xdr:nvSpPr>
        <xdr:cNvPr id="645" name="楕円 644"/>
        <xdr:cNvSpPr/>
      </xdr:nvSpPr>
      <xdr:spPr>
        <a:xfrm>
          <a:off x="21272500" y="1854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74504</xdr:rowOff>
    </xdr:from>
    <xdr:to>
      <xdr:col>116</xdr:col>
      <xdr:colOff>63500</xdr:colOff>
      <xdr:row>108</xdr:row>
      <xdr:rowOff>74537</xdr:rowOff>
    </xdr:to>
    <xdr:cxnSp macro="">
      <xdr:nvCxnSpPr>
        <xdr:cNvPr id="646" name="直線コネクタ 645"/>
        <xdr:cNvCxnSpPr/>
      </xdr:nvCxnSpPr>
      <xdr:spPr>
        <a:xfrm flipV="1">
          <a:off x="21323300" y="18591104"/>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23777</xdr:rowOff>
    </xdr:from>
    <xdr:to>
      <xdr:col>107</xdr:col>
      <xdr:colOff>101600</xdr:colOff>
      <xdr:row>108</xdr:row>
      <xdr:rowOff>125377</xdr:rowOff>
    </xdr:to>
    <xdr:sp macro="" textlink="">
      <xdr:nvSpPr>
        <xdr:cNvPr id="647" name="楕円 646"/>
        <xdr:cNvSpPr/>
      </xdr:nvSpPr>
      <xdr:spPr>
        <a:xfrm>
          <a:off x="20383500" y="1854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74537</xdr:rowOff>
    </xdr:from>
    <xdr:to>
      <xdr:col>111</xdr:col>
      <xdr:colOff>177800</xdr:colOff>
      <xdr:row>108</xdr:row>
      <xdr:rowOff>74577</xdr:rowOff>
    </xdr:to>
    <xdr:cxnSp macro="">
      <xdr:nvCxnSpPr>
        <xdr:cNvPr id="648" name="直線コネクタ 647"/>
        <xdr:cNvCxnSpPr/>
      </xdr:nvCxnSpPr>
      <xdr:spPr>
        <a:xfrm flipV="1">
          <a:off x="20434300" y="18591137"/>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140464</xdr:rowOff>
    </xdr:from>
    <xdr:ext cx="469744" cy="259045"/>
    <xdr:sp macro="" textlink="">
      <xdr:nvSpPr>
        <xdr:cNvPr id="649" name="n_1aveValue【庁舎】&#10;一人当たり面積"/>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141223</xdr:rowOff>
    </xdr:from>
    <xdr:ext cx="469744" cy="259045"/>
    <xdr:sp macro="" textlink="">
      <xdr:nvSpPr>
        <xdr:cNvPr id="650" name="n_2aveValue【庁舎】&#10;一人当たり面積"/>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141301</xdr:rowOff>
    </xdr:from>
    <xdr:ext cx="469744" cy="259045"/>
    <xdr:sp macro="" textlink="">
      <xdr:nvSpPr>
        <xdr:cNvPr id="651" name="n_3aveValue【庁舎】&#10;一人当たり面積"/>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116464</xdr:rowOff>
    </xdr:from>
    <xdr:ext cx="469744" cy="259045"/>
    <xdr:sp macro="" textlink="">
      <xdr:nvSpPr>
        <xdr:cNvPr id="652" name="n_1mainValue【庁舎】&#10;一人当たり面積"/>
        <xdr:cNvSpPr txBox="1"/>
      </xdr:nvSpPr>
      <xdr:spPr>
        <a:xfrm>
          <a:off x="21075727" y="1863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116504</xdr:rowOff>
    </xdr:from>
    <xdr:ext cx="469744" cy="259045"/>
    <xdr:sp macro="" textlink="">
      <xdr:nvSpPr>
        <xdr:cNvPr id="653" name="n_2mainValue【庁舎】&#10;一人当たり面積"/>
        <xdr:cNvSpPr txBox="1"/>
      </xdr:nvSpPr>
      <xdr:spPr>
        <a:xfrm>
          <a:off x="20199427" y="1863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庁舎、消防施設を除く各施設の有形固定資産減価償却率は、類似団体内平均値と大きな乖離はないが、有形固定資産減価償却率が</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に近い施設もあり、運用年数の経過による老朽化が心配されることから公共施設等総合管理計画や個別施設計画によって長寿命化や統廃合の推進、広域化等の検討をしていく必要がある。庁舎と消防施設の有形固定資産減価償却率は、類似団体内平均値を大きく上回っている。特に庁舎については保有資産の中でも大規模な施設であり、その更新、維持管理経費は町財政にとって大きな負担となることから、慎重な管理計画が必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一人当たりの各数値は全ての施設で類似団体内平均値を下回っており、自治体規模と比較して過大・過剰施設とは言えないが、人口減少も進んでいることから、ニーズを的確に捉えた施設管理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6,698
6,671
85.19
3,777,875
3,597,532
155,937
2,358,381
3,294,479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itchFamily="50" charset="-128"/>
              <a:ea typeface="ＭＳ Ｐゴシック" pitchFamily="50" charset="-128"/>
              <a:cs typeface="+mn-cs"/>
            </a:rPr>
            <a:t>　</a:t>
          </a:r>
          <a:r>
            <a:rPr kumimoji="1" lang="ja-JP" altLang="ja-JP" sz="1300">
              <a:solidFill>
                <a:sysClr val="windowText" lastClr="000000"/>
              </a:solidFill>
              <a:effectLst/>
              <a:latin typeface="ＭＳ Ｐゴシック" pitchFamily="50" charset="-128"/>
              <a:ea typeface="ＭＳ Ｐゴシック" pitchFamily="50" charset="-128"/>
              <a:cs typeface="+mn-cs"/>
            </a:rPr>
            <a:t>人口減少、少子高齢化（平成</a:t>
          </a:r>
          <a:r>
            <a:rPr kumimoji="1" lang="ja-JP" altLang="en-US" sz="1300">
              <a:solidFill>
                <a:sysClr val="windowText" lastClr="000000"/>
              </a:solidFill>
              <a:effectLst/>
              <a:latin typeface="ＭＳ Ｐゴシック" pitchFamily="50" charset="-128"/>
              <a:ea typeface="ＭＳ Ｐゴシック" pitchFamily="50" charset="-128"/>
              <a:cs typeface="+mn-cs"/>
            </a:rPr>
            <a:t>３０</a:t>
          </a:r>
          <a:r>
            <a:rPr kumimoji="1" lang="ja-JP" altLang="ja-JP" sz="1300">
              <a:solidFill>
                <a:sysClr val="windowText" lastClr="000000"/>
              </a:solidFill>
              <a:effectLst/>
              <a:latin typeface="ＭＳ Ｐゴシック" pitchFamily="50" charset="-128"/>
              <a:ea typeface="ＭＳ Ｐゴシック" pitchFamily="50" charset="-128"/>
              <a:cs typeface="+mn-cs"/>
            </a:rPr>
            <a:t>年度末高齢化率４</a:t>
          </a:r>
          <a:r>
            <a:rPr kumimoji="1" lang="ja-JP" altLang="en-US" sz="1300">
              <a:solidFill>
                <a:sysClr val="windowText" lastClr="000000"/>
              </a:solidFill>
              <a:effectLst/>
              <a:latin typeface="ＭＳ Ｐゴシック" pitchFamily="50" charset="-128"/>
              <a:ea typeface="ＭＳ Ｐゴシック" pitchFamily="50" charset="-128"/>
              <a:cs typeface="+mn-cs"/>
            </a:rPr>
            <a:t>６</a:t>
          </a:r>
          <a:r>
            <a:rPr kumimoji="1" lang="ja-JP" altLang="ja-JP" sz="1300">
              <a:solidFill>
                <a:sysClr val="windowText" lastClr="000000"/>
              </a:solidFill>
              <a:effectLst/>
              <a:latin typeface="ＭＳ Ｐゴシック" pitchFamily="50" charset="-128"/>
              <a:ea typeface="ＭＳ Ｐゴシック" pitchFamily="50" charset="-128"/>
              <a:cs typeface="+mn-cs"/>
            </a:rPr>
            <a:t>．</a:t>
          </a:r>
          <a:r>
            <a:rPr kumimoji="1" lang="ja-JP" altLang="en-US" sz="1300">
              <a:solidFill>
                <a:sysClr val="windowText" lastClr="000000"/>
              </a:solidFill>
              <a:effectLst/>
              <a:latin typeface="ＭＳ Ｐゴシック" pitchFamily="50" charset="-128"/>
              <a:ea typeface="ＭＳ Ｐゴシック" pitchFamily="50" charset="-128"/>
              <a:cs typeface="+mn-cs"/>
            </a:rPr>
            <a:t>１</a:t>
          </a:r>
          <a:r>
            <a:rPr kumimoji="1" lang="ja-JP" altLang="ja-JP" sz="1300">
              <a:solidFill>
                <a:sysClr val="windowText" lastClr="000000"/>
              </a:solidFill>
              <a:effectLst/>
              <a:latin typeface="ＭＳ Ｐゴシック" pitchFamily="50" charset="-128"/>
              <a:ea typeface="ＭＳ Ｐゴシック" pitchFamily="50" charset="-128"/>
              <a:cs typeface="+mn-cs"/>
            </a:rPr>
            <a:t>％、＋</a:t>
          </a:r>
          <a:r>
            <a:rPr kumimoji="1" lang="ja-JP" altLang="en-US" sz="1300">
              <a:solidFill>
                <a:sysClr val="windowText" lastClr="000000"/>
              </a:solidFill>
              <a:effectLst/>
              <a:latin typeface="ＭＳ Ｐゴシック" pitchFamily="50" charset="-128"/>
              <a:ea typeface="ＭＳ Ｐゴシック" pitchFamily="50" charset="-128"/>
              <a:cs typeface="+mn-cs"/>
            </a:rPr>
            <a:t>１．４</a:t>
          </a:r>
          <a:r>
            <a:rPr kumimoji="1" lang="ja-JP" altLang="ja-JP" sz="1300">
              <a:solidFill>
                <a:sysClr val="windowText" lastClr="000000"/>
              </a:solidFill>
              <a:effectLst/>
              <a:latin typeface="ＭＳ Ｐゴシック" pitchFamily="50" charset="-128"/>
              <a:ea typeface="ＭＳ Ｐゴシック" pitchFamily="50" charset="-128"/>
              <a:cs typeface="+mn-cs"/>
            </a:rPr>
            <a:t>％）に加え、町内</a:t>
          </a:r>
          <a:r>
            <a:rPr kumimoji="1" lang="ja-JP" altLang="en-US" sz="1300">
              <a:solidFill>
                <a:sysClr val="windowText" lastClr="000000"/>
              </a:solidFill>
              <a:effectLst/>
              <a:latin typeface="ＭＳ Ｐゴシック" pitchFamily="50" charset="-128"/>
              <a:ea typeface="ＭＳ Ｐゴシック" pitchFamily="50" charset="-128"/>
              <a:cs typeface="+mn-cs"/>
            </a:rPr>
            <a:t>の主要</a:t>
          </a:r>
          <a:r>
            <a:rPr kumimoji="1" lang="ja-JP" altLang="ja-JP" sz="1300">
              <a:solidFill>
                <a:sysClr val="windowText" lastClr="000000"/>
              </a:solidFill>
              <a:effectLst/>
              <a:latin typeface="ＭＳ Ｐゴシック" pitchFamily="50" charset="-128"/>
              <a:ea typeface="ＭＳ Ｐゴシック" pitchFamily="50" charset="-128"/>
              <a:cs typeface="+mn-cs"/>
            </a:rPr>
            <a:t>産業</a:t>
          </a:r>
          <a:r>
            <a:rPr kumimoji="1" lang="ja-JP" altLang="en-US" sz="1300">
              <a:solidFill>
                <a:sysClr val="windowText" lastClr="000000"/>
              </a:solidFill>
              <a:effectLst/>
              <a:latin typeface="ＭＳ Ｐゴシック" pitchFamily="50" charset="-128"/>
              <a:ea typeface="ＭＳ Ｐゴシック" pitchFamily="50" charset="-128"/>
              <a:cs typeface="+mn-cs"/>
            </a:rPr>
            <a:t>である観光業復調の明るい兆しも見えない</a:t>
          </a:r>
          <a:r>
            <a:rPr kumimoji="1" lang="ja-JP" altLang="ja-JP" sz="1300">
              <a:solidFill>
                <a:sysClr val="windowText" lastClr="000000"/>
              </a:solidFill>
              <a:effectLst/>
              <a:latin typeface="ＭＳ Ｐゴシック" pitchFamily="50" charset="-128"/>
              <a:ea typeface="ＭＳ Ｐゴシック" pitchFamily="50" charset="-128"/>
              <a:cs typeface="+mn-cs"/>
            </a:rPr>
            <a:t>ため、町税等自主財源が乏しく、地方交付税や国県支出金に大きく依存していることから、類似団体の平均を大きく下回っている。</a:t>
          </a:r>
          <a:endParaRPr lang="ja-JP" altLang="ja-JP" sz="1300">
            <a:solidFill>
              <a:sysClr val="windowText" lastClr="000000"/>
            </a:solidFill>
            <a:effectLst/>
            <a:latin typeface="ＭＳ Ｐゴシック" pitchFamily="50" charset="-128"/>
            <a:ea typeface="ＭＳ Ｐゴシック" pitchFamily="50" charset="-128"/>
          </a:endParaRPr>
        </a:p>
        <a:p>
          <a:r>
            <a:rPr kumimoji="1" lang="ja-JP" altLang="ja-JP" sz="1300">
              <a:solidFill>
                <a:sysClr val="windowText" lastClr="000000"/>
              </a:solidFill>
              <a:effectLst/>
              <a:latin typeface="ＭＳ Ｐゴシック" pitchFamily="50" charset="-128"/>
              <a:ea typeface="ＭＳ Ｐゴシック" pitchFamily="50" charset="-128"/>
              <a:cs typeface="+mn-cs"/>
            </a:rPr>
            <a:t>　限られた財源を有効活用しながら、町税等の自主財源の確保に努め、財政基盤強化を図っていく。</a:t>
          </a:r>
          <a:endParaRPr lang="ja-JP" altLang="ja-JP" sz="1300">
            <a:solidFill>
              <a:sysClr val="windowText" lastClr="000000"/>
            </a:solidFill>
            <a:effectLst/>
            <a:latin typeface="ＭＳ Ｐゴシック" pitchFamily="50" charset="-128"/>
            <a:ea typeface="ＭＳ Ｐゴシック" pitchFamily="50" charset="-128"/>
          </a:endParaRP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118231</xdr:rowOff>
    </xdr:to>
    <xdr:cxnSp macro="">
      <xdr:nvCxnSpPr>
        <xdr:cNvPr id="70" name="直線コネクタ 69"/>
        <xdr:cNvCxnSpPr/>
      </xdr:nvCxnSpPr>
      <xdr:spPr>
        <a:xfrm>
          <a:off x="4114800" y="74905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118231</xdr:rowOff>
    </xdr:to>
    <xdr:cxnSp macro="">
      <xdr:nvCxnSpPr>
        <xdr:cNvPr id="73" name="直線コネクタ 72"/>
        <xdr:cNvCxnSpPr/>
      </xdr:nvCxnSpPr>
      <xdr:spPr>
        <a:xfrm>
          <a:off x="3225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118231</xdr:rowOff>
    </xdr:to>
    <xdr:cxnSp macro="">
      <xdr:nvCxnSpPr>
        <xdr:cNvPr id="76" name="直線コネクタ 75"/>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118231</xdr:rowOff>
    </xdr:to>
    <xdr:cxnSp macro="">
      <xdr:nvCxnSpPr>
        <xdr:cNvPr id="79" name="直線コネクタ 78"/>
        <xdr:cNvCxnSpPr/>
      </xdr:nvCxnSpPr>
      <xdr:spPr>
        <a:xfrm>
          <a:off x="1447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itchFamily="50" charset="-128"/>
              <a:ea typeface="ＭＳ Ｐゴシック" pitchFamily="50" charset="-128"/>
              <a:cs typeface="+mn-cs"/>
            </a:rPr>
            <a:t>　</a:t>
          </a:r>
          <a:r>
            <a:rPr kumimoji="1" lang="ja-JP" altLang="ja-JP" sz="1300">
              <a:solidFill>
                <a:sysClr val="windowText" lastClr="000000"/>
              </a:solidFill>
              <a:effectLst/>
              <a:latin typeface="ＭＳ Ｐゴシック" pitchFamily="50" charset="-128"/>
              <a:ea typeface="ＭＳ Ｐゴシック" pitchFamily="50" charset="-128"/>
              <a:cs typeface="+mn-cs"/>
            </a:rPr>
            <a:t>前年度の８</a:t>
          </a:r>
          <a:r>
            <a:rPr kumimoji="1" lang="ja-JP" altLang="en-US" sz="1300">
              <a:solidFill>
                <a:sysClr val="windowText" lastClr="000000"/>
              </a:solidFill>
              <a:effectLst/>
              <a:latin typeface="ＭＳ Ｐゴシック" pitchFamily="50" charset="-128"/>
              <a:ea typeface="ＭＳ Ｐゴシック" pitchFamily="50" charset="-128"/>
              <a:cs typeface="+mn-cs"/>
            </a:rPr>
            <a:t>４．８</a:t>
          </a:r>
          <a:r>
            <a:rPr kumimoji="1" lang="ja-JP" altLang="ja-JP" sz="1300">
              <a:solidFill>
                <a:sysClr val="windowText" lastClr="000000"/>
              </a:solidFill>
              <a:effectLst/>
              <a:latin typeface="ＭＳ Ｐゴシック" pitchFamily="50" charset="-128"/>
              <a:ea typeface="ＭＳ Ｐゴシック" pitchFamily="50" charset="-128"/>
              <a:cs typeface="+mn-cs"/>
            </a:rPr>
            <a:t>％から</a:t>
          </a:r>
          <a:r>
            <a:rPr kumimoji="1" lang="ja-JP" altLang="en-US" sz="1300">
              <a:solidFill>
                <a:sysClr val="windowText" lastClr="000000"/>
              </a:solidFill>
              <a:effectLst/>
              <a:latin typeface="ＭＳ Ｐゴシック" pitchFamily="50" charset="-128"/>
              <a:ea typeface="ＭＳ Ｐゴシック" pitchFamily="50" charset="-128"/>
              <a:cs typeface="+mn-cs"/>
            </a:rPr>
            <a:t>０．６</a:t>
          </a:r>
          <a:r>
            <a:rPr kumimoji="1" lang="ja-JP" altLang="ja-JP" sz="1300">
              <a:solidFill>
                <a:sysClr val="windowText" lastClr="000000"/>
              </a:solidFill>
              <a:effectLst/>
              <a:latin typeface="ＭＳ Ｐゴシック" pitchFamily="50" charset="-128"/>
              <a:ea typeface="ＭＳ Ｐゴシック" pitchFamily="50" charset="-128"/>
              <a:cs typeface="+mn-cs"/>
            </a:rPr>
            <a:t>％上昇したが、類似団体の平均を下回っている。</a:t>
          </a:r>
          <a:r>
            <a:rPr kumimoji="1" lang="ja-JP" altLang="en-US" sz="1300">
              <a:solidFill>
                <a:sysClr val="windowText" lastClr="000000"/>
              </a:solidFill>
              <a:effectLst/>
              <a:latin typeface="ＭＳ Ｐゴシック" pitchFamily="50" charset="-128"/>
              <a:ea typeface="ＭＳ Ｐゴシック" pitchFamily="50" charset="-128"/>
              <a:cs typeface="+mn-cs"/>
            </a:rPr>
            <a:t>職員人件費や国民健康保険事業への操出金が</a:t>
          </a:r>
          <a:r>
            <a:rPr kumimoji="1" lang="ja-JP" altLang="ja-JP" sz="1300">
              <a:solidFill>
                <a:sysClr val="windowText" lastClr="000000"/>
              </a:solidFill>
              <a:effectLst/>
              <a:latin typeface="ＭＳ Ｐゴシック" pitchFamily="50" charset="-128"/>
              <a:ea typeface="ＭＳ Ｐゴシック" pitchFamily="50" charset="-128"/>
              <a:cs typeface="+mn-cs"/>
            </a:rPr>
            <a:t>前年度比</a:t>
          </a:r>
          <a:r>
            <a:rPr kumimoji="1" lang="ja-JP" altLang="en-US" sz="1300">
              <a:solidFill>
                <a:sysClr val="windowText" lastClr="000000"/>
              </a:solidFill>
              <a:effectLst/>
              <a:latin typeface="ＭＳ Ｐゴシック" pitchFamily="50" charset="-128"/>
              <a:ea typeface="ＭＳ Ｐゴシック" pitchFamily="50" charset="-128"/>
              <a:cs typeface="+mn-cs"/>
            </a:rPr>
            <a:t>減</a:t>
          </a:r>
          <a:r>
            <a:rPr kumimoji="1" lang="ja-JP" altLang="ja-JP" sz="1300">
              <a:solidFill>
                <a:sysClr val="windowText" lastClr="000000"/>
              </a:solidFill>
              <a:effectLst/>
              <a:latin typeface="ＭＳ Ｐゴシック" pitchFamily="50" charset="-128"/>
              <a:ea typeface="ＭＳ Ｐゴシック" pitchFamily="50" charset="-128"/>
              <a:cs typeface="+mn-cs"/>
            </a:rPr>
            <a:t>となった</a:t>
          </a:r>
          <a:r>
            <a:rPr kumimoji="1" lang="ja-JP" altLang="en-US" sz="1300">
              <a:solidFill>
                <a:sysClr val="windowText" lastClr="000000"/>
              </a:solidFill>
              <a:effectLst/>
              <a:latin typeface="ＭＳ Ｐゴシック" pitchFamily="50" charset="-128"/>
              <a:ea typeface="ＭＳ Ｐゴシック" pitchFamily="50" charset="-128"/>
              <a:cs typeface="+mn-cs"/>
            </a:rPr>
            <a:t>が、</a:t>
          </a:r>
          <a:r>
            <a:rPr kumimoji="1" lang="ja-JP" altLang="ja-JP" sz="1300">
              <a:solidFill>
                <a:sysClr val="windowText" lastClr="000000"/>
              </a:solidFill>
              <a:effectLst/>
              <a:latin typeface="ＭＳ Ｐゴシック" pitchFamily="50" charset="-128"/>
              <a:ea typeface="ＭＳ Ｐゴシック" pitchFamily="50" charset="-128"/>
              <a:cs typeface="+mn-cs"/>
            </a:rPr>
            <a:t>町税</a:t>
          </a:r>
          <a:r>
            <a:rPr kumimoji="1" lang="ja-JP" altLang="en-US" sz="1300">
              <a:solidFill>
                <a:sysClr val="windowText" lastClr="000000"/>
              </a:solidFill>
              <a:effectLst/>
              <a:latin typeface="ＭＳ Ｐゴシック" pitchFamily="50" charset="-128"/>
              <a:ea typeface="ＭＳ Ｐゴシック" pitchFamily="50" charset="-128"/>
              <a:cs typeface="+mn-cs"/>
            </a:rPr>
            <a:t>（市町村民税や固定資産税（評価替え）、たばこ税）が２２百万円の大幅な減収となったこと</a:t>
          </a:r>
          <a:r>
            <a:rPr kumimoji="1" lang="ja-JP" altLang="ja-JP" sz="1300">
              <a:solidFill>
                <a:sysClr val="windowText" lastClr="000000"/>
              </a:solidFill>
              <a:effectLst/>
              <a:latin typeface="ＭＳ Ｐゴシック" pitchFamily="50" charset="-128"/>
              <a:ea typeface="ＭＳ Ｐゴシック" pitchFamily="50" charset="-128"/>
              <a:cs typeface="+mn-cs"/>
            </a:rPr>
            <a:t>や普通交付税の交付額が減少したことが主な要因</a:t>
          </a:r>
          <a:r>
            <a:rPr kumimoji="1" lang="ja-JP" altLang="en-US" sz="1300">
              <a:solidFill>
                <a:sysClr val="windowText" lastClr="000000"/>
              </a:solidFill>
              <a:effectLst/>
              <a:latin typeface="ＭＳ Ｐゴシック" pitchFamily="50" charset="-128"/>
              <a:ea typeface="ＭＳ Ｐゴシック" pitchFamily="50" charset="-128"/>
              <a:cs typeface="+mn-cs"/>
            </a:rPr>
            <a:t>である</a:t>
          </a:r>
          <a:r>
            <a:rPr kumimoji="1" lang="ja-JP" altLang="ja-JP" sz="1300">
              <a:solidFill>
                <a:sysClr val="windowText" lastClr="000000"/>
              </a:solidFill>
              <a:effectLst/>
              <a:latin typeface="ＭＳ Ｐゴシック" pitchFamily="50" charset="-128"/>
              <a:ea typeface="ＭＳ Ｐゴシック" pitchFamily="50" charset="-128"/>
              <a:cs typeface="+mn-cs"/>
            </a:rPr>
            <a:t>。</a:t>
          </a:r>
          <a:endParaRPr lang="ja-JP" altLang="ja-JP" sz="1300">
            <a:solidFill>
              <a:sysClr val="windowText" lastClr="000000"/>
            </a:solidFill>
            <a:effectLst/>
            <a:latin typeface="ＭＳ Ｐゴシック" pitchFamily="50" charset="-128"/>
            <a:ea typeface="ＭＳ Ｐゴシック" pitchFamily="50" charset="-128"/>
          </a:endParaRPr>
        </a:p>
        <a:p>
          <a:r>
            <a:rPr kumimoji="1" lang="ja-JP" altLang="ja-JP" sz="1300">
              <a:solidFill>
                <a:sysClr val="windowText" lastClr="000000"/>
              </a:solidFill>
              <a:effectLst/>
              <a:latin typeface="ＭＳ Ｐゴシック" pitchFamily="50" charset="-128"/>
              <a:ea typeface="ＭＳ Ｐゴシック" pitchFamily="50" charset="-128"/>
              <a:cs typeface="+mn-cs"/>
            </a:rPr>
            <a:t>　町税等の自主財源収入については、依然として減少傾向が続いているため、経常経費の削減や自主財源の確保（税徴収率の向上）に努め、身の丈に合った財政運営を図っていく。</a:t>
          </a:r>
          <a:endParaRPr lang="ja-JP" altLang="ja-JP" sz="1300">
            <a:solidFill>
              <a:sysClr val="windowText" lastClr="000000"/>
            </a:solidFill>
            <a:effectLst/>
            <a:latin typeface="ＭＳ Ｐゴシック" pitchFamily="50" charset="-128"/>
            <a:ea typeface="ＭＳ Ｐゴシック"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7874</xdr:rowOff>
    </xdr:from>
    <xdr:to>
      <xdr:col>23</xdr:col>
      <xdr:colOff>133350</xdr:colOff>
      <xdr:row>65</xdr:row>
      <xdr:rowOff>22352</xdr:rowOff>
    </xdr:to>
    <xdr:cxnSp macro="">
      <xdr:nvCxnSpPr>
        <xdr:cNvPr id="131" name="直線コネクタ 130"/>
        <xdr:cNvCxnSpPr/>
      </xdr:nvCxnSpPr>
      <xdr:spPr>
        <a:xfrm>
          <a:off x="4114800" y="1115212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73931</xdr:rowOff>
    </xdr:from>
    <xdr:ext cx="762000" cy="259045"/>
    <xdr:sp macro="" textlink="">
      <xdr:nvSpPr>
        <xdr:cNvPr id="132" name="財政構造の弾力性平均値テキスト"/>
        <xdr:cNvSpPr txBox="1"/>
      </xdr:nvSpPr>
      <xdr:spPr>
        <a:xfrm>
          <a:off x="5041900" y="1121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118999</xdr:rowOff>
    </xdr:from>
    <xdr:to>
      <xdr:col>19</xdr:col>
      <xdr:colOff>133350</xdr:colOff>
      <xdr:row>65</xdr:row>
      <xdr:rowOff>7874</xdr:rowOff>
    </xdr:to>
    <xdr:cxnSp macro="">
      <xdr:nvCxnSpPr>
        <xdr:cNvPr id="134" name="直線コネクタ 133"/>
        <xdr:cNvCxnSpPr/>
      </xdr:nvCxnSpPr>
      <xdr:spPr>
        <a:xfrm>
          <a:off x="3225800" y="1109179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97282</xdr:rowOff>
    </xdr:from>
    <xdr:to>
      <xdr:col>15</xdr:col>
      <xdr:colOff>82550</xdr:colOff>
      <xdr:row>64</xdr:row>
      <xdr:rowOff>118999</xdr:rowOff>
    </xdr:to>
    <xdr:cxnSp macro="">
      <xdr:nvCxnSpPr>
        <xdr:cNvPr id="137" name="直線コネクタ 136"/>
        <xdr:cNvCxnSpPr/>
      </xdr:nvCxnSpPr>
      <xdr:spPr>
        <a:xfrm>
          <a:off x="2336800" y="1107008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39" name="テキスト ボックス 138"/>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97282</xdr:rowOff>
    </xdr:from>
    <xdr:to>
      <xdr:col>11</xdr:col>
      <xdr:colOff>31750</xdr:colOff>
      <xdr:row>64</xdr:row>
      <xdr:rowOff>155194</xdr:rowOff>
    </xdr:to>
    <xdr:cxnSp macro="">
      <xdr:nvCxnSpPr>
        <xdr:cNvPr id="140" name="直線コネクタ 139"/>
        <xdr:cNvCxnSpPr/>
      </xdr:nvCxnSpPr>
      <xdr:spPr>
        <a:xfrm flipV="1">
          <a:off x="1447800" y="1107008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2" name="テキスト ボックス 141"/>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44" name="テキスト ボックス 143"/>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50" name="楕円 149"/>
        <xdr:cNvSpPr/>
      </xdr:nvSpPr>
      <xdr:spPr>
        <a:xfrm>
          <a:off x="49022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159529</xdr:rowOff>
    </xdr:from>
    <xdr:ext cx="762000" cy="259045"/>
    <xdr:sp macro="" textlink="">
      <xdr:nvSpPr>
        <xdr:cNvPr id="151" name="財政構造の弾力性該当値テキスト"/>
        <xdr:cNvSpPr txBox="1"/>
      </xdr:nvSpPr>
      <xdr:spPr>
        <a:xfrm>
          <a:off x="50419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128524</xdr:rowOff>
    </xdr:from>
    <xdr:to>
      <xdr:col>19</xdr:col>
      <xdr:colOff>184150</xdr:colOff>
      <xdr:row>65</xdr:row>
      <xdr:rowOff>58674</xdr:rowOff>
    </xdr:to>
    <xdr:sp macro="" textlink="">
      <xdr:nvSpPr>
        <xdr:cNvPr id="152" name="楕円 151"/>
        <xdr:cNvSpPr/>
      </xdr:nvSpPr>
      <xdr:spPr>
        <a:xfrm>
          <a:off x="4064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68851</xdr:rowOff>
    </xdr:from>
    <xdr:ext cx="736600" cy="259045"/>
    <xdr:sp macro="" textlink="">
      <xdr:nvSpPr>
        <xdr:cNvPr id="153" name="テキスト ボックス 152"/>
        <xdr:cNvSpPr txBox="1"/>
      </xdr:nvSpPr>
      <xdr:spPr>
        <a:xfrm>
          <a:off x="3733800" y="10870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68199</xdr:rowOff>
    </xdr:from>
    <xdr:to>
      <xdr:col>15</xdr:col>
      <xdr:colOff>133350</xdr:colOff>
      <xdr:row>64</xdr:row>
      <xdr:rowOff>169799</xdr:rowOff>
    </xdr:to>
    <xdr:sp macro="" textlink="">
      <xdr:nvSpPr>
        <xdr:cNvPr id="154" name="楕円 153"/>
        <xdr:cNvSpPr/>
      </xdr:nvSpPr>
      <xdr:spPr>
        <a:xfrm>
          <a:off x="3175000" y="1104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8526</xdr:rowOff>
    </xdr:from>
    <xdr:ext cx="762000" cy="259045"/>
    <xdr:sp macro="" textlink="">
      <xdr:nvSpPr>
        <xdr:cNvPr id="155" name="テキスト ボックス 154"/>
        <xdr:cNvSpPr txBox="1"/>
      </xdr:nvSpPr>
      <xdr:spPr>
        <a:xfrm>
          <a:off x="2844800" y="1080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46482</xdr:rowOff>
    </xdr:from>
    <xdr:to>
      <xdr:col>11</xdr:col>
      <xdr:colOff>82550</xdr:colOff>
      <xdr:row>64</xdr:row>
      <xdr:rowOff>148082</xdr:rowOff>
    </xdr:to>
    <xdr:sp macro="" textlink="">
      <xdr:nvSpPr>
        <xdr:cNvPr id="156" name="楕円 155"/>
        <xdr:cNvSpPr/>
      </xdr:nvSpPr>
      <xdr:spPr>
        <a:xfrm>
          <a:off x="2286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57" name="テキスト ボックス 156"/>
        <xdr:cNvSpPr txBox="1"/>
      </xdr:nvSpPr>
      <xdr:spPr>
        <a:xfrm>
          <a:off x="1955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104394</xdr:rowOff>
    </xdr:from>
    <xdr:to>
      <xdr:col>7</xdr:col>
      <xdr:colOff>31750</xdr:colOff>
      <xdr:row>65</xdr:row>
      <xdr:rowOff>34544</xdr:rowOff>
    </xdr:to>
    <xdr:sp macro="" textlink="">
      <xdr:nvSpPr>
        <xdr:cNvPr id="158" name="楕円 157"/>
        <xdr:cNvSpPr/>
      </xdr:nvSpPr>
      <xdr:spPr>
        <a:xfrm>
          <a:off x="1397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44721</xdr:rowOff>
    </xdr:from>
    <xdr:ext cx="762000" cy="259045"/>
    <xdr:sp macro="" textlink="">
      <xdr:nvSpPr>
        <xdr:cNvPr id="159" name="テキスト ボックス 158"/>
        <xdr:cNvSpPr txBox="1"/>
      </xdr:nvSpPr>
      <xdr:spPr>
        <a:xfrm>
          <a:off x="1066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itchFamily="50" charset="-128"/>
              <a:ea typeface="ＭＳ Ｐゴシック" pitchFamily="50" charset="-128"/>
              <a:cs typeface="+mn-cs"/>
            </a:rPr>
            <a:t>　</a:t>
          </a:r>
          <a:r>
            <a:rPr kumimoji="1" lang="ja-JP" altLang="ja-JP" sz="1100">
              <a:solidFill>
                <a:sysClr val="windowText" lastClr="000000"/>
              </a:solidFill>
              <a:effectLst/>
              <a:latin typeface="ＭＳ Ｐゴシック" pitchFamily="50" charset="-128"/>
              <a:ea typeface="ＭＳ Ｐゴシック" pitchFamily="50" charset="-128"/>
              <a:cs typeface="+mn-cs"/>
            </a:rPr>
            <a:t>人件費については、</a:t>
          </a:r>
          <a:r>
            <a:rPr kumimoji="1" lang="ja-JP" altLang="en-US" sz="1100">
              <a:solidFill>
                <a:sysClr val="windowText" lastClr="000000"/>
              </a:solidFill>
              <a:effectLst/>
              <a:latin typeface="ＭＳ Ｐゴシック" pitchFamily="50" charset="-128"/>
              <a:ea typeface="ＭＳ Ｐゴシック" pitchFamily="50" charset="-128"/>
              <a:cs typeface="+mn-cs"/>
            </a:rPr>
            <a:t>副町長の不在継続等により、前年度比１８百万円の減となった。職員人件費については、</a:t>
          </a:r>
          <a:r>
            <a:rPr kumimoji="1" lang="ja-JP" altLang="ja-JP" sz="1100">
              <a:solidFill>
                <a:sysClr val="windowText" lastClr="000000"/>
              </a:solidFill>
              <a:effectLst/>
              <a:latin typeface="ＭＳ Ｐゴシック" pitchFamily="50" charset="-128"/>
              <a:ea typeface="ＭＳ Ｐゴシック" pitchFamily="50" charset="-128"/>
              <a:cs typeface="+mn-cs"/>
            </a:rPr>
            <a:t>集中改革プランに基づく定員管理計画（計画期間：平成１７年度～平成２１年度）において２０人（１８．３％）の削減を実施したこと</a:t>
          </a:r>
          <a:r>
            <a:rPr kumimoji="1" lang="ja-JP" altLang="en-US" sz="1100">
              <a:solidFill>
                <a:sysClr val="windowText" lastClr="000000"/>
              </a:solidFill>
              <a:effectLst/>
              <a:latin typeface="ＭＳ Ｐゴシック" pitchFamily="50" charset="-128"/>
              <a:ea typeface="ＭＳ Ｐゴシック" pitchFamily="50" charset="-128"/>
              <a:cs typeface="+mn-cs"/>
            </a:rPr>
            <a:t>、職員定数の維持により前年度比７百万円の減となった</a:t>
          </a:r>
          <a:r>
            <a:rPr kumimoji="1" lang="ja-JP" altLang="ja-JP" sz="1100">
              <a:solidFill>
                <a:sysClr val="windowText" lastClr="000000"/>
              </a:solidFill>
              <a:effectLst/>
              <a:latin typeface="ＭＳ Ｐゴシック" pitchFamily="50" charset="-128"/>
              <a:ea typeface="ＭＳ Ｐゴシック" pitchFamily="50" charset="-128"/>
              <a:cs typeface="+mn-cs"/>
            </a:rPr>
            <a:t>。</a:t>
          </a:r>
          <a:endParaRPr lang="ja-JP" altLang="ja-JP" sz="1100">
            <a:solidFill>
              <a:sysClr val="windowText" lastClr="000000"/>
            </a:solidFill>
            <a:effectLst/>
            <a:latin typeface="ＭＳ Ｐゴシック" pitchFamily="50" charset="-128"/>
            <a:ea typeface="ＭＳ Ｐゴシック" pitchFamily="50" charset="-128"/>
          </a:endParaRPr>
        </a:p>
        <a:p>
          <a:r>
            <a:rPr kumimoji="1" lang="ja-JP" altLang="ja-JP" sz="1100">
              <a:solidFill>
                <a:sysClr val="windowText" lastClr="000000"/>
              </a:solidFill>
              <a:effectLst/>
              <a:latin typeface="ＭＳ Ｐゴシック" pitchFamily="50" charset="-128"/>
              <a:ea typeface="ＭＳ Ｐゴシック" pitchFamily="50" charset="-128"/>
              <a:cs typeface="+mn-cs"/>
            </a:rPr>
            <a:t>　また、維持修繕費</a:t>
          </a:r>
          <a:r>
            <a:rPr kumimoji="1" lang="ja-JP" altLang="en-US" sz="1100">
              <a:solidFill>
                <a:sysClr val="windowText" lastClr="000000"/>
              </a:solidFill>
              <a:effectLst/>
              <a:latin typeface="ＭＳ Ｐゴシック" pitchFamily="50" charset="-128"/>
              <a:ea typeface="ＭＳ Ｐゴシック" pitchFamily="50" charset="-128"/>
              <a:cs typeface="+mn-cs"/>
            </a:rPr>
            <a:t>が町道・河川の大雨対応等により</a:t>
          </a:r>
          <a:r>
            <a:rPr kumimoji="1" lang="ja-JP" altLang="ja-JP" sz="1100">
              <a:solidFill>
                <a:sysClr val="windowText" lastClr="000000"/>
              </a:solidFill>
              <a:effectLst/>
              <a:latin typeface="ＭＳ Ｐゴシック" pitchFamily="50" charset="-128"/>
              <a:ea typeface="ＭＳ Ｐゴシック" pitchFamily="50" charset="-128"/>
              <a:cs typeface="+mn-cs"/>
            </a:rPr>
            <a:t>前年度比</a:t>
          </a:r>
          <a:r>
            <a:rPr kumimoji="1" lang="ja-JP" altLang="en-US" sz="1100">
              <a:solidFill>
                <a:sysClr val="windowText" lastClr="000000"/>
              </a:solidFill>
              <a:effectLst/>
              <a:latin typeface="ＭＳ Ｐゴシック" pitchFamily="50" charset="-128"/>
              <a:ea typeface="ＭＳ Ｐゴシック" pitchFamily="50" charset="-128"/>
              <a:cs typeface="+mn-cs"/>
            </a:rPr>
            <a:t>１０</a:t>
          </a:r>
          <a:r>
            <a:rPr kumimoji="1" lang="ja-JP" altLang="ja-JP" sz="1100">
              <a:solidFill>
                <a:sysClr val="windowText" lastClr="000000"/>
              </a:solidFill>
              <a:effectLst/>
              <a:latin typeface="ＭＳ Ｐゴシック" pitchFamily="50" charset="-128"/>
              <a:ea typeface="ＭＳ Ｐゴシック" pitchFamily="50" charset="-128"/>
              <a:cs typeface="+mn-cs"/>
            </a:rPr>
            <a:t>百万円</a:t>
          </a:r>
          <a:r>
            <a:rPr kumimoji="1" lang="ja-JP" altLang="en-US" sz="1100">
              <a:solidFill>
                <a:sysClr val="windowText" lastClr="000000"/>
              </a:solidFill>
              <a:effectLst/>
              <a:latin typeface="ＭＳ Ｐゴシック" pitchFamily="50" charset="-128"/>
              <a:ea typeface="ＭＳ Ｐゴシック" pitchFamily="50" charset="-128"/>
              <a:cs typeface="+mn-cs"/>
            </a:rPr>
            <a:t>増</a:t>
          </a:r>
          <a:r>
            <a:rPr kumimoji="1" lang="ja-JP" altLang="ja-JP" sz="1100">
              <a:solidFill>
                <a:sysClr val="windowText" lastClr="000000"/>
              </a:solidFill>
              <a:effectLst/>
              <a:latin typeface="ＭＳ Ｐゴシック" pitchFamily="50" charset="-128"/>
              <a:ea typeface="ＭＳ Ｐゴシック" pitchFamily="50" charset="-128"/>
              <a:cs typeface="+mn-cs"/>
            </a:rPr>
            <a:t>とな</a:t>
          </a:r>
          <a:r>
            <a:rPr kumimoji="1" lang="ja-JP" altLang="en-US" sz="1100">
              <a:solidFill>
                <a:sysClr val="windowText" lastClr="000000"/>
              </a:solidFill>
              <a:effectLst/>
              <a:latin typeface="ＭＳ Ｐゴシック" pitchFamily="50" charset="-128"/>
              <a:ea typeface="ＭＳ Ｐゴシック" pitchFamily="50" charset="-128"/>
              <a:cs typeface="+mn-cs"/>
            </a:rPr>
            <a:t>ったが</a:t>
          </a:r>
          <a:r>
            <a:rPr kumimoji="1" lang="ja-JP" altLang="ja-JP" sz="1100">
              <a:solidFill>
                <a:sysClr val="windowText" lastClr="000000"/>
              </a:solidFill>
              <a:effectLst/>
              <a:latin typeface="ＭＳ Ｐゴシック" pitchFamily="50" charset="-128"/>
              <a:ea typeface="ＭＳ Ｐゴシック" pitchFamily="50" charset="-128"/>
              <a:cs typeface="+mn-cs"/>
            </a:rPr>
            <a:t>、物件費</a:t>
          </a:r>
          <a:r>
            <a:rPr kumimoji="1" lang="ja-JP" altLang="en-US" sz="1100">
              <a:solidFill>
                <a:sysClr val="windowText" lastClr="000000"/>
              </a:solidFill>
              <a:effectLst/>
              <a:latin typeface="ＭＳ Ｐゴシック" pitchFamily="50" charset="-128"/>
              <a:ea typeface="ＭＳ Ｐゴシック" pitchFamily="50" charset="-128"/>
              <a:cs typeface="+mn-cs"/>
            </a:rPr>
            <a:t>が公共施設解体事業や庁舎ネットワーク改修等の委託事業完了等により</a:t>
          </a:r>
          <a:r>
            <a:rPr kumimoji="1" lang="ja-JP" altLang="ja-JP" sz="1100">
              <a:solidFill>
                <a:sysClr val="windowText" lastClr="000000"/>
              </a:solidFill>
              <a:effectLst/>
              <a:latin typeface="ＭＳ Ｐゴシック" pitchFamily="50" charset="-128"/>
              <a:ea typeface="ＭＳ Ｐゴシック" pitchFamily="50" charset="-128"/>
              <a:cs typeface="+mn-cs"/>
            </a:rPr>
            <a:t>前年度比</a:t>
          </a:r>
          <a:r>
            <a:rPr kumimoji="1" lang="ja-JP" altLang="en-US" sz="1100">
              <a:solidFill>
                <a:sysClr val="windowText" lastClr="000000"/>
              </a:solidFill>
              <a:effectLst/>
              <a:latin typeface="ＭＳ Ｐゴシック" pitchFamily="50" charset="-128"/>
              <a:ea typeface="ＭＳ Ｐゴシック" pitchFamily="50" charset="-128"/>
              <a:cs typeface="+mn-cs"/>
            </a:rPr>
            <a:t>６６</a:t>
          </a:r>
          <a:r>
            <a:rPr kumimoji="1" lang="ja-JP" altLang="ja-JP" sz="1100">
              <a:solidFill>
                <a:sysClr val="windowText" lastClr="000000"/>
              </a:solidFill>
              <a:effectLst/>
              <a:latin typeface="ＭＳ Ｐゴシック" pitchFamily="50" charset="-128"/>
              <a:ea typeface="ＭＳ Ｐゴシック" pitchFamily="50" charset="-128"/>
              <a:cs typeface="+mn-cs"/>
            </a:rPr>
            <a:t>百万円</a:t>
          </a:r>
          <a:r>
            <a:rPr kumimoji="1" lang="ja-JP" altLang="en-US" sz="1100">
              <a:solidFill>
                <a:sysClr val="windowText" lastClr="000000"/>
              </a:solidFill>
              <a:effectLst/>
              <a:latin typeface="ＭＳ Ｐゴシック" pitchFamily="50" charset="-128"/>
              <a:ea typeface="ＭＳ Ｐゴシック" pitchFamily="50" charset="-128"/>
              <a:cs typeface="+mn-cs"/>
            </a:rPr>
            <a:t>の大幅な</a:t>
          </a:r>
          <a:r>
            <a:rPr kumimoji="1" lang="ja-JP" altLang="ja-JP" sz="1100">
              <a:solidFill>
                <a:sysClr val="windowText" lastClr="000000"/>
              </a:solidFill>
              <a:effectLst/>
              <a:latin typeface="ＭＳ Ｐゴシック" pitchFamily="50" charset="-128"/>
              <a:ea typeface="ＭＳ Ｐゴシック" pitchFamily="50" charset="-128"/>
              <a:cs typeface="+mn-cs"/>
            </a:rPr>
            <a:t>減</a:t>
          </a:r>
          <a:r>
            <a:rPr kumimoji="1" lang="ja-JP" altLang="en-US" sz="1100">
              <a:solidFill>
                <a:sysClr val="windowText" lastClr="000000"/>
              </a:solidFill>
              <a:effectLst/>
              <a:latin typeface="ＭＳ Ｐゴシック" pitchFamily="50" charset="-128"/>
              <a:ea typeface="ＭＳ Ｐゴシック" pitchFamily="50" charset="-128"/>
              <a:cs typeface="+mn-cs"/>
            </a:rPr>
            <a:t>となり</a:t>
          </a:r>
          <a:r>
            <a:rPr kumimoji="1" lang="ja-JP" altLang="ja-JP" sz="1100">
              <a:solidFill>
                <a:sysClr val="windowText" lastClr="000000"/>
              </a:solidFill>
              <a:effectLst/>
              <a:latin typeface="ＭＳ Ｐゴシック" pitchFamily="50" charset="-128"/>
              <a:ea typeface="ＭＳ Ｐゴシック" pitchFamily="50" charset="-128"/>
              <a:cs typeface="+mn-cs"/>
            </a:rPr>
            <a:t>、全体として類似団体の平均を下回った。</a:t>
          </a:r>
          <a:endParaRPr lang="ja-JP" altLang="ja-JP" sz="1100">
            <a:solidFill>
              <a:sysClr val="windowText" lastClr="000000"/>
            </a:solidFill>
            <a:effectLst/>
            <a:latin typeface="ＭＳ Ｐゴシック" pitchFamily="50" charset="-128"/>
            <a:ea typeface="ＭＳ Ｐゴシック" pitchFamily="50" charset="-128"/>
          </a:endParaRPr>
        </a:p>
        <a:p>
          <a:r>
            <a:rPr kumimoji="1" lang="ja-JP" altLang="ja-JP" sz="1100">
              <a:solidFill>
                <a:sysClr val="windowText" lastClr="000000"/>
              </a:solidFill>
              <a:effectLst/>
              <a:latin typeface="ＭＳ Ｐゴシック" pitchFamily="50" charset="-128"/>
              <a:ea typeface="ＭＳ Ｐゴシック" pitchFamily="50" charset="-128"/>
              <a:cs typeface="+mn-cs"/>
            </a:rPr>
            <a:t>　引き続き、適正かつ計画的な対応により、人件費、物件費等の適正化を図っていく。</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139232</xdr:rowOff>
    </xdr:from>
    <xdr:to>
      <xdr:col>23</xdr:col>
      <xdr:colOff>133350</xdr:colOff>
      <xdr:row>82</xdr:row>
      <xdr:rowOff>170807</xdr:rowOff>
    </xdr:to>
    <xdr:cxnSp macro="">
      <xdr:nvCxnSpPr>
        <xdr:cNvPr id="194" name="直線コネクタ 193"/>
        <xdr:cNvCxnSpPr/>
      </xdr:nvCxnSpPr>
      <xdr:spPr>
        <a:xfrm flipV="1">
          <a:off x="4114800" y="14198132"/>
          <a:ext cx="838200" cy="3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152716</xdr:rowOff>
    </xdr:from>
    <xdr:to>
      <xdr:col>19</xdr:col>
      <xdr:colOff>133350</xdr:colOff>
      <xdr:row>82</xdr:row>
      <xdr:rowOff>170807</xdr:rowOff>
    </xdr:to>
    <xdr:cxnSp macro="">
      <xdr:nvCxnSpPr>
        <xdr:cNvPr id="197" name="直線コネクタ 196"/>
        <xdr:cNvCxnSpPr/>
      </xdr:nvCxnSpPr>
      <xdr:spPr>
        <a:xfrm>
          <a:off x="3225800" y="14211616"/>
          <a:ext cx="889000" cy="1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127445</xdr:rowOff>
    </xdr:from>
    <xdr:to>
      <xdr:col>15</xdr:col>
      <xdr:colOff>82550</xdr:colOff>
      <xdr:row>82</xdr:row>
      <xdr:rowOff>152716</xdr:rowOff>
    </xdr:to>
    <xdr:cxnSp macro="">
      <xdr:nvCxnSpPr>
        <xdr:cNvPr id="200" name="直線コネクタ 199"/>
        <xdr:cNvCxnSpPr/>
      </xdr:nvCxnSpPr>
      <xdr:spPr>
        <a:xfrm>
          <a:off x="2336800" y="14186345"/>
          <a:ext cx="889000" cy="2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84573</xdr:rowOff>
    </xdr:from>
    <xdr:to>
      <xdr:col>11</xdr:col>
      <xdr:colOff>31750</xdr:colOff>
      <xdr:row>82</xdr:row>
      <xdr:rowOff>127445</xdr:rowOff>
    </xdr:to>
    <xdr:cxnSp macro="">
      <xdr:nvCxnSpPr>
        <xdr:cNvPr id="203" name="直線コネクタ 202"/>
        <xdr:cNvCxnSpPr/>
      </xdr:nvCxnSpPr>
      <xdr:spPr>
        <a:xfrm>
          <a:off x="1447800" y="14143473"/>
          <a:ext cx="889000" cy="4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88432</xdr:rowOff>
    </xdr:from>
    <xdr:to>
      <xdr:col>23</xdr:col>
      <xdr:colOff>184150</xdr:colOff>
      <xdr:row>83</xdr:row>
      <xdr:rowOff>18582</xdr:rowOff>
    </xdr:to>
    <xdr:sp macro="" textlink="">
      <xdr:nvSpPr>
        <xdr:cNvPr id="213" name="楕円 212"/>
        <xdr:cNvSpPr/>
      </xdr:nvSpPr>
      <xdr:spPr>
        <a:xfrm>
          <a:off x="4902200" y="141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104959</xdr:rowOff>
    </xdr:from>
    <xdr:ext cx="762000" cy="259045"/>
    <xdr:sp macro="" textlink="">
      <xdr:nvSpPr>
        <xdr:cNvPr id="214" name="人件費・物件費等の状況該当値テキスト"/>
        <xdr:cNvSpPr txBox="1"/>
      </xdr:nvSpPr>
      <xdr:spPr>
        <a:xfrm>
          <a:off x="5041900" y="139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120007</xdr:rowOff>
    </xdr:from>
    <xdr:to>
      <xdr:col>19</xdr:col>
      <xdr:colOff>184150</xdr:colOff>
      <xdr:row>83</xdr:row>
      <xdr:rowOff>50157</xdr:rowOff>
    </xdr:to>
    <xdr:sp macro="" textlink="">
      <xdr:nvSpPr>
        <xdr:cNvPr id="215" name="楕円 214"/>
        <xdr:cNvSpPr/>
      </xdr:nvSpPr>
      <xdr:spPr>
        <a:xfrm>
          <a:off x="4064000" y="141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60334</xdr:rowOff>
    </xdr:from>
    <xdr:ext cx="736600" cy="259045"/>
    <xdr:sp macro="" textlink="">
      <xdr:nvSpPr>
        <xdr:cNvPr id="216" name="テキスト ボックス 215"/>
        <xdr:cNvSpPr txBox="1"/>
      </xdr:nvSpPr>
      <xdr:spPr>
        <a:xfrm>
          <a:off x="3733800" y="13947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101916</xdr:rowOff>
    </xdr:from>
    <xdr:to>
      <xdr:col>15</xdr:col>
      <xdr:colOff>133350</xdr:colOff>
      <xdr:row>83</xdr:row>
      <xdr:rowOff>32066</xdr:rowOff>
    </xdr:to>
    <xdr:sp macro="" textlink="">
      <xdr:nvSpPr>
        <xdr:cNvPr id="217" name="楕円 216"/>
        <xdr:cNvSpPr/>
      </xdr:nvSpPr>
      <xdr:spPr>
        <a:xfrm>
          <a:off x="3175000" y="1416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42243</xdr:rowOff>
    </xdr:from>
    <xdr:ext cx="762000" cy="259045"/>
    <xdr:sp macro="" textlink="">
      <xdr:nvSpPr>
        <xdr:cNvPr id="218" name="テキスト ボックス 217"/>
        <xdr:cNvSpPr txBox="1"/>
      </xdr:nvSpPr>
      <xdr:spPr>
        <a:xfrm>
          <a:off x="2844800" y="1392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76645</xdr:rowOff>
    </xdr:from>
    <xdr:to>
      <xdr:col>11</xdr:col>
      <xdr:colOff>82550</xdr:colOff>
      <xdr:row>83</xdr:row>
      <xdr:rowOff>6795</xdr:rowOff>
    </xdr:to>
    <xdr:sp macro="" textlink="">
      <xdr:nvSpPr>
        <xdr:cNvPr id="219" name="楕円 218"/>
        <xdr:cNvSpPr/>
      </xdr:nvSpPr>
      <xdr:spPr>
        <a:xfrm>
          <a:off x="2286000" y="1413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16972</xdr:rowOff>
    </xdr:from>
    <xdr:ext cx="762000" cy="259045"/>
    <xdr:sp macro="" textlink="">
      <xdr:nvSpPr>
        <xdr:cNvPr id="220" name="テキスト ボックス 219"/>
        <xdr:cNvSpPr txBox="1"/>
      </xdr:nvSpPr>
      <xdr:spPr>
        <a:xfrm>
          <a:off x="1955800" y="1390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33773</xdr:rowOff>
    </xdr:from>
    <xdr:to>
      <xdr:col>7</xdr:col>
      <xdr:colOff>31750</xdr:colOff>
      <xdr:row>82</xdr:row>
      <xdr:rowOff>135373</xdr:rowOff>
    </xdr:to>
    <xdr:sp macro="" textlink="">
      <xdr:nvSpPr>
        <xdr:cNvPr id="221" name="楕円 220"/>
        <xdr:cNvSpPr/>
      </xdr:nvSpPr>
      <xdr:spPr>
        <a:xfrm>
          <a:off x="1397000" y="140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145550</xdr:rowOff>
    </xdr:from>
    <xdr:ext cx="762000" cy="259045"/>
    <xdr:sp macro="" textlink="">
      <xdr:nvSpPr>
        <xdr:cNvPr id="222" name="テキスト ボックス 221"/>
        <xdr:cNvSpPr txBox="1"/>
      </xdr:nvSpPr>
      <xdr:spPr>
        <a:xfrm>
          <a:off x="1066800" y="1386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itchFamily="50" charset="-128"/>
              <a:ea typeface="ＭＳ Ｐゴシック" pitchFamily="50" charset="-128"/>
              <a:cs typeface="+mn-cs"/>
            </a:rPr>
            <a:t>　</a:t>
          </a:r>
          <a:r>
            <a:rPr kumimoji="1" lang="ja-JP" altLang="ja-JP" sz="1300">
              <a:solidFill>
                <a:sysClr val="windowText" lastClr="000000"/>
              </a:solidFill>
              <a:effectLst/>
              <a:latin typeface="ＭＳ Ｐゴシック" pitchFamily="50" charset="-128"/>
              <a:ea typeface="ＭＳ Ｐゴシック" pitchFamily="50" charset="-128"/>
              <a:cs typeface="+mn-cs"/>
            </a:rPr>
            <a:t>類似団体と比較すると平均を上回っている。理由としては、高卒、短大卒の初任給の設定が高い時期があったこと、また、定員管理計画において職員減を行ったものの、組織編成の改革まで進まず、昇格が早まったこと等によるものと考えられる。</a:t>
          </a:r>
          <a:endParaRPr lang="ja-JP" altLang="ja-JP" sz="1300">
            <a:solidFill>
              <a:sysClr val="windowText" lastClr="000000"/>
            </a:solidFill>
            <a:effectLst/>
            <a:latin typeface="ＭＳ Ｐゴシック" pitchFamily="50" charset="-128"/>
            <a:ea typeface="ＭＳ Ｐゴシック" pitchFamily="50" charset="-128"/>
          </a:endParaRPr>
        </a:p>
        <a:p>
          <a:r>
            <a:rPr kumimoji="1" lang="ja-JP" altLang="ja-JP" sz="1300">
              <a:solidFill>
                <a:sysClr val="windowText" lastClr="000000"/>
              </a:solidFill>
              <a:effectLst/>
              <a:latin typeface="ＭＳ Ｐゴシック" pitchFamily="50" charset="-128"/>
              <a:ea typeface="ＭＳ Ｐゴシック" pitchFamily="50" charset="-128"/>
              <a:cs typeface="+mn-cs"/>
            </a:rPr>
            <a:t>　今後、給与を含め組織全体の適正化に努めていく。</a:t>
          </a:r>
          <a:endParaRPr lang="ja-JP" altLang="ja-JP" sz="1300">
            <a:solidFill>
              <a:sysClr val="windowText" lastClr="000000"/>
            </a:solidFill>
            <a:effectLst/>
            <a:latin typeface="ＭＳ Ｐゴシック" pitchFamily="50" charset="-128"/>
            <a:ea typeface="ＭＳ Ｐゴシック"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55638</xdr:rowOff>
    </xdr:from>
    <xdr:to>
      <xdr:col>81</xdr:col>
      <xdr:colOff>44450</xdr:colOff>
      <xdr:row>86</xdr:row>
      <xdr:rowOff>159052</xdr:rowOff>
    </xdr:to>
    <xdr:cxnSp macro="">
      <xdr:nvCxnSpPr>
        <xdr:cNvPr id="258" name="直線コネクタ 257"/>
        <xdr:cNvCxnSpPr/>
      </xdr:nvCxnSpPr>
      <xdr:spPr>
        <a:xfrm>
          <a:off x="16179800" y="14800338"/>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55638</xdr:rowOff>
    </xdr:from>
    <xdr:to>
      <xdr:col>77</xdr:col>
      <xdr:colOff>44450</xdr:colOff>
      <xdr:row>88</xdr:row>
      <xdr:rowOff>11491</xdr:rowOff>
    </xdr:to>
    <xdr:cxnSp macro="">
      <xdr:nvCxnSpPr>
        <xdr:cNvPr id="261" name="直線コネクタ 260"/>
        <xdr:cNvCxnSpPr/>
      </xdr:nvCxnSpPr>
      <xdr:spPr>
        <a:xfrm flipV="1">
          <a:off x="15290800" y="14800338"/>
          <a:ext cx="889000" cy="29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11491</xdr:rowOff>
    </xdr:to>
    <xdr:cxnSp macro="">
      <xdr:nvCxnSpPr>
        <xdr:cNvPr id="264" name="直線コネクタ 263"/>
        <xdr:cNvCxnSpPr/>
      </xdr:nvCxnSpPr>
      <xdr:spPr>
        <a:xfrm>
          <a:off x="14401800" y="1508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88</xdr:row>
      <xdr:rowOff>0</xdr:rowOff>
    </xdr:to>
    <xdr:cxnSp macro="">
      <xdr:nvCxnSpPr>
        <xdr:cNvPr id="267" name="直線コネクタ 266"/>
        <xdr:cNvCxnSpPr/>
      </xdr:nvCxnSpPr>
      <xdr:spPr>
        <a:xfrm>
          <a:off x="13512800" y="1492673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69" name="テキスト ボックス 268"/>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108252</xdr:rowOff>
    </xdr:from>
    <xdr:to>
      <xdr:col>81</xdr:col>
      <xdr:colOff>95250</xdr:colOff>
      <xdr:row>87</xdr:row>
      <xdr:rowOff>38402</xdr:rowOff>
    </xdr:to>
    <xdr:sp macro="" textlink="">
      <xdr:nvSpPr>
        <xdr:cNvPr id="277" name="楕円 276"/>
        <xdr:cNvSpPr/>
      </xdr:nvSpPr>
      <xdr:spPr>
        <a:xfrm>
          <a:off x="169672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80329</xdr:rowOff>
    </xdr:from>
    <xdr:ext cx="762000" cy="259045"/>
    <xdr:sp macro="" textlink="">
      <xdr:nvSpPr>
        <xdr:cNvPr id="278" name="給与水準   （国との比較）該当値テキスト"/>
        <xdr:cNvSpPr txBox="1"/>
      </xdr:nvSpPr>
      <xdr:spPr>
        <a:xfrm>
          <a:off x="17106900" y="1482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4838</xdr:rowOff>
    </xdr:from>
    <xdr:to>
      <xdr:col>77</xdr:col>
      <xdr:colOff>95250</xdr:colOff>
      <xdr:row>86</xdr:row>
      <xdr:rowOff>106438</xdr:rowOff>
    </xdr:to>
    <xdr:sp macro="" textlink="">
      <xdr:nvSpPr>
        <xdr:cNvPr id="279" name="楕円 278"/>
        <xdr:cNvSpPr/>
      </xdr:nvSpPr>
      <xdr:spPr>
        <a:xfrm>
          <a:off x="16129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91215</xdr:rowOff>
    </xdr:from>
    <xdr:ext cx="736600" cy="259045"/>
    <xdr:sp macro="" textlink="">
      <xdr:nvSpPr>
        <xdr:cNvPr id="280" name="テキスト ボックス 279"/>
        <xdr:cNvSpPr txBox="1"/>
      </xdr:nvSpPr>
      <xdr:spPr>
        <a:xfrm>
          <a:off x="15798800" y="1483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132141</xdr:rowOff>
    </xdr:from>
    <xdr:to>
      <xdr:col>73</xdr:col>
      <xdr:colOff>44450</xdr:colOff>
      <xdr:row>88</xdr:row>
      <xdr:rowOff>62291</xdr:rowOff>
    </xdr:to>
    <xdr:sp macro="" textlink="">
      <xdr:nvSpPr>
        <xdr:cNvPr id="281" name="楕円 280"/>
        <xdr:cNvSpPr/>
      </xdr:nvSpPr>
      <xdr:spPr>
        <a:xfrm>
          <a:off x="15240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47068</xdr:rowOff>
    </xdr:from>
    <xdr:ext cx="762000" cy="259045"/>
    <xdr:sp macro="" textlink="">
      <xdr:nvSpPr>
        <xdr:cNvPr id="282" name="テキスト ボックス 281"/>
        <xdr:cNvSpPr txBox="1"/>
      </xdr:nvSpPr>
      <xdr:spPr>
        <a:xfrm>
          <a:off x="14909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3" name="楕円 282"/>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4" name="テキスト ボックス 283"/>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5" name="楕円 284"/>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6" name="テキスト ボックス 285"/>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Ｐゴシック" pitchFamily="50" charset="-128"/>
              <a:ea typeface="ＭＳ Ｐゴシック" pitchFamily="50" charset="-128"/>
              <a:cs typeface="+mn-cs"/>
            </a:rPr>
            <a:t>　</a:t>
          </a:r>
          <a:r>
            <a:rPr lang="ja-JP" altLang="ja-JP" sz="1200">
              <a:solidFill>
                <a:schemeClr val="dk1"/>
              </a:solidFill>
              <a:effectLst/>
              <a:latin typeface="ＭＳ Ｐゴシック" pitchFamily="50" charset="-128"/>
              <a:ea typeface="ＭＳ Ｐゴシック" pitchFamily="50" charset="-128"/>
              <a:cs typeface="+mn-cs"/>
            </a:rPr>
            <a:t>平成１７年度から始まった集中改革プランに基づく定員管理計画（計画期間：平成１７年度～平成２１年度）において、２１人（１９．３％）削減を目標とし、目標は達成できなかったものの職員数を抑えることとなった。</a:t>
          </a:r>
        </a:p>
        <a:p>
          <a:r>
            <a:rPr lang="ja-JP" altLang="en-US" sz="1200">
              <a:solidFill>
                <a:schemeClr val="dk1"/>
              </a:solidFill>
              <a:effectLst/>
              <a:latin typeface="ＭＳ Ｐゴシック" pitchFamily="50" charset="-128"/>
              <a:ea typeface="ＭＳ Ｐゴシック" pitchFamily="50" charset="-128"/>
              <a:cs typeface="+mn-cs"/>
            </a:rPr>
            <a:t>　</a:t>
          </a:r>
          <a:r>
            <a:rPr lang="ja-JP" altLang="ja-JP" sz="1200">
              <a:solidFill>
                <a:schemeClr val="dk1"/>
              </a:solidFill>
              <a:effectLst/>
              <a:latin typeface="ＭＳ Ｐゴシック" pitchFamily="50" charset="-128"/>
              <a:ea typeface="ＭＳ Ｐゴシック" pitchFamily="50" charset="-128"/>
              <a:cs typeface="+mn-cs"/>
            </a:rPr>
            <a:t>近年では、職員採用における応募者の減少、中途退職等により定員管理計画数値に満たない職員数で推移しており、類似団体を下回っている。</a:t>
          </a:r>
        </a:p>
        <a:p>
          <a:r>
            <a:rPr lang="ja-JP" altLang="en-US" sz="1200">
              <a:solidFill>
                <a:schemeClr val="dk1"/>
              </a:solidFill>
              <a:effectLst/>
              <a:latin typeface="ＭＳ Ｐゴシック" pitchFamily="50" charset="-128"/>
              <a:ea typeface="ＭＳ Ｐゴシック" pitchFamily="50" charset="-128"/>
              <a:cs typeface="+mn-cs"/>
            </a:rPr>
            <a:t>　</a:t>
          </a:r>
          <a:r>
            <a:rPr lang="ja-JP" altLang="ja-JP" sz="1200">
              <a:solidFill>
                <a:schemeClr val="dk1"/>
              </a:solidFill>
              <a:effectLst/>
              <a:latin typeface="ＭＳ Ｐゴシック" pitchFamily="50" charset="-128"/>
              <a:ea typeface="ＭＳ Ｐゴシック" pitchFamily="50" charset="-128"/>
              <a:cs typeface="+mn-cs"/>
            </a:rPr>
            <a:t>今後は、多様なニーズへの対応、権限移譲等による事務量の増加に対応するため、現状より増加に転じる可能性があるが、定員管理計画をもとに、業務量とのバランスを見ながら適正な定員管理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87691</xdr:rowOff>
    </xdr:from>
    <xdr:to>
      <xdr:col>81</xdr:col>
      <xdr:colOff>44450</xdr:colOff>
      <xdr:row>59</xdr:row>
      <xdr:rowOff>94585</xdr:rowOff>
    </xdr:to>
    <xdr:cxnSp macro="">
      <xdr:nvCxnSpPr>
        <xdr:cNvPr id="323" name="直線コネクタ 322"/>
        <xdr:cNvCxnSpPr/>
      </xdr:nvCxnSpPr>
      <xdr:spPr>
        <a:xfrm flipV="1">
          <a:off x="16179800" y="10203241"/>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114438</xdr:rowOff>
    </xdr:from>
    <xdr:ext cx="762000" cy="259045"/>
    <xdr:sp macro="" textlink="">
      <xdr:nvSpPr>
        <xdr:cNvPr id="324" name="定員管理の状況平均値テキスト"/>
        <xdr:cNvSpPr txBox="1"/>
      </xdr:nvSpPr>
      <xdr:spPr>
        <a:xfrm>
          <a:off x="17106900" y="10401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46325</xdr:rowOff>
    </xdr:from>
    <xdr:to>
      <xdr:col>77</xdr:col>
      <xdr:colOff>44450</xdr:colOff>
      <xdr:row>59</xdr:row>
      <xdr:rowOff>94585</xdr:rowOff>
    </xdr:to>
    <xdr:cxnSp macro="">
      <xdr:nvCxnSpPr>
        <xdr:cNvPr id="326" name="直線コネクタ 325"/>
        <xdr:cNvCxnSpPr/>
      </xdr:nvCxnSpPr>
      <xdr:spPr>
        <a:xfrm>
          <a:off x="15290800" y="1016187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64182</xdr:rowOff>
    </xdr:from>
    <xdr:ext cx="736600" cy="259045"/>
    <xdr:sp macro="" textlink="">
      <xdr:nvSpPr>
        <xdr:cNvPr id="328" name="テキスト ボックス 327"/>
        <xdr:cNvSpPr txBox="1"/>
      </xdr:nvSpPr>
      <xdr:spPr>
        <a:xfrm>
          <a:off x="15798800" y="1052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46325</xdr:rowOff>
    </xdr:from>
    <xdr:to>
      <xdr:col>72</xdr:col>
      <xdr:colOff>203200</xdr:colOff>
      <xdr:row>59</xdr:row>
      <xdr:rowOff>49772</xdr:rowOff>
    </xdr:to>
    <xdr:cxnSp macro="">
      <xdr:nvCxnSpPr>
        <xdr:cNvPr id="329" name="直線コネクタ 328"/>
        <xdr:cNvCxnSpPr/>
      </xdr:nvCxnSpPr>
      <xdr:spPr>
        <a:xfrm flipV="1">
          <a:off x="14401800" y="1016187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20518</xdr:rowOff>
    </xdr:from>
    <xdr:ext cx="762000" cy="259045"/>
    <xdr:sp macro="" textlink="">
      <xdr:nvSpPr>
        <xdr:cNvPr id="331" name="テキスト ボックス 330"/>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7257</xdr:rowOff>
    </xdr:from>
    <xdr:to>
      <xdr:col>68</xdr:col>
      <xdr:colOff>152400</xdr:colOff>
      <xdr:row>59</xdr:row>
      <xdr:rowOff>49772</xdr:rowOff>
    </xdr:to>
    <xdr:cxnSp macro="">
      <xdr:nvCxnSpPr>
        <xdr:cNvPr id="332" name="直線コネクタ 331"/>
        <xdr:cNvCxnSpPr/>
      </xdr:nvCxnSpPr>
      <xdr:spPr>
        <a:xfrm>
          <a:off x="13512800" y="10122807"/>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4" name="テキスト ボックス 333"/>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77064</xdr:rowOff>
    </xdr:from>
    <xdr:ext cx="762000" cy="259045"/>
    <xdr:sp macro="" textlink="">
      <xdr:nvSpPr>
        <xdr:cNvPr id="336" name="テキスト ボックス 335"/>
        <xdr:cNvSpPr txBox="1"/>
      </xdr:nvSpPr>
      <xdr:spPr>
        <a:xfrm>
          <a:off x="131318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36891</xdr:rowOff>
    </xdr:from>
    <xdr:to>
      <xdr:col>81</xdr:col>
      <xdr:colOff>95250</xdr:colOff>
      <xdr:row>59</xdr:row>
      <xdr:rowOff>138491</xdr:rowOff>
    </xdr:to>
    <xdr:sp macro="" textlink="">
      <xdr:nvSpPr>
        <xdr:cNvPr id="342" name="楕円 341"/>
        <xdr:cNvSpPr/>
      </xdr:nvSpPr>
      <xdr:spPr>
        <a:xfrm>
          <a:off x="16967200" y="1015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53418</xdr:rowOff>
    </xdr:from>
    <xdr:ext cx="762000" cy="259045"/>
    <xdr:sp macro="" textlink="">
      <xdr:nvSpPr>
        <xdr:cNvPr id="343" name="定員管理の状況該当値テキスト"/>
        <xdr:cNvSpPr txBox="1"/>
      </xdr:nvSpPr>
      <xdr:spPr>
        <a:xfrm>
          <a:off x="17106900" y="9997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43785</xdr:rowOff>
    </xdr:from>
    <xdr:to>
      <xdr:col>77</xdr:col>
      <xdr:colOff>95250</xdr:colOff>
      <xdr:row>59</xdr:row>
      <xdr:rowOff>145385</xdr:rowOff>
    </xdr:to>
    <xdr:sp macro="" textlink="">
      <xdr:nvSpPr>
        <xdr:cNvPr id="344" name="楕円 343"/>
        <xdr:cNvSpPr/>
      </xdr:nvSpPr>
      <xdr:spPr>
        <a:xfrm>
          <a:off x="16129000" y="101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155562</xdr:rowOff>
    </xdr:from>
    <xdr:ext cx="736600" cy="259045"/>
    <xdr:sp macro="" textlink="">
      <xdr:nvSpPr>
        <xdr:cNvPr id="345" name="テキスト ボックス 344"/>
        <xdr:cNvSpPr txBox="1"/>
      </xdr:nvSpPr>
      <xdr:spPr>
        <a:xfrm>
          <a:off x="15798800" y="9928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166975</xdr:rowOff>
    </xdr:from>
    <xdr:to>
      <xdr:col>73</xdr:col>
      <xdr:colOff>44450</xdr:colOff>
      <xdr:row>59</xdr:row>
      <xdr:rowOff>97125</xdr:rowOff>
    </xdr:to>
    <xdr:sp macro="" textlink="">
      <xdr:nvSpPr>
        <xdr:cNvPr id="346" name="楕円 345"/>
        <xdr:cNvSpPr/>
      </xdr:nvSpPr>
      <xdr:spPr>
        <a:xfrm>
          <a:off x="15240000" y="101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107302</xdr:rowOff>
    </xdr:from>
    <xdr:ext cx="762000" cy="259045"/>
    <xdr:sp macro="" textlink="">
      <xdr:nvSpPr>
        <xdr:cNvPr id="347" name="テキスト ボックス 346"/>
        <xdr:cNvSpPr txBox="1"/>
      </xdr:nvSpPr>
      <xdr:spPr>
        <a:xfrm>
          <a:off x="14909800" y="987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170422</xdr:rowOff>
    </xdr:from>
    <xdr:to>
      <xdr:col>68</xdr:col>
      <xdr:colOff>203200</xdr:colOff>
      <xdr:row>59</xdr:row>
      <xdr:rowOff>100572</xdr:rowOff>
    </xdr:to>
    <xdr:sp macro="" textlink="">
      <xdr:nvSpPr>
        <xdr:cNvPr id="348" name="楕円 347"/>
        <xdr:cNvSpPr/>
      </xdr:nvSpPr>
      <xdr:spPr>
        <a:xfrm>
          <a:off x="14351000" y="1011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110749</xdr:rowOff>
    </xdr:from>
    <xdr:ext cx="762000" cy="259045"/>
    <xdr:sp macro="" textlink="">
      <xdr:nvSpPr>
        <xdr:cNvPr id="349" name="テキスト ボックス 348"/>
        <xdr:cNvSpPr txBox="1"/>
      </xdr:nvSpPr>
      <xdr:spPr>
        <a:xfrm>
          <a:off x="14020800" y="988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127907</xdr:rowOff>
    </xdr:from>
    <xdr:to>
      <xdr:col>64</xdr:col>
      <xdr:colOff>152400</xdr:colOff>
      <xdr:row>59</xdr:row>
      <xdr:rowOff>58057</xdr:rowOff>
    </xdr:to>
    <xdr:sp macro="" textlink="">
      <xdr:nvSpPr>
        <xdr:cNvPr id="350" name="楕円 349"/>
        <xdr:cNvSpPr/>
      </xdr:nvSpPr>
      <xdr:spPr>
        <a:xfrm>
          <a:off x="134620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68234</xdr:rowOff>
    </xdr:from>
    <xdr:ext cx="762000" cy="259045"/>
    <xdr:sp macro="" textlink="">
      <xdr:nvSpPr>
        <xdr:cNvPr id="351" name="テキスト ボックス 350"/>
        <xdr:cNvSpPr txBox="1"/>
      </xdr:nvSpPr>
      <xdr:spPr>
        <a:xfrm>
          <a:off x="13131800" y="984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ＭＳ Ｐゴシック" pitchFamily="50" charset="-128"/>
              <a:ea typeface="ＭＳ Ｐゴシック" pitchFamily="50" charset="-128"/>
              <a:cs typeface="+mn-cs"/>
            </a:rPr>
            <a:t>　</a:t>
          </a:r>
          <a:r>
            <a:rPr kumimoji="1" lang="ja-JP" altLang="ja-JP" sz="1100">
              <a:solidFill>
                <a:sysClr val="windowText" lastClr="000000"/>
              </a:solidFill>
              <a:effectLst/>
              <a:latin typeface="ＭＳ Ｐゴシック" pitchFamily="50" charset="-128"/>
              <a:ea typeface="ＭＳ Ｐゴシック" pitchFamily="50" charset="-128"/>
              <a:cs typeface="+mn-cs"/>
            </a:rPr>
            <a:t>実質公債費比率は</a:t>
          </a:r>
          <a:r>
            <a:rPr kumimoji="1" lang="ja-JP" altLang="en-US" sz="1100">
              <a:solidFill>
                <a:sysClr val="windowText" lastClr="000000"/>
              </a:solidFill>
              <a:effectLst/>
              <a:latin typeface="ＭＳ Ｐゴシック" pitchFamily="50" charset="-128"/>
              <a:ea typeface="ＭＳ Ｐゴシック" pitchFamily="50" charset="-128"/>
              <a:cs typeface="+mn-cs"/>
            </a:rPr>
            <a:t>３．２</a:t>
          </a:r>
          <a:r>
            <a:rPr kumimoji="1" lang="ja-JP" altLang="ja-JP" sz="1100">
              <a:solidFill>
                <a:sysClr val="windowText" lastClr="000000"/>
              </a:solidFill>
              <a:effectLst/>
              <a:latin typeface="ＭＳ Ｐゴシック" pitchFamily="50" charset="-128"/>
              <a:ea typeface="ＭＳ Ｐゴシック" pitchFamily="50" charset="-128"/>
              <a:cs typeface="+mn-cs"/>
            </a:rPr>
            <a:t>％と類似団体を大きく下回っている</a:t>
          </a:r>
          <a:r>
            <a:rPr kumimoji="1" lang="ja-JP" altLang="en-US" sz="1100">
              <a:solidFill>
                <a:sysClr val="windowText" lastClr="000000"/>
              </a:solidFill>
              <a:effectLst/>
              <a:latin typeface="ＭＳ Ｐゴシック" pitchFamily="50" charset="-128"/>
              <a:ea typeface="ＭＳ Ｐゴシック" pitchFamily="50" charset="-128"/>
              <a:cs typeface="+mn-cs"/>
            </a:rPr>
            <a:t>ものの、前年度比０．５％上昇した。</a:t>
          </a:r>
          <a:endParaRPr kumimoji="1" lang="en-US" altLang="ja-JP" sz="1100">
            <a:solidFill>
              <a:sysClr val="windowText" lastClr="000000"/>
            </a:solidFill>
            <a:effectLst/>
            <a:latin typeface="ＭＳ Ｐゴシック" pitchFamily="50" charset="-128"/>
            <a:ea typeface="ＭＳ Ｐゴシック" pitchFamily="50" charset="-128"/>
            <a:cs typeface="+mn-cs"/>
          </a:endParaRPr>
        </a:p>
        <a:p>
          <a:pPr eaLnBrk="1" fontAlgn="auto" latinLnBrk="0" hangingPunct="1"/>
          <a:r>
            <a:rPr kumimoji="1" lang="ja-JP" altLang="en-US" sz="1100">
              <a:solidFill>
                <a:sysClr val="windowText" lastClr="000000"/>
              </a:solidFill>
              <a:effectLst/>
              <a:latin typeface="ＭＳ Ｐゴシック" pitchFamily="50" charset="-128"/>
              <a:ea typeface="ＭＳ Ｐゴシック" pitchFamily="50" charset="-128"/>
              <a:cs typeface="+mn-cs"/>
            </a:rPr>
            <a:t>　公債費支出に大きな変動はなかったが、償還財源数値とされる普通交付税や臨時財政対策債、標準税収入額等が１７百万円の大幅な減となったことが、実質公債費比率の上昇につながった。加えて、</a:t>
          </a:r>
          <a:r>
            <a:rPr kumimoji="1" lang="ja-JP" altLang="ja-JP" sz="1100">
              <a:solidFill>
                <a:sysClr val="windowText" lastClr="000000"/>
              </a:solidFill>
              <a:effectLst/>
              <a:latin typeface="ＭＳ Ｐゴシック" pitchFamily="50" charset="-128"/>
              <a:ea typeface="ＭＳ Ｐゴシック" pitchFamily="50" charset="-128"/>
              <a:cs typeface="+mn-cs"/>
            </a:rPr>
            <a:t>平成２８年度における大型起債の償還が</a:t>
          </a:r>
          <a:r>
            <a:rPr kumimoji="1" lang="ja-JP" altLang="en-US" sz="1100">
              <a:solidFill>
                <a:sysClr val="windowText" lastClr="000000"/>
              </a:solidFill>
              <a:effectLst/>
              <a:latin typeface="ＭＳ Ｐゴシック" pitchFamily="50" charset="-128"/>
              <a:ea typeface="ＭＳ Ｐゴシック" pitchFamily="50" charset="-128"/>
              <a:cs typeface="+mn-cs"/>
            </a:rPr>
            <a:t>令和</a:t>
          </a:r>
          <a:r>
            <a:rPr kumimoji="1" lang="ja-JP" altLang="ja-JP" sz="1100">
              <a:solidFill>
                <a:sysClr val="windowText" lastClr="000000"/>
              </a:solidFill>
              <a:effectLst/>
              <a:latin typeface="ＭＳ Ｐゴシック" pitchFamily="50" charset="-128"/>
              <a:ea typeface="ＭＳ Ｐゴシック" pitchFamily="50" charset="-128"/>
              <a:cs typeface="+mn-cs"/>
            </a:rPr>
            <a:t>２年度から始まること、平成３０・</a:t>
          </a:r>
          <a:r>
            <a:rPr kumimoji="1" lang="ja-JP" altLang="en-US" sz="1100">
              <a:solidFill>
                <a:sysClr val="windowText" lastClr="000000"/>
              </a:solidFill>
              <a:effectLst/>
              <a:latin typeface="ＭＳ Ｐゴシック" pitchFamily="50" charset="-128"/>
              <a:ea typeface="ＭＳ Ｐゴシック" pitchFamily="50" charset="-128"/>
              <a:cs typeface="+mn-cs"/>
            </a:rPr>
            <a:t>令和元</a:t>
          </a:r>
          <a:r>
            <a:rPr kumimoji="1" lang="ja-JP" altLang="ja-JP" sz="1100">
              <a:solidFill>
                <a:sysClr val="windowText" lastClr="000000"/>
              </a:solidFill>
              <a:effectLst/>
              <a:latin typeface="ＭＳ Ｐゴシック" pitchFamily="50" charset="-128"/>
              <a:ea typeface="ＭＳ Ｐゴシック" pitchFamily="50" charset="-128"/>
              <a:cs typeface="+mn-cs"/>
            </a:rPr>
            <a:t>年度において同報無線デジタル化整備事業実施による大型起債があること</a:t>
          </a:r>
          <a:r>
            <a:rPr kumimoji="1" lang="ja-JP" altLang="en-US" sz="1100">
              <a:solidFill>
                <a:sysClr val="windowText" lastClr="000000"/>
              </a:solidFill>
              <a:effectLst/>
              <a:latin typeface="ＭＳ Ｐゴシック" pitchFamily="50" charset="-128"/>
              <a:ea typeface="ＭＳ Ｐゴシック" pitchFamily="50" charset="-128"/>
              <a:cs typeface="+mn-cs"/>
            </a:rPr>
            <a:t>等</a:t>
          </a:r>
          <a:r>
            <a:rPr kumimoji="1" lang="ja-JP" altLang="ja-JP" sz="1100">
              <a:solidFill>
                <a:sysClr val="windowText" lastClr="000000"/>
              </a:solidFill>
              <a:effectLst/>
              <a:latin typeface="ＭＳ Ｐゴシック" pitchFamily="50" charset="-128"/>
              <a:ea typeface="ＭＳ Ｐゴシック" pitchFamily="50" charset="-128"/>
              <a:cs typeface="+mn-cs"/>
            </a:rPr>
            <a:t>から、それらの償還により数値の悪化が懸念される。</a:t>
          </a:r>
          <a:endParaRPr lang="ja-JP" altLang="ja-JP" sz="1100">
            <a:solidFill>
              <a:sysClr val="windowText" lastClr="000000"/>
            </a:solidFill>
            <a:effectLst/>
            <a:latin typeface="ＭＳ Ｐゴシック" pitchFamily="50" charset="-128"/>
            <a:ea typeface="ＭＳ Ｐゴシック" pitchFamily="50" charset="-128"/>
          </a:endParaRPr>
        </a:p>
        <a:p>
          <a:r>
            <a:rPr kumimoji="1" lang="ja-JP" altLang="ja-JP" sz="1100">
              <a:solidFill>
                <a:sysClr val="windowText" lastClr="000000"/>
              </a:solidFill>
              <a:effectLst/>
              <a:latin typeface="ＭＳ Ｐゴシック" pitchFamily="50" charset="-128"/>
              <a:ea typeface="ＭＳ Ｐゴシック" pitchFamily="50" charset="-128"/>
              <a:cs typeface="+mn-cs"/>
            </a:rPr>
            <a:t>　また、今後</a:t>
          </a:r>
          <a:r>
            <a:rPr kumimoji="1" lang="ja-JP" altLang="en-US" sz="1100">
              <a:solidFill>
                <a:sysClr val="windowText" lastClr="000000"/>
              </a:solidFill>
              <a:effectLst/>
              <a:latin typeface="ＭＳ Ｐゴシック" pitchFamily="50" charset="-128"/>
              <a:ea typeface="ＭＳ Ｐゴシック" pitchFamily="50" charset="-128"/>
              <a:cs typeface="+mn-cs"/>
            </a:rPr>
            <a:t>も学校給食</a:t>
          </a:r>
          <a:r>
            <a:rPr kumimoji="1" lang="ja-JP" altLang="ja-JP" sz="1100">
              <a:solidFill>
                <a:sysClr val="windowText" lastClr="000000"/>
              </a:solidFill>
              <a:effectLst/>
              <a:latin typeface="ＭＳ Ｐゴシック" pitchFamily="50" charset="-128"/>
              <a:ea typeface="ＭＳ Ｐゴシック" pitchFamily="50" charset="-128"/>
              <a:cs typeface="+mn-cs"/>
            </a:rPr>
            <a:t>共同調理場整備</a:t>
          </a:r>
          <a:r>
            <a:rPr kumimoji="1" lang="ja-JP" altLang="en-US" sz="1100">
              <a:solidFill>
                <a:sysClr val="windowText" lastClr="000000"/>
              </a:solidFill>
              <a:effectLst/>
              <a:latin typeface="ＭＳ Ｐゴシック" pitchFamily="50" charset="-128"/>
              <a:ea typeface="ＭＳ Ｐゴシック" pitchFamily="50" charset="-128"/>
              <a:cs typeface="+mn-cs"/>
            </a:rPr>
            <a:t>等</a:t>
          </a:r>
          <a:r>
            <a:rPr kumimoji="1" lang="ja-JP" altLang="ja-JP" sz="1100">
              <a:solidFill>
                <a:sysClr val="windowText" lastClr="000000"/>
              </a:solidFill>
              <a:effectLst/>
              <a:latin typeface="ＭＳ Ｐゴシック" pitchFamily="50" charset="-128"/>
              <a:ea typeface="ＭＳ Ｐゴシック" pitchFamily="50" charset="-128"/>
              <a:cs typeface="+mn-cs"/>
            </a:rPr>
            <a:t>の大型事業も予定されていることから、引き続き計画的な財政運営を図っていく。</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54187</xdr:rowOff>
    </xdr:from>
    <xdr:to>
      <xdr:col>81</xdr:col>
      <xdr:colOff>44450</xdr:colOff>
      <xdr:row>37</xdr:row>
      <xdr:rowOff>94403</xdr:rowOff>
    </xdr:to>
    <xdr:cxnSp macro="">
      <xdr:nvCxnSpPr>
        <xdr:cNvPr id="385" name="直線コネクタ 384"/>
        <xdr:cNvCxnSpPr/>
      </xdr:nvCxnSpPr>
      <xdr:spPr>
        <a:xfrm>
          <a:off x="16179800" y="639783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107121</xdr:rowOff>
    </xdr:from>
    <xdr:ext cx="762000" cy="259045"/>
    <xdr:sp macro="" textlink="">
      <xdr:nvSpPr>
        <xdr:cNvPr id="386" name="公債費負担の状況平均値テキスト"/>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30057</xdr:rowOff>
    </xdr:from>
    <xdr:to>
      <xdr:col>77</xdr:col>
      <xdr:colOff>44450</xdr:colOff>
      <xdr:row>37</xdr:row>
      <xdr:rowOff>54187</xdr:rowOff>
    </xdr:to>
    <xdr:cxnSp macro="">
      <xdr:nvCxnSpPr>
        <xdr:cNvPr id="388" name="直線コネクタ 387"/>
        <xdr:cNvCxnSpPr/>
      </xdr:nvCxnSpPr>
      <xdr:spPr>
        <a:xfrm>
          <a:off x="15290800" y="63737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90" name="テキスト ボックス 389"/>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30057</xdr:rowOff>
    </xdr:from>
    <xdr:to>
      <xdr:col>72</xdr:col>
      <xdr:colOff>203200</xdr:colOff>
      <xdr:row>37</xdr:row>
      <xdr:rowOff>86360</xdr:rowOff>
    </xdr:to>
    <xdr:cxnSp macro="">
      <xdr:nvCxnSpPr>
        <xdr:cNvPr id="391" name="直線コネクタ 390"/>
        <xdr:cNvCxnSpPr/>
      </xdr:nvCxnSpPr>
      <xdr:spPr>
        <a:xfrm flipV="1">
          <a:off x="14401800" y="637370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3" name="テキスト ボックス 392"/>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86360</xdr:rowOff>
    </xdr:from>
    <xdr:to>
      <xdr:col>68</xdr:col>
      <xdr:colOff>152400</xdr:colOff>
      <xdr:row>38</xdr:row>
      <xdr:rowOff>27517</xdr:rowOff>
    </xdr:to>
    <xdr:cxnSp macro="">
      <xdr:nvCxnSpPr>
        <xdr:cNvPr id="394" name="直線コネクタ 393"/>
        <xdr:cNvCxnSpPr/>
      </xdr:nvCxnSpPr>
      <xdr:spPr>
        <a:xfrm flipV="1">
          <a:off x="13512800" y="643001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58014</xdr:rowOff>
    </xdr:from>
    <xdr:ext cx="762000" cy="259045"/>
    <xdr:sp macro="" textlink="">
      <xdr:nvSpPr>
        <xdr:cNvPr id="396" name="テキスト ボックス 395"/>
        <xdr:cNvSpPr txBox="1"/>
      </xdr:nvSpPr>
      <xdr:spPr>
        <a:xfrm>
          <a:off x="14020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122360</xdr:rowOff>
    </xdr:from>
    <xdr:ext cx="762000" cy="259045"/>
    <xdr:sp macro="" textlink="">
      <xdr:nvSpPr>
        <xdr:cNvPr id="398" name="テキスト ボックス 397"/>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43603</xdr:rowOff>
    </xdr:from>
    <xdr:to>
      <xdr:col>81</xdr:col>
      <xdr:colOff>95250</xdr:colOff>
      <xdr:row>37</xdr:row>
      <xdr:rowOff>145203</xdr:rowOff>
    </xdr:to>
    <xdr:sp macro="" textlink="">
      <xdr:nvSpPr>
        <xdr:cNvPr id="404" name="楕円 403"/>
        <xdr:cNvSpPr/>
      </xdr:nvSpPr>
      <xdr:spPr>
        <a:xfrm>
          <a:off x="169672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60130</xdr:rowOff>
    </xdr:from>
    <xdr:ext cx="762000" cy="259045"/>
    <xdr:sp macro="" textlink="">
      <xdr:nvSpPr>
        <xdr:cNvPr id="405" name="公債費負担の状況該当値テキスト"/>
        <xdr:cNvSpPr txBox="1"/>
      </xdr:nvSpPr>
      <xdr:spPr>
        <a:xfrm>
          <a:off x="17106900" y="623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3387</xdr:rowOff>
    </xdr:from>
    <xdr:to>
      <xdr:col>77</xdr:col>
      <xdr:colOff>95250</xdr:colOff>
      <xdr:row>37</xdr:row>
      <xdr:rowOff>104987</xdr:rowOff>
    </xdr:to>
    <xdr:sp macro="" textlink="">
      <xdr:nvSpPr>
        <xdr:cNvPr id="406" name="楕円 405"/>
        <xdr:cNvSpPr/>
      </xdr:nvSpPr>
      <xdr:spPr>
        <a:xfrm>
          <a:off x="16129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115164</xdr:rowOff>
    </xdr:from>
    <xdr:ext cx="736600" cy="259045"/>
    <xdr:sp macro="" textlink="">
      <xdr:nvSpPr>
        <xdr:cNvPr id="407" name="テキスト ボックス 406"/>
        <xdr:cNvSpPr txBox="1"/>
      </xdr:nvSpPr>
      <xdr:spPr>
        <a:xfrm>
          <a:off x="15798800" y="6115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150707</xdr:rowOff>
    </xdr:from>
    <xdr:to>
      <xdr:col>73</xdr:col>
      <xdr:colOff>44450</xdr:colOff>
      <xdr:row>37</xdr:row>
      <xdr:rowOff>80857</xdr:rowOff>
    </xdr:to>
    <xdr:sp macro="" textlink="">
      <xdr:nvSpPr>
        <xdr:cNvPr id="408" name="楕円 407"/>
        <xdr:cNvSpPr/>
      </xdr:nvSpPr>
      <xdr:spPr>
        <a:xfrm>
          <a:off x="15240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409" name="テキスト ボックス 408"/>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35560</xdr:rowOff>
    </xdr:from>
    <xdr:to>
      <xdr:col>68</xdr:col>
      <xdr:colOff>203200</xdr:colOff>
      <xdr:row>37</xdr:row>
      <xdr:rowOff>137160</xdr:rowOff>
    </xdr:to>
    <xdr:sp macro="" textlink="">
      <xdr:nvSpPr>
        <xdr:cNvPr id="410" name="楕円 409"/>
        <xdr:cNvSpPr/>
      </xdr:nvSpPr>
      <xdr:spPr>
        <a:xfrm>
          <a:off x="14351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147337</xdr:rowOff>
    </xdr:from>
    <xdr:ext cx="762000" cy="259045"/>
    <xdr:sp macro="" textlink="">
      <xdr:nvSpPr>
        <xdr:cNvPr id="411" name="テキスト ボックス 410"/>
        <xdr:cNvSpPr txBox="1"/>
      </xdr:nvSpPr>
      <xdr:spPr>
        <a:xfrm>
          <a:off x="14020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148167</xdr:rowOff>
    </xdr:from>
    <xdr:to>
      <xdr:col>64</xdr:col>
      <xdr:colOff>152400</xdr:colOff>
      <xdr:row>38</xdr:row>
      <xdr:rowOff>78316</xdr:rowOff>
    </xdr:to>
    <xdr:sp macro="" textlink="">
      <xdr:nvSpPr>
        <xdr:cNvPr id="412" name="楕円 411"/>
        <xdr:cNvSpPr/>
      </xdr:nvSpPr>
      <xdr:spPr>
        <a:xfrm>
          <a:off x="13462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88494</xdr:rowOff>
    </xdr:from>
    <xdr:ext cx="762000" cy="259045"/>
    <xdr:sp macro="" textlink="">
      <xdr:nvSpPr>
        <xdr:cNvPr id="413" name="テキスト ボックス 412"/>
        <xdr:cNvSpPr txBox="1"/>
      </xdr:nvSpPr>
      <xdr:spPr>
        <a:xfrm>
          <a:off x="13131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itchFamily="50" charset="-128"/>
              <a:ea typeface="ＭＳ Ｐゴシック" pitchFamily="50" charset="-128"/>
              <a:cs typeface="+mn-cs"/>
            </a:rPr>
            <a:t>　</a:t>
          </a:r>
          <a:r>
            <a:rPr kumimoji="1" lang="ja-JP" altLang="ja-JP" sz="1200">
              <a:solidFill>
                <a:sysClr val="windowText" lastClr="000000"/>
              </a:solidFill>
              <a:effectLst/>
              <a:latin typeface="ＭＳ Ｐゴシック" pitchFamily="50" charset="-128"/>
              <a:ea typeface="ＭＳ Ｐゴシック" pitchFamily="50" charset="-128"/>
              <a:cs typeface="+mn-cs"/>
            </a:rPr>
            <a:t>一般会計</a:t>
          </a:r>
          <a:r>
            <a:rPr kumimoji="1" lang="ja-JP" altLang="en-US" sz="1200">
              <a:solidFill>
                <a:sysClr val="windowText" lastClr="000000"/>
              </a:solidFill>
              <a:effectLst/>
              <a:latin typeface="ＭＳ Ｐゴシック" pitchFamily="50" charset="-128"/>
              <a:ea typeface="ＭＳ Ｐゴシック" pitchFamily="50" charset="-128"/>
              <a:cs typeface="+mn-cs"/>
            </a:rPr>
            <a:t>において</a:t>
          </a:r>
          <a:r>
            <a:rPr kumimoji="1" lang="ja-JP" altLang="ja-JP" sz="1200">
              <a:solidFill>
                <a:sysClr val="windowText" lastClr="000000"/>
              </a:solidFill>
              <a:effectLst/>
              <a:latin typeface="ＭＳ Ｐゴシック" pitchFamily="50" charset="-128"/>
              <a:ea typeface="ＭＳ Ｐゴシック" pitchFamily="50" charset="-128"/>
              <a:cs typeface="+mn-cs"/>
            </a:rPr>
            <a:t>は、平成</a:t>
          </a:r>
          <a:r>
            <a:rPr kumimoji="1" lang="ja-JP" altLang="en-US" sz="1200">
              <a:solidFill>
                <a:sysClr val="windowText" lastClr="000000"/>
              </a:solidFill>
              <a:effectLst/>
              <a:latin typeface="ＭＳ Ｐゴシック" pitchFamily="50" charset="-128"/>
              <a:ea typeface="ＭＳ Ｐゴシック" pitchFamily="50" charset="-128"/>
              <a:cs typeface="+mn-cs"/>
            </a:rPr>
            <a:t>３０</a:t>
          </a:r>
          <a:r>
            <a:rPr kumimoji="1" lang="ja-JP" altLang="ja-JP" sz="1200">
              <a:solidFill>
                <a:sysClr val="windowText" lastClr="000000"/>
              </a:solidFill>
              <a:effectLst/>
              <a:latin typeface="ＭＳ Ｐゴシック" pitchFamily="50" charset="-128"/>
              <a:ea typeface="ＭＳ Ｐゴシック" pitchFamily="50" charset="-128"/>
              <a:cs typeface="+mn-cs"/>
            </a:rPr>
            <a:t>年度</a:t>
          </a:r>
          <a:r>
            <a:rPr kumimoji="1" lang="ja-JP" altLang="en-US" sz="1200">
              <a:solidFill>
                <a:sysClr val="windowText" lastClr="000000"/>
              </a:solidFill>
              <a:effectLst/>
              <a:latin typeface="ＭＳ Ｐゴシック" pitchFamily="50" charset="-128"/>
              <a:ea typeface="ＭＳ Ｐゴシック" pitchFamily="50" charset="-128"/>
              <a:cs typeface="+mn-cs"/>
            </a:rPr>
            <a:t>に同報無線デジタル化整備事業（２年総額３５０百万円予定）に着手したことや、観光施設整備事業等を実施したことで、新たに３２５百万円を借入れた。これにより地方債残高は</a:t>
          </a:r>
          <a:r>
            <a:rPr kumimoji="1" lang="ja-JP" altLang="ja-JP" sz="1200">
              <a:solidFill>
                <a:sysClr val="windowText" lastClr="000000"/>
              </a:solidFill>
              <a:effectLst/>
              <a:latin typeface="ＭＳ Ｐゴシック" pitchFamily="50" charset="-128"/>
              <a:ea typeface="ＭＳ Ｐゴシック" pitchFamily="50" charset="-128"/>
              <a:cs typeface="+mn-cs"/>
            </a:rPr>
            <a:t>前年度比</a:t>
          </a:r>
          <a:r>
            <a:rPr kumimoji="1" lang="ja-JP" altLang="en-US" sz="1200">
              <a:solidFill>
                <a:sysClr val="windowText" lastClr="000000"/>
              </a:solidFill>
              <a:effectLst/>
              <a:latin typeface="ＭＳ Ｐゴシック" pitchFamily="50" charset="-128"/>
              <a:ea typeface="ＭＳ Ｐゴシック" pitchFamily="50" charset="-128"/>
              <a:cs typeface="+mn-cs"/>
            </a:rPr>
            <a:t>３４</a:t>
          </a:r>
          <a:r>
            <a:rPr kumimoji="1" lang="ja-JP" altLang="ja-JP" sz="1200">
              <a:solidFill>
                <a:sysClr val="windowText" lastClr="000000"/>
              </a:solidFill>
              <a:effectLst/>
              <a:latin typeface="ＭＳ Ｐゴシック" pitchFamily="50" charset="-128"/>
              <a:ea typeface="ＭＳ Ｐゴシック" pitchFamily="50" charset="-128"/>
              <a:cs typeface="+mn-cs"/>
            </a:rPr>
            <a:t>百万円</a:t>
          </a:r>
          <a:r>
            <a:rPr kumimoji="1" lang="ja-JP" altLang="en-US" sz="1200">
              <a:solidFill>
                <a:sysClr val="windowText" lastClr="000000"/>
              </a:solidFill>
              <a:effectLst/>
              <a:latin typeface="ＭＳ Ｐゴシック" pitchFamily="50" charset="-128"/>
              <a:ea typeface="ＭＳ Ｐゴシック" pitchFamily="50" charset="-128"/>
              <a:cs typeface="+mn-cs"/>
            </a:rPr>
            <a:t>増</a:t>
          </a:r>
          <a:r>
            <a:rPr kumimoji="1" lang="ja-JP" altLang="ja-JP" sz="1200">
              <a:solidFill>
                <a:sysClr val="windowText" lastClr="000000"/>
              </a:solidFill>
              <a:effectLst/>
              <a:latin typeface="ＭＳ Ｐゴシック" pitchFamily="50" charset="-128"/>
              <a:ea typeface="ＭＳ Ｐゴシック" pitchFamily="50" charset="-128"/>
              <a:cs typeface="+mn-cs"/>
            </a:rPr>
            <a:t>となったが、財政調整基金をはじめとする充当可能基金の残高も</a:t>
          </a:r>
          <a:r>
            <a:rPr kumimoji="1" lang="ja-JP" altLang="en-US" sz="1200">
              <a:solidFill>
                <a:sysClr val="windowText" lastClr="000000"/>
              </a:solidFill>
              <a:effectLst/>
              <a:latin typeface="ＭＳ Ｐゴシック" pitchFamily="50" charset="-128"/>
              <a:ea typeface="ＭＳ Ｐゴシック" pitchFamily="50" charset="-128"/>
              <a:cs typeface="+mn-cs"/>
            </a:rPr>
            <a:t>８８</a:t>
          </a:r>
          <a:r>
            <a:rPr kumimoji="1" lang="ja-JP" altLang="ja-JP" sz="1200">
              <a:solidFill>
                <a:sysClr val="windowText" lastClr="000000"/>
              </a:solidFill>
              <a:effectLst/>
              <a:latin typeface="ＭＳ Ｐゴシック" pitchFamily="50" charset="-128"/>
              <a:ea typeface="ＭＳ Ｐゴシック" pitchFamily="50" charset="-128"/>
              <a:cs typeface="+mn-cs"/>
            </a:rPr>
            <a:t>百万円</a:t>
          </a:r>
          <a:r>
            <a:rPr kumimoji="1" lang="ja-JP" altLang="en-US" sz="1200">
              <a:solidFill>
                <a:sysClr val="windowText" lastClr="000000"/>
              </a:solidFill>
              <a:effectLst/>
              <a:latin typeface="ＭＳ Ｐゴシック" pitchFamily="50" charset="-128"/>
              <a:ea typeface="ＭＳ Ｐゴシック" pitchFamily="50" charset="-128"/>
              <a:cs typeface="+mn-cs"/>
            </a:rPr>
            <a:t>増となったこと、緊防債や過疎債等基準財政需要額に算入率の高い地方債を活用することで、前年度同様、数値のマイナスが維持されている。</a:t>
          </a:r>
          <a:endParaRPr lang="ja-JP" altLang="ja-JP" sz="1200">
            <a:solidFill>
              <a:sysClr val="windowText" lastClr="000000"/>
            </a:solidFill>
            <a:effectLst/>
            <a:latin typeface="ＭＳ Ｐゴシック" pitchFamily="50" charset="-128"/>
            <a:ea typeface="ＭＳ Ｐゴシック" pitchFamily="50" charset="-128"/>
          </a:endParaRPr>
        </a:p>
        <a:p>
          <a:r>
            <a:rPr kumimoji="1" lang="ja-JP" altLang="ja-JP" sz="1200">
              <a:solidFill>
                <a:sysClr val="windowText" lastClr="000000"/>
              </a:solidFill>
              <a:effectLst/>
              <a:latin typeface="ＭＳ Ｐゴシック" pitchFamily="50" charset="-128"/>
              <a:ea typeface="ＭＳ Ｐゴシック" pitchFamily="50" charset="-128"/>
              <a:cs typeface="+mn-cs"/>
            </a:rPr>
            <a:t>　当町の財政規模を考慮すると、数億円規模の事業実施（起債）により、数値が悪化する懸念があり、引き続き適正な財政運営を図っていく必要がある。</a:t>
          </a:r>
          <a:endParaRPr lang="ja-JP" altLang="ja-JP" sz="1200">
            <a:solidFill>
              <a:sysClr val="windowText" lastClr="000000"/>
            </a:solidFill>
            <a:effectLst/>
            <a:latin typeface="ＭＳ Ｐゴシック" pitchFamily="50" charset="-128"/>
            <a:ea typeface="ＭＳ Ｐゴシック"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46397</xdr:rowOff>
    </xdr:from>
    <xdr:ext cx="762000" cy="259045"/>
    <xdr:sp macro="" textlink="">
      <xdr:nvSpPr>
        <xdr:cNvPr id="445" name="将来負担の状況平均値テキスト"/>
        <xdr:cNvSpPr txBox="1"/>
      </xdr:nvSpPr>
      <xdr:spPr>
        <a:xfrm>
          <a:off x="17106900" y="244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6" name="フローチャート: 判断 445"/>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73711</xdr:rowOff>
    </xdr:from>
    <xdr:to>
      <xdr:col>73</xdr:col>
      <xdr:colOff>44450</xdr:colOff>
      <xdr:row>16</xdr:row>
      <xdr:rowOff>3861</xdr:rowOff>
    </xdr:to>
    <xdr:sp macro="" textlink="">
      <xdr:nvSpPr>
        <xdr:cNvPr id="449" name="フローチャート: 判断 448"/>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0" name="テキスト ボックス 449"/>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89154</xdr:rowOff>
    </xdr:from>
    <xdr:to>
      <xdr:col>68</xdr:col>
      <xdr:colOff>203200</xdr:colOff>
      <xdr:row>16</xdr:row>
      <xdr:rowOff>19304</xdr:rowOff>
    </xdr:to>
    <xdr:sp macro="" textlink="">
      <xdr:nvSpPr>
        <xdr:cNvPr id="451" name="フローチャート: 判断 450"/>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2" name="テキスト ボックス 451"/>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3" name="フローチャート: 判断 452"/>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4" name="テキスト ボックス 453"/>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6,698
6,671
85.19
3,777,875
3,597,532
155,937
2,358,381
3,294,479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itchFamily="50" charset="-128"/>
              <a:ea typeface="ＭＳ Ｐゴシック" pitchFamily="50" charset="-128"/>
              <a:cs typeface="+mn-cs"/>
            </a:rPr>
            <a:t>　人件費は、定員管理計画（計画期間：平成１７年度～平成２１年度</a:t>
          </a:r>
          <a:r>
            <a:rPr kumimoji="1" lang="ja-JP" altLang="en-US" sz="1300">
              <a:solidFill>
                <a:sysClr val="windowText" lastClr="000000"/>
              </a:solidFill>
              <a:effectLst/>
              <a:latin typeface="ＭＳ Ｐゴシック" pitchFamily="50" charset="-128"/>
              <a:ea typeface="ＭＳ Ｐゴシック" pitchFamily="50" charset="-128"/>
              <a:cs typeface="+mn-cs"/>
            </a:rPr>
            <a:t>　２０人１８．３％減</a:t>
          </a:r>
          <a:r>
            <a:rPr kumimoji="1" lang="ja-JP" altLang="ja-JP" sz="1300">
              <a:solidFill>
                <a:sysClr val="windowText" lastClr="000000"/>
              </a:solidFill>
              <a:effectLst/>
              <a:latin typeface="ＭＳ Ｐゴシック" pitchFamily="50" charset="-128"/>
              <a:ea typeface="ＭＳ Ｐゴシック" pitchFamily="50" charset="-128"/>
              <a:cs typeface="+mn-cs"/>
            </a:rPr>
            <a:t>）</a:t>
          </a:r>
          <a:r>
            <a:rPr kumimoji="1" lang="ja-JP" altLang="en-US" sz="1300">
              <a:solidFill>
                <a:sysClr val="windowText" lastClr="000000"/>
              </a:solidFill>
              <a:effectLst/>
              <a:latin typeface="ＭＳ Ｐゴシック" pitchFamily="50" charset="-128"/>
              <a:ea typeface="ＭＳ Ｐゴシック" pitchFamily="50" charset="-128"/>
              <a:cs typeface="+mn-cs"/>
            </a:rPr>
            <a:t>の実施以降</a:t>
          </a:r>
          <a:r>
            <a:rPr kumimoji="1" lang="ja-JP" altLang="ja-JP" sz="1300">
              <a:solidFill>
                <a:sysClr val="windowText" lastClr="000000"/>
              </a:solidFill>
              <a:effectLst/>
              <a:latin typeface="ＭＳ Ｐゴシック" pitchFamily="50" charset="-128"/>
              <a:ea typeface="ＭＳ Ｐゴシック" pitchFamily="50" charset="-128"/>
              <a:cs typeface="+mn-cs"/>
            </a:rPr>
            <a:t>、現在も</a:t>
          </a:r>
          <a:r>
            <a:rPr kumimoji="1" lang="ja-JP" altLang="ja-JP" sz="1300" baseline="0">
              <a:solidFill>
                <a:sysClr val="windowText" lastClr="000000"/>
              </a:solidFill>
              <a:effectLst/>
              <a:latin typeface="ＭＳ Ｐゴシック" pitchFamily="50" charset="-128"/>
              <a:ea typeface="ＭＳ Ｐゴシック" pitchFamily="50" charset="-128"/>
              <a:cs typeface="+mn-cs"/>
            </a:rPr>
            <a:t>職員数を抑えた状況を維持している</a:t>
          </a:r>
          <a:r>
            <a:rPr kumimoji="1" lang="ja-JP" altLang="en-US" sz="1300" baseline="0">
              <a:solidFill>
                <a:sysClr val="windowText" lastClr="000000"/>
              </a:solidFill>
              <a:effectLst/>
              <a:latin typeface="ＭＳ Ｐゴシック" pitchFamily="50" charset="-128"/>
              <a:ea typeface="ＭＳ Ｐゴシック" pitchFamily="50" charset="-128"/>
              <a:cs typeface="+mn-cs"/>
            </a:rPr>
            <a:t>ことによる職員給の減や副町長不在による特別職給与の減等により</a:t>
          </a:r>
          <a:r>
            <a:rPr kumimoji="1" lang="ja-JP" altLang="ja-JP" sz="1300" baseline="0">
              <a:solidFill>
                <a:sysClr val="windowText" lastClr="000000"/>
              </a:solidFill>
              <a:effectLst/>
              <a:latin typeface="ＭＳ Ｐゴシック" pitchFamily="50" charset="-128"/>
              <a:ea typeface="ＭＳ Ｐゴシック" pitchFamily="50" charset="-128"/>
              <a:cs typeface="+mn-cs"/>
            </a:rPr>
            <a:t>、</a:t>
          </a:r>
          <a:r>
            <a:rPr kumimoji="1" lang="ja-JP" altLang="ja-JP" sz="1300">
              <a:solidFill>
                <a:sysClr val="windowText" lastClr="000000"/>
              </a:solidFill>
              <a:effectLst/>
              <a:latin typeface="ＭＳ Ｐゴシック" pitchFamily="50" charset="-128"/>
              <a:ea typeface="ＭＳ Ｐゴシック" pitchFamily="50" charset="-128"/>
              <a:cs typeface="+mn-cs"/>
            </a:rPr>
            <a:t>前年度比</a:t>
          </a:r>
          <a:r>
            <a:rPr kumimoji="1" lang="ja-JP" altLang="en-US" sz="1300">
              <a:solidFill>
                <a:sysClr val="windowText" lastClr="000000"/>
              </a:solidFill>
              <a:effectLst/>
              <a:latin typeface="ＭＳ Ｐゴシック" pitchFamily="50" charset="-128"/>
              <a:ea typeface="ＭＳ Ｐゴシック" pitchFamily="50" charset="-128"/>
              <a:cs typeface="+mn-cs"/>
            </a:rPr>
            <a:t>１３</a:t>
          </a:r>
          <a:r>
            <a:rPr kumimoji="1" lang="ja-JP" altLang="ja-JP" sz="1300">
              <a:solidFill>
                <a:sysClr val="windowText" lastClr="000000"/>
              </a:solidFill>
              <a:effectLst/>
              <a:latin typeface="ＭＳ Ｐゴシック" pitchFamily="50" charset="-128"/>
              <a:ea typeface="ＭＳ Ｐゴシック" pitchFamily="50" charset="-128"/>
              <a:cs typeface="+mn-cs"/>
            </a:rPr>
            <a:t>百万円減、割合として０．</a:t>
          </a:r>
          <a:r>
            <a:rPr kumimoji="1" lang="ja-JP" altLang="en-US" sz="1300">
              <a:solidFill>
                <a:sysClr val="windowText" lastClr="000000"/>
              </a:solidFill>
              <a:effectLst/>
              <a:latin typeface="ＭＳ Ｐゴシック" pitchFamily="50" charset="-128"/>
              <a:ea typeface="ＭＳ Ｐゴシック" pitchFamily="50" charset="-128"/>
              <a:cs typeface="+mn-cs"/>
            </a:rPr>
            <a:t>１</a:t>
          </a:r>
          <a:r>
            <a:rPr kumimoji="1" lang="ja-JP" altLang="ja-JP" sz="1300">
              <a:solidFill>
                <a:sysClr val="windowText" lastClr="000000"/>
              </a:solidFill>
              <a:effectLst/>
              <a:latin typeface="ＭＳ Ｐゴシック" pitchFamily="50" charset="-128"/>
              <a:ea typeface="ＭＳ Ｐゴシック" pitchFamily="50" charset="-128"/>
              <a:cs typeface="+mn-cs"/>
            </a:rPr>
            <a:t>％</a:t>
          </a:r>
          <a:r>
            <a:rPr kumimoji="1" lang="ja-JP" altLang="en-US" sz="1300">
              <a:solidFill>
                <a:sysClr val="windowText" lastClr="000000"/>
              </a:solidFill>
              <a:effectLst/>
              <a:latin typeface="ＭＳ Ｐゴシック" pitchFamily="50" charset="-128"/>
              <a:ea typeface="ＭＳ Ｐゴシック" pitchFamily="50" charset="-128"/>
              <a:cs typeface="+mn-cs"/>
            </a:rPr>
            <a:t>減となった</a:t>
          </a:r>
          <a:r>
            <a:rPr kumimoji="1" lang="ja-JP" altLang="ja-JP" sz="1300">
              <a:solidFill>
                <a:sysClr val="windowText" lastClr="000000"/>
              </a:solidFill>
              <a:effectLst/>
              <a:latin typeface="ＭＳ Ｐゴシック" pitchFamily="50" charset="-128"/>
              <a:ea typeface="ＭＳ Ｐゴシック" pitchFamily="50" charset="-128"/>
              <a:cs typeface="+mn-cs"/>
            </a:rPr>
            <a:t>。</a:t>
          </a:r>
          <a:endParaRPr lang="ja-JP" altLang="ja-JP" sz="1300">
            <a:solidFill>
              <a:sysClr val="windowText" lastClr="000000"/>
            </a:solidFill>
            <a:effectLst/>
            <a:latin typeface="ＭＳ Ｐゴシック" pitchFamily="50" charset="-128"/>
            <a:ea typeface="ＭＳ Ｐゴシック" pitchFamily="50" charset="-128"/>
          </a:endParaRPr>
        </a:p>
        <a:p>
          <a:r>
            <a:rPr kumimoji="1" lang="ja-JP" altLang="ja-JP" sz="1300">
              <a:solidFill>
                <a:sysClr val="windowText" lastClr="000000"/>
              </a:solidFill>
              <a:effectLst/>
              <a:latin typeface="ＭＳ Ｐゴシック" pitchFamily="50" charset="-128"/>
              <a:ea typeface="ＭＳ Ｐゴシック" pitchFamily="50" charset="-128"/>
              <a:cs typeface="+mn-cs"/>
            </a:rPr>
            <a:t>　今後も引き続き適正な定員管理に努める。</a:t>
          </a:r>
          <a:endParaRPr lang="ja-JP" altLang="ja-JP" sz="1300">
            <a:solidFill>
              <a:sysClr val="windowText" lastClr="000000"/>
            </a:solidFill>
            <a:effectLst/>
            <a:latin typeface="ＭＳ Ｐゴシック" pitchFamily="50" charset="-128"/>
            <a:ea typeface="ＭＳ Ｐゴシック"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5842</xdr:rowOff>
    </xdr:to>
    <xdr:cxnSp macro="">
      <xdr:nvCxnSpPr>
        <xdr:cNvPr id="64" name="直線コネクタ 63"/>
        <xdr:cNvCxnSpPr/>
      </xdr:nvCxnSpPr>
      <xdr:spPr>
        <a:xfrm flipV="1">
          <a:off x="3987800" y="6344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5842</xdr:rowOff>
    </xdr:to>
    <xdr:cxnSp macro="">
      <xdr:nvCxnSpPr>
        <xdr:cNvPr id="67" name="直線コネクタ 66"/>
        <xdr:cNvCxnSpPr/>
      </xdr:nvCxnSpPr>
      <xdr:spPr>
        <a:xfrm>
          <a:off x="3098800" y="6340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154432</xdr:rowOff>
    </xdr:from>
    <xdr:to>
      <xdr:col>15</xdr:col>
      <xdr:colOff>98425</xdr:colOff>
      <xdr:row>36</xdr:row>
      <xdr:rowOff>168148</xdr:rowOff>
    </xdr:to>
    <xdr:cxnSp macro="">
      <xdr:nvCxnSpPr>
        <xdr:cNvPr id="70" name="直線コネクタ 69"/>
        <xdr:cNvCxnSpPr/>
      </xdr:nvCxnSpPr>
      <xdr:spPr>
        <a:xfrm>
          <a:off x="2209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2" name="テキスト ボックス 71"/>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37</xdr:row>
      <xdr:rowOff>69850</xdr:rowOff>
    </xdr:to>
    <xdr:cxnSp macro="">
      <xdr:nvCxnSpPr>
        <xdr:cNvPr id="73" name="直線コネクタ 72"/>
        <xdr:cNvCxnSpPr/>
      </xdr:nvCxnSpPr>
      <xdr:spPr>
        <a:xfrm flipV="1">
          <a:off x="1320800" y="63266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75" name="テキスト ボックス 74"/>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3" name="楕円 82"/>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138447</xdr:rowOff>
    </xdr:from>
    <xdr:ext cx="762000" cy="259045"/>
    <xdr:sp macro="" textlink="">
      <xdr:nvSpPr>
        <xdr:cNvPr id="84" name="人件費該当値テキスト"/>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126492</xdr:rowOff>
    </xdr:from>
    <xdr:to>
      <xdr:col>20</xdr:col>
      <xdr:colOff>38100</xdr:colOff>
      <xdr:row>37</xdr:row>
      <xdr:rowOff>56642</xdr:rowOff>
    </xdr:to>
    <xdr:sp macro="" textlink="">
      <xdr:nvSpPr>
        <xdr:cNvPr id="85" name="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86" name="テキスト ボックス 85"/>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88" name="テキスト ボックス 87"/>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90" name="テキスト ボックス 89"/>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1" name="楕円 90"/>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2" name="テキスト ボックス 91"/>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itchFamily="50" charset="-128"/>
              <a:ea typeface="ＭＳ Ｐゴシック" pitchFamily="50" charset="-128"/>
              <a:cs typeface="+mn-cs"/>
            </a:rPr>
            <a:t>　物件費は、前年度比</a:t>
          </a:r>
          <a:r>
            <a:rPr kumimoji="1" lang="ja-JP" altLang="en-US" sz="1200">
              <a:solidFill>
                <a:sysClr val="windowText" lastClr="000000"/>
              </a:solidFill>
              <a:effectLst/>
              <a:latin typeface="ＭＳ Ｐゴシック" pitchFamily="50" charset="-128"/>
              <a:ea typeface="ＭＳ Ｐゴシック" pitchFamily="50" charset="-128"/>
              <a:cs typeface="+mn-cs"/>
            </a:rPr>
            <a:t>６</a:t>
          </a:r>
          <a:r>
            <a:rPr kumimoji="1" lang="ja-JP" altLang="ja-JP" sz="1200">
              <a:solidFill>
                <a:sysClr val="windowText" lastClr="000000"/>
              </a:solidFill>
              <a:effectLst/>
              <a:latin typeface="ＭＳ Ｐゴシック" pitchFamily="50" charset="-128"/>
              <a:ea typeface="ＭＳ Ｐゴシック" pitchFamily="50" charset="-128"/>
              <a:cs typeface="+mn-cs"/>
            </a:rPr>
            <a:t>百万円</a:t>
          </a:r>
          <a:r>
            <a:rPr kumimoji="1" lang="ja-JP" altLang="en-US" sz="1200">
              <a:solidFill>
                <a:sysClr val="windowText" lastClr="000000"/>
              </a:solidFill>
              <a:effectLst/>
              <a:latin typeface="ＭＳ Ｐゴシック" pitchFamily="50" charset="-128"/>
              <a:ea typeface="ＭＳ Ｐゴシック" pitchFamily="50" charset="-128"/>
              <a:cs typeface="+mn-cs"/>
            </a:rPr>
            <a:t>減少したが、</a:t>
          </a:r>
          <a:r>
            <a:rPr kumimoji="1" lang="ja-JP" altLang="ja-JP" sz="1200">
              <a:solidFill>
                <a:sysClr val="windowText" lastClr="000000"/>
              </a:solidFill>
              <a:effectLst/>
              <a:latin typeface="ＭＳ Ｐゴシック" pitchFamily="50" charset="-128"/>
              <a:ea typeface="ＭＳ Ｐゴシック" pitchFamily="50" charset="-128"/>
              <a:cs typeface="+mn-cs"/>
            </a:rPr>
            <a:t>割合としては０．</a:t>
          </a:r>
          <a:r>
            <a:rPr kumimoji="1" lang="ja-JP" altLang="en-US" sz="1200">
              <a:solidFill>
                <a:sysClr val="windowText" lastClr="000000"/>
              </a:solidFill>
              <a:effectLst/>
              <a:latin typeface="ＭＳ Ｐゴシック" pitchFamily="50" charset="-128"/>
              <a:ea typeface="ＭＳ Ｐゴシック" pitchFamily="50" charset="-128"/>
              <a:cs typeface="+mn-cs"/>
            </a:rPr>
            <a:t>３</a:t>
          </a:r>
          <a:r>
            <a:rPr kumimoji="1" lang="ja-JP" altLang="ja-JP" sz="1200">
              <a:solidFill>
                <a:sysClr val="windowText" lastClr="000000"/>
              </a:solidFill>
              <a:effectLst/>
              <a:latin typeface="ＭＳ Ｐゴシック" pitchFamily="50" charset="-128"/>
              <a:ea typeface="ＭＳ Ｐゴシック" pitchFamily="50" charset="-128"/>
              <a:cs typeface="+mn-cs"/>
            </a:rPr>
            <a:t>％上昇し、依然として類似団体の平均を上回っている。</a:t>
          </a:r>
          <a:endParaRPr kumimoji="1" lang="en-US" altLang="ja-JP" sz="1200">
            <a:solidFill>
              <a:sysClr val="windowText" lastClr="000000"/>
            </a:solidFill>
            <a:effectLst/>
            <a:latin typeface="ＭＳ Ｐゴシック" pitchFamily="50" charset="-128"/>
            <a:ea typeface="ＭＳ Ｐゴシック" pitchFamily="50" charset="-128"/>
            <a:cs typeface="+mn-cs"/>
          </a:endParaRPr>
        </a:p>
        <a:p>
          <a:r>
            <a:rPr kumimoji="1" lang="ja-JP" altLang="en-US" sz="1200">
              <a:solidFill>
                <a:sysClr val="windowText" lastClr="000000"/>
              </a:solidFill>
              <a:effectLst/>
              <a:latin typeface="ＭＳ Ｐゴシック" pitchFamily="50" charset="-128"/>
              <a:ea typeface="ＭＳ Ｐゴシック" pitchFamily="50" charset="-128"/>
              <a:cs typeface="+mn-cs"/>
            </a:rPr>
            <a:t>　減少の主なものは、伊豆の長八美術館をはじめとする町有観光施設の指定管理委託料（▲６百万円）の減であり、その要因は各施設の入館者数の減少等による事業運営費の抑制・削減にある。</a:t>
          </a:r>
          <a:endParaRPr kumimoji="1" lang="en-US" altLang="ja-JP" sz="1200">
            <a:solidFill>
              <a:sysClr val="windowText" lastClr="000000"/>
            </a:solidFill>
            <a:effectLst/>
            <a:latin typeface="ＭＳ Ｐゴシック" pitchFamily="50" charset="-128"/>
            <a:ea typeface="ＭＳ Ｐゴシック" pitchFamily="50" charset="-128"/>
            <a:cs typeface="+mn-cs"/>
          </a:endParaRPr>
        </a:p>
        <a:p>
          <a:r>
            <a:rPr kumimoji="1" lang="ja-JP" altLang="en-US" sz="1200">
              <a:solidFill>
                <a:sysClr val="windowText" lastClr="000000"/>
              </a:solidFill>
              <a:effectLst/>
              <a:latin typeface="ＭＳ Ｐゴシック" pitchFamily="50" charset="-128"/>
              <a:ea typeface="ＭＳ Ｐゴシック" pitchFamily="50" charset="-128"/>
              <a:cs typeface="+mn-cs"/>
            </a:rPr>
            <a:t>　職員数を抑えた中で、各分野における事務委託経費等の増加が見込まれるところではあるが、各経費の変動を注視しつつ、適切な行政運営に当たらなければならない。</a:t>
          </a:r>
          <a:endParaRPr lang="ja-JP" altLang="ja-JP" sz="1200">
            <a:solidFill>
              <a:sysClr val="windowText" lastClr="000000"/>
            </a:solidFill>
            <a:effectLst/>
            <a:latin typeface="ＭＳ Ｐゴシック" pitchFamily="50" charset="-128"/>
            <a:ea typeface="ＭＳ Ｐゴシック"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167005</xdr:rowOff>
    </xdr:from>
    <xdr:to>
      <xdr:col>82</xdr:col>
      <xdr:colOff>107950</xdr:colOff>
      <xdr:row>16</xdr:row>
      <xdr:rowOff>12700</xdr:rowOff>
    </xdr:to>
    <xdr:cxnSp macro="">
      <xdr:nvCxnSpPr>
        <xdr:cNvPr id="121" name="直線コネクタ 120"/>
        <xdr:cNvCxnSpPr/>
      </xdr:nvCxnSpPr>
      <xdr:spPr>
        <a:xfrm>
          <a:off x="15671800" y="27387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64152</xdr:rowOff>
    </xdr:from>
    <xdr:ext cx="762000" cy="259045"/>
    <xdr:sp macro="" textlink="">
      <xdr:nvSpPr>
        <xdr:cNvPr id="122" name="物件費平均値テキスト"/>
        <xdr:cNvSpPr txBox="1"/>
      </xdr:nvSpPr>
      <xdr:spPr>
        <a:xfrm>
          <a:off x="16598900" y="246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132715</xdr:rowOff>
    </xdr:from>
    <xdr:to>
      <xdr:col>78</xdr:col>
      <xdr:colOff>69850</xdr:colOff>
      <xdr:row>15</xdr:row>
      <xdr:rowOff>167005</xdr:rowOff>
    </xdr:to>
    <xdr:cxnSp macro="">
      <xdr:nvCxnSpPr>
        <xdr:cNvPr id="124" name="直線コネクタ 123"/>
        <xdr:cNvCxnSpPr/>
      </xdr:nvCxnSpPr>
      <xdr:spPr>
        <a:xfrm>
          <a:off x="14782800" y="27044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147972</xdr:rowOff>
    </xdr:from>
    <xdr:ext cx="736600" cy="259045"/>
    <xdr:sp macro="" textlink="">
      <xdr:nvSpPr>
        <xdr:cNvPr id="126" name="テキスト ボックス 125"/>
        <xdr:cNvSpPr txBox="1"/>
      </xdr:nvSpPr>
      <xdr:spPr>
        <a:xfrm>
          <a:off x="15290800" y="2376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132715</xdr:rowOff>
    </xdr:from>
    <xdr:to>
      <xdr:col>73</xdr:col>
      <xdr:colOff>180975</xdr:colOff>
      <xdr:row>16</xdr:row>
      <xdr:rowOff>18415</xdr:rowOff>
    </xdr:to>
    <xdr:cxnSp macro="">
      <xdr:nvCxnSpPr>
        <xdr:cNvPr id="127" name="直線コネクタ 126"/>
        <xdr:cNvCxnSpPr/>
      </xdr:nvCxnSpPr>
      <xdr:spPr>
        <a:xfrm flipV="1">
          <a:off x="13893800" y="27044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29" name="テキスト ボックス 128"/>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109855</xdr:rowOff>
    </xdr:from>
    <xdr:to>
      <xdr:col>69</xdr:col>
      <xdr:colOff>92075</xdr:colOff>
      <xdr:row>16</xdr:row>
      <xdr:rowOff>18415</xdr:rowOff>
    </xdr:to>
    <xdr:cxnSp macro="">
      <xdr:nvCxnSpPr>
        <xdr:cNvPr id="130" name="直線コネクタ 129"/>
        <xdr:cNvCxnSpPr/>
      </xdr:nvCxnSpPr>
      <xdr:spPr>
        <a:xfrm>
          <a:off x="13004800" y="268160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102252</xdr:rowOff>
    </xdr:from>
    <xdr:ext cx="762000" cy="259045"/>
    <xdr:sp macro="" textlink="">
      <xdr:nvSpPr>
        <xdr:cNvPr id="132" name="テキスト ボックス 131"/>
        <xdr:cNvSpPr txBox="1"/>
      </xdr:nvSpPr>
      <xdr:spPr>
        <a:xfrm>
          <a:off x="13512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34" name="テキスト ボックス 133"/>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0" name="楕円 139"/>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105427</xdr:rowOff>
    </xdr:from>
    <xdr:ext cx="762000" cy="259045"/>
    <xdr:sp macro="" textlink="">
      <xdr:nvSpPr>
        <xdr:cNvPr id="141" name="物件費該当値テキスト"/>
        <xdr:cNvSpPr txBox="1"/>
      </xdr:nvSpPr>
      <xdr:spPr>
        <a:xfrm>
          <a:off x="165989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116205</xdr:rowOff>
    </xdr:from>
    <xdr:to>
      <xdr:col>78</xdr:col>
      <xdr:colOff>120650</xdr:colOff>
      <xdr:row>16</xdr:row>
      <xdr:rowOff>46355</xdr:rowOff>
    </xdr:to>
    <xdr:sp macro="" textlink="">
      <xdr:nvSpPr>
        <xdr:cNvPr id="142" name="楕円 141"/>
        <xdr:cNvSpPr/>
      </xdr:nvSpPr>
      <xdr:spPr>
        <a:xfrm>
          <a:off x="156210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31132</xdr:rowOff>
    </xdr:from>
    <xdr:ext cx="736600" cy="259045"/>
    <xdr:sp macro="" textlink="">
      <xdr:nvSpPr>
        <xdr:cNvPr id="143" name="テキスト ボックス 142"/>
        <xdr:cNvSpPr txBox="1"/>
      </xdr:nvSpPr>
      <xdr:spPr>
        <a:xfrm>
          <a:off x="15290800" y="2774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81915</xdr:rowOff>
    </xdr:from>
    <xdr:to>
      <xdr:col>74</xdr:col>
      <xdr:colOff>31750</xdr:colOff>
      <xdr:row>16</xdr:row>
      <xdr:rowOff>12065</xdr:rowOff>
    </xdr:to>
    <xdr:sp macro="" textlink="">
      <xdr:nvSpPr>
        <xdr:cNvPr id="144" name="楕円 143"/>
        <xdr:cNvSpPr/>
      </xdr:nvSpPr>
      <xdr:spPr>
        <a:xfrm>
          <a:off x="14732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168292</xdr:rowOff>
    </xdr:from>
    <xdr:ext cx="762000" cy="259045"/>
    <xdr:sp macro="" textlink="">
      <xdr:nvSpPr>
        <xdr:cNvPr id="145" name="テキスト ボックス 144"/>
        <xdr:cNvSpPr txBox="1"/>
      </xdr:nvSpPr>
      <xdr:spPr>
        <a:xfrm>
          <a:off x="144018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139065</xdr:rowOff>
    </xdr:from>
    <xdr:to>
      <xdr:col>69</xdr:col>
      <xdr:colOff>142875</xdr:colOff>
      <xdr:row>16</xdr:row>
      <xdr:rowOff>69215</xdr:rowOff>
    </xdr:to>
    <xdr:sp macro="" textlink="">
      <xdr:nvSpPr>
        <xdr:cNvPr id="146" name="楕円 145"/>
        <xdr:cNvSpPr/>
      </xdr:nvSpPr>
      <xdr:spPr>
        <a:xfrm>
          <a:off x="13843000" y="27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53992</xdr:rowOff>
    </xdr:from>
    <xdr:ext cx="762000" cy="259045"/>
    <xdr:sp macro="" textlink="">
      <xdr:nvSpPr>
        <xdr:cNvPr id="147" name="テキスト ボックス 146"/>
        <xdr:cNvSpPr txBox="1"/>
      </xdr:nvSpPr>
      <xdr:spPr>
        <a:xfrm>
          <a:off x="135128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48" name="楕円 147"/>
        <xdr:cNvSpPr/>
      </xdr:nvSpPr>
      <xdr:spPr>
        <a:xfrm>
          <a:off x="129540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49" name="テキスト ボックス 148"/>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itchFamily="50" charset="-128"/>
              <a:ea typeface="ＭＳ Ｐゴシック" pitchFamily="50" charset="-128"/>
              <a:cs typeface="+mn-cs"/>
            </a:rPr>
            <a:t>　扶助費は、少子</a:t>
          </a:r>
          <a:r>
            <a:rPr kumimoji="1" lang="ja-JP" altLang="en-US" sz="1200">
              <a:solidFill>
                <a:sysClr val="windowText" lastClr="000000"/>
              </a:solidFill>
              <a:effectLst/>
              <a:latin typeface="ＭＳ Ｐゴシック" pitchFamily="50" charset="-128"/>
              <a:ea typeface="ＭＳ Ｐゴシック" pitchFamily="50" charset="-128"/>
              <a:cs typeface="+mn-cs"/>
            </a:rPr>
            <a:t>高齢化</a:t>
          </a:r>
          <a:r>
            <a:rPr kumimoji="1" lang="ja-JP" altLang="ja-JP" sz="1200">
              <a:solidFill>
                <a:sysClr val="windowText" lastClr="000000"/>
              </a:solidFill>
              <a:effectLst/>
              <a:latin typeface="ＭＳ Ｐゴシック" pitchFamily="50" charset="-128"/>
              <a:ea typeface="ＭＳ Ｐゴシック" pitchFamily="50" charset="-128"/>
              <a:cs typeface="+mn-cs"/>
            </a:rPr>
            <a:t>が進む中</a:t>
          </a:r>
          <a:r>
            <a:rPr kumimoji="1" lang="ja-JP" altLang="en-US" sz="1200">
              <a:solidFill>
                <a:sysClr val="windowText" lastClr="000000"/>
              </a:solidFill>
              <a:effectLst/>
              <a:latin typeface="ＭＳ Ｐゴシック" pitchFamily="50" charset="-128"/>
              <a:ea typeface="ＭＳ Ｐゴシック" pitchFamily="50" charset="-128"/>
              <a:cs typeface="+mn-cs"/>
            </a:rPr>
            <a:t>、</a:t>
          </a:r>
          <a:r>
            <a:rPr kumimoji="1" lang="ja-JP" altLang="ja-JP" sz="1200">
              <a:solidFill>
                <a:schemeClr val="dk1"/>
              </a:solidFill>
              <a:effectLst/>
              <a:latin typeface="ＭＳ Ｐゴシック" pitchFamily="50" charset="-128"/>
              <a:ea typeface="ＭＳ Ｐゴシック" pitchFamily="50" charset="-128"/>
              <a:cs typeface="+mn-cs"/>
            </a:rPr>
            <a:t>前年度比０．</a:t>
          </a:r>
          <a:r>
            <a:rPr kumimoji="1" lang="ja-JP" altLang="en-US" sz="1200">
              <a:solidFill>
                <a:schemeClr val="dk1"/>
              </a:solidFill>
              <a:effectLst/>
              <a:latin typeface="ＭＳ Ｐゴシック" pitchFamily="50" charset="-128"/>
              <a:ea typeface="ＭＳ Ｐゴシック" pitchFamily="50" charset="-128"/>
              <a:cs typeface="+mn-cs"/>
            </a:rPr>
            <a:t>７</a:t>
          </a:r>
          <a:r>
            <a:rPr kumimoji="1" lang="ja-JP" altLang="ja-JP" sz="1200">
              <a:solidFill>
                <a:schemeClr val="dk1"/>
              </a:solidFill>
              <a:effectLst/>
              <a:latin typeface="ＭＳ Ｐゴシック" pitchFamily="50" charset="-128"/>
              <a:ea typeface="ＭＳ Ｐゴシック" pitchFamily="50" charset="-128"/>
              <a:cs typeface="+mn-cs"/>
            </a:rPr>
            <a:t>百万円減</a:t>
          </a:r>
          <a:r>
            <a:rPr kumimoji="1" lang="ja-JP" altLang="en-US" sz="1200">
              <a:solidFill>
                <a:schemeClr val="dk1"/>
              </a:solidFill>
              <a:effectLst/>
              <a:latin typeface="ＭＳ Ｐゴシック" pitchFamily="50" charset="-128"/>
              <a:ea typeface="ＭＳ Ｐゴシック" pitchFamily="50" charset="-128"/>
              <a:cs typeface="+mn-cs"/>
            </a:rPr>
            <a:t>と</a:t>
          </a:r>
          <a:r>
            <a:rPr kumimoji="1" lang="ja-JP" altLang="ja-JP" sz="1200">
              <a:solidFill>
                <a:sysClr val="windowText" lastClr="000000"/>
              </a:solidFill>
              <a:effectLst/>
              <a:latin typeface="ＭＳ Ｐゴシック" pitchFamily="50" charset="-128"/>
              <a:ea typeface="ＭＳ Ｐゴシック" pitchFamily="50" charset="-128"/>
              <a:cs typeface="+mn-cs"/>
            </a:rPr>
            <a:t>横ばいである</a:t>
          </a:r>
          <a:r>
            <a:rPr kumimoji="1" lang="ja-JP" altLang="en-US" sz="1200">
              <a:solidFill>
                <a:sysClr val="windowText" lastClr="000000"/>
              </a:solidFill>
              <a:effectLst/>
              <a:latin typeface="ＭＳ Ｐゴシック" pitchFamily="50" charset="-128"/>
              <a:ea typeface="ＭＳ Ｐゴシック" pitchFamily="50" charset="-128"/>
              <a:cs typeface="+mn-cs"/>
            </a:rPr>
            <a:t>が、対象人数の</a:t>
          </a:r>
          <a:r>
            <a:rPr kumimoji="1" lang="ja-JP" altLang="ja-JP" sz="1200">
              <a:solidFill>
                <a:sysClr val="windowText" lastClr="000000"/>
              </a:solidFill>
              <a:effectLst/>
              <a:latin typeface="ＭＳ Ｐゴシック" pitchFamily="50" charset="-128"/>
              <a:ea typeface="ＭＳ Ｐゴシック" pitchFamily="50" charset="-128"/>
              <a:cs typeface="+mn-cs"/>
            </a:rPr>
            <a:t>減少によ</a:t>
          </a:r>
          <a:r>
            <a:rPr kumimoji="1" lang="ja-JP" altLang="en-US" sz="1200">
              <a:solidFill>
                <a:sysClr val="windowText" lastClr="000000"/>
              </a:solidFill>
              <a:effectLst/>
              <a:latin typeface="ＭＳ Ｐゴシック" pitchFamily="50" charset="-128"/>
              <a:ea typeface="ＭＳ Ｐゴシック" pitchFamily="50" charset="-128"/>
              <a:cs typeface="+mn-cs"/>
            </a:rPr>
            <a:t>る</a:t>
          </a:r>
          <a:r>
            <a:rPr kumimoji="1" lang="ja-JP" altLang="ja-JP" sz="1200">
              <a:solidFill>
                <a:sysClr val="windowText" lastClr="000000"/>
              </a:solidFill>
              <a:effectLst/>
              <a:latin typeface="ＭＳ Ｐゴシック" pitchFamily="50" charset="-128"/>
              <a:ea typeface="ＭＳ Ｐゴシック" pitchFamily="50" charset="-128"/>
              <a:cs typeface="+mn-cs"/>
            </a:rPr>
            <a:t>児童手当</a:t>
          </a:r>
          <a:r>
            <a:rPr kumimoji="1" lang="ja-JP" altLang="en-US" sz="1200">
              <a:solidFill>
                <a:sysClr val="windowText" lastClr="000000"/>
              </a:solidFill>
              <a:effectLst/>
              <a:latin typeface="ＭＳ Ｐゴシック" pitchFamily="50" charset="-128"/>
              <a:ea typeface="ＭＳ Ｐゴシック" pitchFamily="50" charset="-128"/>
              <a:cs typeface="+mn-cs"/>
            </a:rPr>
            <a:t>の減、高齢者</a:t>
          </a:r>
          <a:r>
            <a:rPr kumimoji="1" lang="ja-JP" altLang="ja-JP" sz="1200">
              <a:solidFill>
                <a:sysClr val="windowText" lastClr="000000"/>
              </a:solidFill>
              <a:effectLst/>
              <a:latin typeface="ＭＳ Ｐゴシック" pitchFamily="50" charset="-128"/>
              <a:ea typeface="ＭＳ Ｐゴシック" pitchFamily="50" charset="-128"/>
              <a:cs typeface="+mn-cs"/>
            </a:rPr>
            <a:t>訪問給食</a:t>
          </a:r>
          <a:r>
            <a:rPr kumimoji="1" lang="ja-JP" altLang="en-US" sz="1200">
              <a:solidFill>
                <a:sysClr val="windowText" lastClr="000000"/>
              </a:solidFill>
              <a:effectLst/>
              <a:latin typeface="ＭＳ Ｐゴシック" pitchFamily="50" charset="-128"/>
              <a:ea typeface="ＭＳ Ｐゴシック" pitchFamily="50" charset="-128"/>
              <a:cs typeface="+mn-cs"/>
            </a:rPr>
            <a:t>サ</a:t>
          </a:r>
          <a:r>
            <a:rPr kumimoji="1" lang="ja-JP" altLang="ja-JP" sz="1200">
              <a:solidFill>
                <a:sysClr val="windowText" lastClr="000000"/>
              </a:solidFill>
              <a:effectLst/>
              <a:latin typeface="ＭＳ Ｐゴシック" pitchFamily="50" charset="-128"/>
              <a:ea typeface="ＭＳ Ｐゴシック" pitchFamily="50" charset="-128"/>
              <a:cs typeface="+mn-cs"/>
            </a:rPr>
            <a:t>ービス利用の</a:t>
          </a:r>
          <a:r>
            <a:rPr kumimoji="1" lang="ja-JP" altLang="en-US" sz="1200">
              <a:solidFill>
                <a:sysClr val="windowText" lastClr="000000"/>
              </a:solidFill>
              <a:effectLst/>
              <a:latin typeface="ＭＳ Ｐゴシック" pitchFamily="50" charset="-128"/>
              <a:ea typeface="ＭＳ Ｐゴシック" pitchFamily="50" charset="-128"/>
              <a:cs typeface="+mn-cs"/>
            </a:rPr>
            <a:t>増加等による高齢者福祉事業費の増という様に、少子高齢化が支出割合に大きく影響している。</a:t>
          </a:r>
          <a:endParaRPr kumimoji="1" lang="en-US" altLang="ja-JP" sz="1200">
            <a:solidFill>
              <a:sysClr val="windowText" lastClr="000000"/>
            </a:solidFill>
            <a:effectLst/>
            <a:latin typeface="ＭＳ Ｐゴシック" pitchFamily="50" charset="-128"/>
            <a:ea typeface="ＭＳ Ｐゴシック" pitchFamily="50" charset="-128"/>
            <a:cs typeface="+mn-cs"/>
          </a:endParaRPr>
        </a:p>
        <a:p>
          <a:r>
            <a:rPr kumimoji="1" lang="ja-JP" altLang="en-US" sz="1200">
              <a:solidFill>
                <a:sysClr val="windowText" lastClr="000000"/>
              </a:solidFill>
              <a:effectLst/>
              <a:latin typeface="ＭＳ Ｐゴシック" pitchFamily="50" charset="-128"/>
              <a:ea typeface="ＭＳ Ｐゴシック" pitchFamily="50" charset="-128"/>
              <a:cs typeface="+mn-cs"/>
            </a:rPr>
            <a:t>　高齢化率は４６．１％（県内第４位）となり、今後の高齢者福祉事業経費の増加が見込まれる</a:t>
          </a:r>
          <a:r>
            <a:rPr kumimoji="1" lang="ja-JP" altLang="ja-JP" sz="1200">
              <a:solidFill>
                <a:sysClr val="windowText" lastClr="000000"/>
              </a:solidFill>
              <a:effectLst/>
              <a:latin typeface="ＭＳ Ｐゴシック" pitchFamily="50" charset="-128"/>
              <a:ea typeface="ＭＳ Ｐゴシック" pitchFamily="50" charset="-128"/>
              <a:cs typeface="+mn-cs"/>
            </a:rPr>
            <a:t>ため、</a:t>
          </a:r>
          <a:r>
            <a:rPr kumimoji="1" lang="ja-JP" altLang="en-US" sz="1200">
              <a:solidFill>
                <a:sysClr val="windowText" lastClr="000000"/>
              </a:solidFill>
              <a:effectLst/>
              <a:latin typeface="ＭＳ Ｐゴシック" pitchFamily="50" charset="-128"/>
              <a:ea typeface="ＭＳ Ｐゴシック" pitchFamily="50" charset="-128"/>
              <a:cs typeface="+mn-cs"/>
            </a:rPr>
            <a:t>事業の運営に当たっては、受益者負担も含め事業内容の精査</a:t>
          </a:r>
          <a:r>
            <a:rPr kumimoji="1" lang="ja-JP" altLang="ja-JP" sz="1200">
              <a:solidFill>
                <a:sysClr val="windowText" lastClr="000000"/>
              </a:solidFill>
              <a:effectLst/>
              <a:latin typeface="ＭＳ Ｐゴシック" pitchFamily="50" charset="-128"/>
              <a:ea typeface="ＭＳ Ｐゴシック" pitchFamily="50" charset="-128"/>
              <a:cs typeface="+mn-cs"/>
            </a:rPr>
            <a:t>に努める。</a:t>
          </a:r>
          <a:endParaRPr lang="ja-JP" altLang="ja-JP" sz="1200">
            <a:solidFill>
              <a:sysClr val="windowText" lastClr="000000"/>
            </a:solidFill>
            <a:effectLst/>
            <a:latin typeface="ＭＳ Ｐゴシック" pitchFamily="50" charset="-128"/>
            <a:ea typeface="ＭＳ Ｐゴシック"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69850</xdr:rowOff>
    </xdr:to>
    <xdr:cxnSp macro="">
      <xdr:nvCxnSpPr>
        <xdr:cNvPr id="185" name="直線コネクタ 184"/>
        <xdr:cNvCxnSpPr/>
      </xdr:nvCxnSpPr>
      <xdr:spPr>
        <a:xfrm>
          <a:off x="3987800" y="9671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55563</xdr:rowOff>
    </xdr:from>
    <xdr:to>
      <xdr:col>19</xdr:col>
      <xdr:colOff>187325</xdr:colOff>
      <xdr:row>56</xdr:row>
      <xdr:rowOff>69850</xdr:rowOff>
    </xdr:to>
    <xdr:cxnSp macro="">
      <xdr:nvCxnSpPr>
        <xdr:cNvPr id="188" name="直線コネクタ 187"/>
        <xdr:cNvCxnSpPr/>
      </xdr:nvCxnSpPr>
      <xdr:spPr>
        <a:xfrm>
          <a:off x="3098800" y="96567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0" name="テキスト ボックス 189"/>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55563</xdr:rowOff>
    </xdr:from>
    <xdr:to>
      <xdr:col>15</xdr:col>
      <xdr:colOff>98425</xdr:colOff>
      <xdr:row>56</xdr:row>
      <xdr:rowOff>69850</xdr:rowOff>
    </xdr:to>
    <xdr:cxnSp macro="">
      <xdr:nvCxnSpPr>
        <xdr:cNvPr id="191" name="直線コネクタ 190"/>
        <xdr:cNvCxnSpPr/>
      </xdr:nvCxnSpPr>
      <xdr:spPr>
        <a:xfrm flipV="1">
          <a:off x="2209800" y="96567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3" name="テキスト ボックス 192"/>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41275</xdr:rowOff>
    </xdr:from>
    <xdr:to>
      <xdr:col>11</xdr:col>
      <xdr:colOff>9525</xdr:colOff>
      <xdr:row>56</xdr:row>
      <xdr:rowOff>69850</xdr:rowOff>
    </xdr:to>
    <xdr:cxnSp macro="">
      <xdr:nvCxnSpPr>
        <xdr:cNvPr id="194" name="直線コネクタ 193"/>
        <xdr:cNvCxnSpPr/>
      </xdr:nvCxnSpPr>
      <xdr:spPr>
        <a:xfrm>
          <a:off x="1320800" y="9642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102252</xdr:rowOff>
    </xdr:from>
    <xdr:ext cx="762000" cy="259045"/>
    <xdr:sp macro="" textlink="">
      <xdr:nvSpPr>
        <xdr:cNvPr id="196" name="テキスト ボックス 195"/>
        <xdr:cNvSpPr txBox="1"/>
      </xdr:nvSpPr>
      <xdr:spPr>
        <a:xfrm>
          <a:off x="1828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8" name="テキスト ボックス 19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4" name="楕円 203"/>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35577</xdr:rowOff>
    </xdr:from>
    <xdr:ext cx="762000" cy="259045"/>
    <xdr:sp macro="" textlink="">
      <xdr:nvSpPr>
        <xdr:cNvPr id="205" name="扶助費該当値テキスト"/>
        <xdr:cNvSpPr txBox="1"/>
      </xdr:nvSpPr>
      <xdr:spPr>
        <a:xfrm>
          <a:off x="4914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6" name="楕円 205"/>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207" name="テキスト ボックス 206"/>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4763</xdr:rowOff>
    </xdr:from>
    <xdr:to>
      <xdr:col>15</xdr:col>
      <xdr:colOff>149225</xdr:colOff>
      <xdr:row>56</xdr:row>
      <xdr:rowOff>106363</xdr:rowOff>
    </xdr:to>
    <xdr:sp macro="" textlink="">
      <xdr:nvSpPr>
        <xdr:cNvPr id="208" name="楕円 207"/>
        <xdr:cNvSpPr/>
      </xdr:nvSpPr>
      <xdr:spPr>
        <a:xfrm>
          <a:off x="3048000" y="96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116540</xdr:rowOff>
    </xdr:from>
    <xdr:ext cx="762000" cy="259045"/>
    <xdr:sp macro="" textlink="">
      <xdr:nvSpPr>
        <xdr:cNvPr id="209" name="テキスト ボックス 208"/>
        <xdr:cNvSpPr txBox="1"/>
      </xdr:nvSpPr>
      <xdr:spPr>
        <a:xfrm>
          <a:off x="2717800" y="937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10" name="楕円 209"/>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11" name="テキスト ボックス 21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161925</xdr:rowOff>
    </xdr:from>
    <xdr:to>
      <xdr:col>6</xdr:col>
      <xdr:colOff>171450</xdr:colOff>
      <xdr:row>56</xdr:row>
      <xdr:rowOff>92075</xdr:rowOff>
    </xdr:to>
    <xdr:sp macro="" textlink="">
      <xdr:nvSpPr>
        <xdr:cNvPr id="212" name="楕円 211"/>
        <xdr:cNvSpPr/>
      </xdr:nvSpPr>
      <xdr:spPr>
        <a:xfrm>
          <a:off x="1270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76852</xdr:rowOff>
    </xdr:from>
    <xdr:ext cx="762000" cy="259045"/>
    <xdr:sp macro="" textlink="">
      <xdr:nvSpPr>
        <xdr:cNvPr id="213" name="テキスト ボックス 212"/>
        <xdr:cNvSpPr txBox="1"/>
      </xdr:nvSpPr>
      <xdr:spPr>
        <a:xfrm>
          <a:off x="939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ysClr val="windowText" lastClr="000000"/>
              </a:solidFill>
              <a:effectLst/>
              <a:latin typeface="ＭＳ Ｐゴシック" pitchFamily="50" charset="-128"/>
              <a:ea typeface="ＭＳ Ｐゴシック" pitchFamily="50" charset="-128"/>
              <a:cs typeface="+mn-cs"/>
            </a:rPr>
            <a:t>　</a:t>
          </a:r>
          <a:r>
            <a:rPr kumimoji="1" lang="ja-JP" altLang="en-US" sz="1200" baseline="0">
              <a:solidFill>
                <a:sysClr val="windowText" lastClr="000000"/>
              </a:solidFill>
              <a:effectLst/>
              <a:latin typeface="ＭＳ Ｐゴシック" pitchFamily="50" charset="-128"/>
              <a:ea typeface="ＭＳ Ｐゴシック" pitchFamily="50" charset="-128"/>
              <a:cs typeface="+mn-cs"/>
            </a:rPr>
            <a:t>維持補修費については、大雨・台風による町道・河川の応急対策や　公共施設の補修等により前年度比７百万円の増となった。</a:t>
          </a:r>
          <a:endParaRPr kumimoji="1" lang="en-US" altLang="ja-JP" sz="1200" baseline="0">
            <a:solidFill>
              <a:sysClr val="windowText" lastClr="000000"/>
            </a:solidFill>
            <a:effectLst/>
            <a:latin typeface="ＭＳ Ｐゴシック" pitchFamily="50" charset="-128"/>
            <a:ea typeface="ＭＳ Ｐゴシック" pitchFamily="50" charset="-128"/>
            <a:cs typeface="+mn-cs"/>
          </a:endParaRPr>
        </a:p>
        <a:p>
          <a:r>
            <a:rPr kumimoji="1" lang="ja-JP" altLang="en-US" sz="1200" baseline="0">
              <a:solidFill>
                <a:sysClr val="windowText" lastClr="000000"/>
              </a:solidFill>
              <a:effectLst/>
              <a:latin typeface="ＭＳ Ｐゴシック" pitchFamily="50" charset="-128"/>
              <a:ea typeface="ＭＳ Ｐゴシック" pitchFamily="50" charset="-128"/>
              <a:cs typeface="+mn-cs"/>
            </a:rPr>
            <a:t>　また、</a:t>
          </a:r>
          <a:r>
            <a:rPr kumimoji="1" lang="ja-JP" altLang="ja-JP" sz="1200" baseline="0">
              <a:solidFill>
                <a:sysClr val="windowText" lastClr="000000"/>
              </a:solidFill>
              <a:effectLst/>
              <a:latin typeface="ＭＳ Ｐゴシック" pitchFamily="50" charset="-128"/>
              <a:ea typeface="ＭＳ Ｐゴシック" pitchFamily="50" charset="-128"/>
              <a:cs typeface="+mn-cs"/>
            </a:rPr>
            <a:t>人口減少による加入者の減少</a:t>
          </a:r>
          <a:r>
            <a:rPr kumimoji="1" lang="ja-JP" altLang="en-US" sz="1200" baseline="0">
              <a:solidFill>
                <a:sysClr val="windowText" lastClr="000000"/>
              </a:solidFill>
              <a:effectLst/>
              <a:latin typeface="ＭＳ Ｐゴシック" pitchFamily="50" charset="-128"/>
              <a:ea typeface="ＭＳ Ｐゴシック" pitchFamily="50" charset="-128"/>
              <a:cs typeface="+mn-cs"/>
            </a:rPr>
            <a:t>及び制度改正による影響</a:t>
          </a:r>
          <a:r>
            <a:rPr kumimoji="1" lang="ja-JP" altLang="ja-JP" sz="1200" baseline="0">
              <a:solidFill>
                <a:sysClr val="windowText" lastClr="000000"/>
              </a:solidFill>
              <a:effectLst/>
              <a:latin typeface="ＭＳ Ｐゴシック" pitchFamily="50" charset="-128"/>
              <a:ea typeface="ＭＳ Ｐゴシック" pitchFamily="50" charset="-128"/>
              <a:cs typeface="+mn-cs"/>
            </a:rPr>
            <a:t>から、国民健康保険特別会計への繰出金は前年度比</a:t>
          </a:r>
          <a:r>
            <a:rPr kumimoji="1" lang="ja-JP" altLang="en-US" sz="1200" baseline="0">
              <a:solidFill>
                <a:sysClr val="windowText" lastClr="000000"/>
              </a:solidFill>
              <a:effectLst/>
              <a:latin typeface="ＭＳ Ｐゴシック" pitchFamily="50" charset="-128"/>
              <a:ea typeface="ＭＳ Ｐゴシック" pitchFamily="50" charset="-128"/>
              <a:cs typeface="+mn-cs"/>
            </a:rPr>
            <a:t>９</a:t>
          </a:r>
          <a:r>
            <a:rPr kumimoji="1" lang="ja-JP" altLang="ja-JP" sz="1200" baseline="0">
              <a:solidFill>
                <a:sysClr val="windowText" lastClr="000000"/>
              </a:solidFill>
              <a:effectLst/>
              <a:latin typeface="ＭＳ Ｐゴシック" pitchFamily="50" charset="-128"/>
              <a:ea typeface="ＭＳ Ｐゴシック" pitchFamily="50" charset="-128"/>
              <a:cs typeface="+mn-cs"/>
            </a:rPr>
            <a:t>百万円減となった</a:t>
          </a:r>
          <a:r>
            <a:rPr kumimoji="1" lang="ja-JP" altLang="en-US" sz="1200" baseline="0">
              <a:solidFill>
                <a:sysClr val="windowText" lastClr="000000"/>
              </a:solidFill>
              <a:effectLst/>
              <a:latin typeface="ＭＳ Ｐゴシック" pitchFamily="50" charset="-128"/>
              <a:ea typeface="ＭＳ Ｐゴシック" pitchFamily="50" charset="-128"/>
              <a:cs typeface="+mn-cs"/>
            </a:rPr>
            <a:t>。</a:t>
          </a:r>
          <a:endParaRPr kumimoji="1" lang="en-US" altLang="ja-JP" sz="1200" baseline="0">
            <a:solidFill>
              <a:sysClr val="windowText" lastClr="000000"/>
            </a:solidFill>
            <a:effectLst/>
            <a:latin typeface="ＭＳ Ｐゴシック" pitchFamily="50" charset="-128"/>
            <a:ea typeface="ＭＳ Ｐゴシック" pitchFamily="50" charset="-128"/>
            <a:cs typeface="+mn-cs"/>
          </a:endParaRPr>
        </a:p>
        <a:p>
          <a:r>
            <a:rPr kumimoji="1" lang="ja-JP" altLang="en-US" sz="1200" baseline="0">
              <a:solidFill>
                <a:sysClr val="windowText" lastClr="000000"/>
              </a:solidFill>
              <a:effectLst/>
              <a:latin typeface="ＭＳ Ｐゴシック" pitchFamily="50" charset="-128"/>
              <a:ea typeface="ＭＳ Ｐゴシック" pitchFamily="50" charset="-128"/>
              <a:cs typeface="+mn-cs"/>
            </a:rPr>
            <a:t>　老朽施設等の維持経費や人口</a:t>
          </a:r>
          <a:r>
            <a:rPr kumimoji="1" lang="ja-JP" altLang="ja-JP" sz="1200" baseline="0">
              <a:solidFill>
                <a:sysClr val="windowText" lastClr="000000"/>
              </a:solidFill>
              <a:effectLst/>
              <a:latin typeface="ＭＳ Ｐゴシック" pitchFamily="50" charset="-128"/>
              <a:ea typeface="ＭＳ Ｐゴシック" pitchFamily="50" charset="-128"/>
              <a:cs typeface="+mn-cs"/>
            </a:rPr>
            <a:t>高齢化に伴</a:t>
          </a:r>
          <a:r>
            <a:rPr kumimoji="1" lang="ja-JP" altLang="en-US" sz="1200" baseline="0">
              <a:solidFill>
                <a:sysClr val="windowText" lastClr="000000"/>
              </a:solidFill>
              <a:effectLst/>
              <a:latin typeface="ＭＳ Ｐゴシック" pitchFamily="50" charset="-128"/>
              <a:ea typeface="ＭＳ Ｐゴシック" pitchFamily="50" charset="-128"/>
              <a:cs typeface="+mn-cs"/>
            </a:rPr>
            <a:t>う後期高齢者</a:t>
          </a:r>
          <a:r>
            <a:rPr kumimoji="1" lang="ja-JP" altLang="ja-JP" sz="1200" baseline="0">
              <a:solidFill>
                <a:sysClr val="windowText" lastClr="000000"/>
              </a:solidFill>
              <a:effectLst/>
              <a:latin typeface="ＭＳ Ｐゴシック" pitchFamily="50" charset="-128"/>
              <a:ea typeface="ＭＳ Ｐゴシック" pitchFamily="50" charset="-128"/>
              <a:cs typeface="+mn-cs"/>
            </a:rPr>
            <a:t>医療</a:t>
          </a:r>
          <a:r>
            <a:rPr kumimoji="1" lang="ja-JP" altLang="en-US" sz="1200" baseline="0">
              <a:solidFill>
                <a:sysClr val="windowText" lastClr="000000"/>
              </a:solidFill>
              <a:effectLst/>
              <a:latin typeface="ＭＳ Ｐゴシック" pitchFamily="50" charset="-128"/>
              <a:ea typeface="ＭＳ Ｐゴシック" pitchFamily="50" charset="-128"/>
              <a:cs typeface="+mn-cs"/>
            </a:rPr>
            <a:t>・介護</a:t>
          </a:r>
          <a:r>
            <a:rPr kumimoji="1" lang="ja-JP" altLang="ja-JP" sz="1200" baseline="0">
              <a:solidFill>
                <a:sysClr val="windowText" lastClr="000000"/>
              </a:solidFill>
              <a:effectLst/>
              <a:latin typeface="ＭＳ Ｐゴシック" pitchFamily="50" charset="-128"/>
              <a:ea typeface="ＭＳ Ｐゴシック" pitchFamily="50" charset="-128"/>
              <a:cs typeface="+mn-cs"/>
            </a:rPr>
            <a:t>保険特別会計への繰出金</a:t>
          </a:r>
          <a:r>
            <a:rPr kumimoji="1" lang="ja-JP" altLang="en-US" sz="1200" baseline="0">
              <a:solidFill>
                <a:sysClr val="windowText" lastClr="000000"/>
              </a:solidFill>
              <a:effectLst/>
              <a:latin typeface="ＭＳ Ｐゴシック" pitchFamily="50" charset="-128"/>
              <a:ea typeface="ＭＳ Ｐゴシック" pitchFamily="50" charset="-128"/>
              <a:cs typeface="+mn-cs"/>
            </a:rPr>
            <a:t>の増加は、今後直面する課題であるため、各事業に対応した計画策定・実施及び財政運営が必要である。</a:t>
          </a:r>
          <a:endParaRPr lang="ja-JP" altLang="ja-JP" sz="1200">
            <a:solidFill>
              <a:sysClr val="windowText" lastClr="000000"/>
            </a:solidFill>
            <a:effectLst/>
            <a:latin typeface="ＭＳ Ｐゴシック" pitchFamily="50" charset="-128"/>
            <a:ea typeface="ＭＳ Ｐゴシック"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56</xdr:row>
      <xdr:rowOff>165100</xdr:rowOff>
    </xdr:to>
    <xdr:cxnSp macro="">
      <xdr:nvCxnSpPr>
        <xdr:cNvPr id="246" name="直線コネクタ 245"/>
        <xdr:cNvCxnSpPr/>
      </xdr:nvCxnSpPr>
      <xdr:spPr>
        <a:xfrm>
          <a:off x="15671800" y="976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7"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56</xdr:row>
      <xdr:rowOff>165100</xdr:rowOff>
    </xdr:to>
    <xdr:cxnSp macro="">
      <xdr:nvCxnSpPr>
        <xdr:cNvPr id="249" name="直線コネクタ 248"/>
        <xdr:cNvCxnSpPr/>
      </xdr:nvCxnSpPr>
      <xdr:spPr>
        <a:xfrm>
          <a:off x="14782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51" name="テキスト ボックス 250"/>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127000</xdr:rowOff>
    </xdr:to>
    <xdr:cxnSp macro="">
      <xdr:nvCxnSpPr>
        <xdr:cNvPr id="252" name="直線コネクタ 251"/>
        <xdr:cNvCxnSpPr/>
      </xdr:nvCxnSpPr>
      <xdr:spPr>
        <a:xfrm>
          <a:off x="13893800" y="9659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4" name="テキスト ボックス 253"/>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88900</xdr:rowOff>
    </xdr:to>
    <xdr:cxnSp macro="">
      <xdr:nvCxnSpPr>
        <xdr:cNvPr id="255" name="直線コネクタ 254"/>
        <xdr:cNvCxnSpPr/>
      </xdr:nvCxnSpPr>
      <xdr:spPr>
        <a:xfrm flipV="1">
          <a:off x="13004800" y="965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7" name="テキスト ボックス 256"/>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5" name="楕円 264"/>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66"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67" name="楕円 266"/>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8" name="テキスト ボックス 267"/>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69" name="楕円 268"/>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0" name="テキスト ボックス 269"/>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1" name="楕円 270"/>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2" name="テキスト ボックス 271"/>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3" name="楕円 272"/>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4" name="テキスト ボックス 273"/>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FF0000"/>
              </a:solidFill>
              <a:effectLst/>
              <a:latin typeface="ＭＳ Ｐゴシック" pitchFamily="50" charset="-128"/>
              <a:ea typeface="ＭＳ Ｐゴシック" pitchFamily="50" charset="-128"/>
              <a:cs typeface="+mn-cs"/>
            </a:rPr>
            <a:t>　</a:t>
          </a:r>
          <a:r>
            <a:rPr kumimoji="1" lang="ja-JP" altLang="ja-JP" sz="1300">
              <a:solidFill>
                <a:sysClr val="windowText" lastClr="000000"/>
              </a:solidFill>
              <a:effectLst/>
              <a:latin typeface="ＭＳ Ｐゴシック" pitchFamily="50" charset="-128"/>
              <a:ea typeface="ＭＳ Ｐゴシック" pitchFamily="50" charset="-128"/>
              <a:cs typeface="+mn-cs"/>
            </a:rPr>
            <a:t>補助費等は、前年度比</a:t>
          </a:r>
          <a:r>
            <a:rPr kumimoji="1" lang="ja-JP" altLang="en-US" sz="1300">
              <a:solidFill>
                <a:sysClr val="windowText" lastClr="000000"/>
              </a:solidFill>
              <a:effectLst/>
              <a:latin typeface="ＭＳ Ｐゴシック" pitchFamily="50" charset="-128"/>
              <a:ea typeface="ＭＳ Ｐゴシック" pitchFamily="50" charset="-128"/>
              <a:cs typeface="+mn-cs"/>
            </a:rPr>
            <a:t>３</a:t>
          </a:r>
          <a:r>
            <a:rPr kumimoji="1" lang="ja-JP" altLang="ja-JP" sz="1300" baseline="0">
              <a:solidFill>
                <a:sysClr val="windowText" lastClr="000000"/>
              </a:solidFill>
              <a:effectLst/>
              <a:latin typeface="ＭＳ Ｐゴシック" pitchFamily="50" charset="-128"/>
              <a:ea typeface="ＭＳ Ｐゴシック" pitchFamily="50" charset="-128"/>
              <a:cs typeface="+mn-cs"/>
            </a:rPr>
            <a:t>百万円</a:t>
          </a:r>
          <a:r>
            <a:rPr kumimoji="1" lang="ja-JP" altLang="en-US" sz="1300" baseline="0">
              <a:solidFill>
                <a:sysClr val="windowText" lastClr="000000"/>
              </a:solidFill>
              <a:effectLst/>
              <a:latin typeface="ＭＳ Ｐゴシック" pitchFamily="50" charset="-128"/>
              <a:ea typeface="ＭＳ Ｐゴシック" pitchFamily="50" charset="-128"/>
              <a:cs typeface="+mn-cs"/>
            </a:rPr>
            <a:t>増</a:t>
          </a:r>
          <a:r>
            <a:rPr kumimoji="1" lang="ja-JP" altLang="ja-JP" sz="1300" baseline="0">
              <a:solidFill>
                <a:sysClr val="windowText" lastClr="000000"/>
              </a:solidFill>
              <a:effectLst/>
              <a:latin typeface="ＭＳ Ｐゴシック" pitchFamily="50" charset="-128"/>
              <a:ea typeface="ＭＳ Ｐゴシック" pitchFamily="50" charset="-128"/>
              <a:cs typeface="+mn-cs"/>
            </a:rPr>
            <a:t>となり、割合として０．</a:t>
          </a:r>
          <a:r>
            <a:rPr kumimoji="1" lang="ja-JP" altLang="en-US" sz="1300" baseline="0">
              <a:solidFill>
                <a:sysClr val="windowText" lastClr="000000"/>
              </a:solidFill>
              <a:effectLst/>
              <a:latin typeface="ＭＳ Ｐゴシック" pitchFamily="50" charset="-128"/>
              <a:ea typeface="ＭＳ Ｐゴシック" pitchFamily="50" charset="-128"/>
              <a:cs typeface="+mn-cs"/>
            </a:rPr>
            <a:t>３</a:t>
          </a:r>
          <a:r>
            <a:rPr kumimoji="1" lang="ja-JP" altLang="ja-JP" sz="1300" baseline="0">
              <a:solidFill>
                <a:sysClr val="windowText" lastClr="000000"/>
              </a:solidFill>
              <a:effectLst/>
              <a:latin typeface="ＭＳ Ｐゴシック" pitchFamily="50" charset="-128"/>
              <a:ea typeface="ＭＳ Ｐゴシック" pitchFamily="50" charset="-128"/>
              <a:cs typeface="+mn-cs"/>
            </a:rPr>
            <a:t>％上昇した</a:t>
          </a:r>
          <a:r>
            <a:rPr kumimoji="1" lang="ja-JP" altLang="en-US" sz="1300" baseline="0">
              <a:solidFill>
                <a:sysClr val="windowText" lastClr="000000"/>
              </a:solidFill>
              <a:effectLst/>
              <a:latin typeface="ＭＳ Ｐゴシック" pitchFamily="50" charset="-128"/>
              <a:ea typeface="ＭＳ Ｐゴシック" pitchFamily="50" charset="-128"/>
              <a:cs typeface="+mn-cs"/>
            </a:rPr>
            <a:t>が、</a:t>
          </a:r>
          <a:r>
            <a:rPr kumimoji="1" lang="ja-JP" altLang="ja-JP" sz="1300">
              <a:solidFill>
                <a:sysClr val="windowText" lastClr="000000"/>
              </a:solidFill>
              <a:effectLst/>
              <a:latin typeface="ＭＳ Ｐゴシック" pitchFamily="50" charset="-128"/>
              <a:ea typeface="ＭＳ Ｐゴシック" pitchFamily="50" charset="-128"/>
              <a:cs typeface="+mn-cs"/>
            </a:rPr>
            <a:t>前年度同様に類似団体の平均を下回っている</a:t>
          </a:r>
          <a:r>
            <a:rPr kumimoji="1" lang="ja-JP" altLang="en-US" sz="1300">
              <a:solidFill>
                <a:sysClr val="windowText" lastClr="000000"/>
              </a:solidFill>
              <a:effectLst/>
              <a:latin typeface="ＭＳ Ｐゴシック" pitchFamily="50" charset="-128"/>
              <a:ea typeface="ＭＳ Ｐゴシック" pitchFamily="50" charset="-128"/>
              <a:cs typeface="+mn-cs"/>
            </a:rPr>
            <a:t>。</a:t>
          </a:r>
          <a:endParaRPr kumimoji="1" lang="en-US" altLang="ja-JP" sz="1300">
            <a:solidFill>
              <a:sysClr val="windowText" lastClr="000000"/>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itchFamily="50" charset="-128"/>
              <a:ea typeface="ＭＳ Ｐゴシック" pitchFamily="50" charset="-128"/>
              <a:cs typeface="+mn-cs"/>
            </a:rPr>
            <a:t>　各団体負担金や補助金等</a:t>
          </a:r>
          <a:r>
            <a:rPr kumimoji="1" lang="ja-JP" altLang="ja-JP" sz="1300">
              <a:solidFill>
                <a:sysClr val="windowText" lastClr="000000"/>
              </a:solidFill>
              <a:effectLst/>
              <a:latin typeface="ＭＳ Ｐゴシック" pitchFamily="50" charset="-128"/>
              <a:ea typeface="ＭＳ Ｐゴシック" pitchFamily="50" charset="-128"/>
              <a:cs typeface="+mn-cs"/>
            </a:rPr>
            <a:t>、ほぼ横ばいの状況ではあるが、</a:t>
          </a:r>
          <a:r>
            <a:rPr kumimoji="1" lang="ja-JP" altLang="en-US" sz="1300">
              <a:solidFill>
                <a:sysClr val="windowText" lastClr="000000"/>
              </a:solidFill>
              <a:effectLst/>
              <a:latin typeface="ＭＳ Ｐゴシック" pitchFamily="50" charset="-128"/>
              <a:ea typeface="ＭＳ Ｐゴシック" pitchFamily="50" charset="-128"/>
              <a:cs typeface="+mn-cs"/>
            </a:rPr>
            <a:t>制度の硬直化につながらないように、</a:t>
          </a:r>
          <a:r>
            <a:rPr kumimoji="1" lang="ja-JP" altLang="ja-JP" sz="1300">
              <a:solidFill>
                <a:sysClr val="windowText" lastClr="000000"/>
              </a:solidFill>
              <a:effectLst/>
              <a:latin typeface="ＭＳ Ｐゴシック" pitchFamily="50" charset="-128"/>
              <a:ea typeface="ＭＳ Ｐゴシック" pitchFamily="50" charset="-128"/>
              <a:cs typeface="+mn-cs"/>
            </a:rPr>
            <a:t>既存事業の見直しを積極的に</a:t>
          </a:r>
          <a:r>
            <a:rPr kumimoji="1" lang="ja-JP" altLang="en-US" sz="1300">
              <a:solidFill>
                <a:sysClr val="windowText" lastClr="000000"/>
              </a:solidFill>
              <a:effectLst/>
              <a:latin typeface="ＭＳ Ｐゴシック" pitchFamily="50" charset="-128"/>
              <a:ea typeface="ＭＳ Ｐゴシック" pitchFamily="50" charset="-128"/>
              <a:cs typeface="+mn-cs"/>
            </a:rPr>
            <a:t>行っていかなければならない</a:t>
          </a:r>
          <a:r>
            <a:rPr kumimoji="1" lang="ja-JP" altLang="ja-JP" sz="1300">
              <a:solidFill>
                <a:sysClr val="windowText" lastClr="000000"/>
              </a:solidFill>
              <a:effectLst/>
              <a:latin typeface="ＭＳ Ｐゴシック" pitchFamily="50" charset="-128"/>
              <a:ea typeface="ＭＳ Ｐゴシック" pitchFamily="50" charset="-128"/>
              <a:cs typeface="+mn-cs"/>
            </a:rPr>
            <a:t>。</a:t>
          </a:r>
          <a:endParaRPr lang="ja-JP" altLang="ja-JP" sz="1300">
            <a:solidFill>
              <a:sysClr val="windowText" lastClr="000000"/>
            </a:solidFill>
            <a:effectLst/>
            <a:latin typeface="ＭＳ Ｐゴシック" pitchFamily="50" charset="-128"/>
            <a:ea typeface="ＭＳ Ｐゴシック"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24130</xdr:rowOff>
    </xdr:to>
    <xdr:cxnSp macro="">
      <xdr:nvCxnSpPr>
        <xdr:cNvPr id="304" name="直線コネクタ 303"/>
        <xdr:cNvCxnSpPr/>
      </xdr:nvCxnSpPr>
      <xdr:spPr>
        <a:xfrm>
          <a:off x="15671800" y="63540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10414</xdr:rowOff>
    </xdr:to>
    <xdr:cxnSp macro="">
      <xdr:nvCxnSpPr>
        <xdr:cNvPr id="307" name="直線コネクタ 306"/>
        <xdr:cNvCxnSpPr/>
      </xdr:nvCxnSpPr>
      <xdr:spPr>
        <a:xfrm>
          <a:off x="14782800" y="6344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1270</xdr:rowOff>
    </xdr:to>
    <xdr:cxnSp macro="">
      <xdr:nvCxnSpPr>
        <xdr:cNvPr id="310" name="直線コネクタ 309"/>
        <xdr:cNvCxnSpPr/>
      </xdr:nvCxnSpPr>
      <xdr:spPr>
        <a:xfrm>
          <a:off x="13893800" y="632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2" name="テキスト ボックス 311"/>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19558</xdr:rowOff>
    </xdr:to>
    <xdr:cxnSp macro="">
      <xdr:nvCxnSpPr>
        <xdr:cNvPr id="313" name="直線コネクタ 312"/>
        <xdr:cNvCxnSpPr/>
      </xdr:nvCxnSpPr>
      <xdr:spPr>
        <a:xfrm flipV="1">
          <a:off x="13004800" y="63220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5" name="テキスト ボックス 314"/>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7" name="テキスト ボックス 316"/>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3" name="楕円 322"/>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161307</xdr:rowOff>
    </xdr:from>
    <xdr:ext cx="762000" cy="259045"/>
    <xdr:sp macro="" textlink="">
      <xdr:nvSpPr>
        <xdr:cNvPr id="324" name="補助費等該当値テキスト"/>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25" name="楕円 324"/>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26" name="テキスト ボックス 325"/>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27" name="楕円 326"/>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28" name="テキスト ボックス 327"/>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29" name="楕円 328"/>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30" name="テキスト ボックス 329"/>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1" name="楕円 330"/>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32" name="テキスト ボックス 331"/>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itchFamily="50" charset="-128"/>
              <a:ea typeface="ＭＳ Ｐゴシック" pitchFamily="50" charset="-128"/>
              <a:cs typeface="+mn-cs"/>
            </a:rPr>
            <a:t>　公債費は、前年度比</a:t>
          </a:r>
          <a:r>
            <a:rPr kumimoji="1" lang="ja-JP" altLang="en-US" sz="1200">
              <a:solidFill>
                <a:sysClr val="windowText" lastClr="000000"/>
              </a:solidFill>
              <a:effectLst/>
              <a:latin typeface="ＭＳ Ｐゴシック" pitchFamily="50" charset="-128"/>
              <a:ea typeface="ＭＳ Ｐゴシック" pitchFamily="50" charset="-128"/>
              <a:cs typeface="+mn-cs"/>
            </a:rPr>
            <a:t>２</a:t>
          </a:r>
          <a:r>
            <a:rPr kumimoji="1" lang="ja-JP" altLang="ja-JP" sz="1200">
              <a:solidFill>
                <a:sysClr val="windowText" lastClr="000000"/>
              </a:solidFill>
              <a:effectLst/>
              <a:latin typeface="ＭＳ Ｐゴシック" pitchFamily="50" charset="-128"/>
              <a:ea typeface="ＭＳ Ｐゴシック" pitchFamily="50" charset="-128"/>
              <a:cs typeface="+mn-cs"/>
            </a:rPr>
            <a:t>百万円</a:t>
          </a:r>
          <a:r>
            <a:rPr kumimoji="1" lang="ja-JP" altLang="en-US" sz="1200">
              <a:solidFill>
                <a:sysClr val="windowText" lastClr="000000"/>
              </a:solidFill>
              <a:effectLst/>
              <a:latin typeface="ＭＳ Ｐゴシック" pitchFamily="50" charset="-128"/>
              <a:ea typeface="ＭＳ Ｐゴシック" pitchFamily="50" charset="-128"/>
              <a:cs typeface="+mn-cs"/>
            </a:rPr>
            <a:t>減</a:t>
          </a:r>
          <a:r>
            <a:rPr kumimoji="1" lang="ja-JP" altLang="ja-JP" sz="1200">
              <a:solidFill>
                <a:sysClr val="windowText" lastClr="000000"/>
              </a:solidFill>
              <a:effectLst/>
              <a:latin typeface="ＭＳ Ｐゴシック" pitchFamily="50" charset="-128"/>
              <a:ea typeface="ＭＳ Ｐゴシック" pitchFamily="50" charset="-128"/>
              <a:cs typeface="+mn-cs"/>
            </a:rPr>
            <a:t>の３１</a:t>
          </a:r>
          <a:r>
            <a:rPr kumimoji="1" lang="ja-JP" altLang="en-US" sz="1200">
              <a:solidFill>
                <a:sysClr val="windowText" lastClr="000000"/>
              </a:solidFill>
              <a:effectLst/>
              <a:latin typeface="ＭＳ Ｐゴシック" pitchFamily="50" charset="-128"/>
              <a:ea typeface="ＭＳ Ｐゴシック" pitchFamily="50" charset="-128"/>
              <a:cs typeface="+mn-cs"/>
            </a:rPr>
            <a:t>１</a:t>
          </a:r>
          <a:r>
            <a:rPr kumimoji="1" lang="ja-JP" altLang="ja-JP" sz="1200">
              <a:solidFill>
                <a:sysClr val="windowText" lastClr="000000"/>
              </a:solidFill>
              <a:effectLst/>
              <a:latin typeface="ＭＳ Ｐゴシック" pitchFamily="50" charset="-128"/>
              <a:ea typeface="ＭＳ Ｐゴシック" pitchFamily="50" charset="-128"/>
              <a:cs typeface="+mn-cs"/>
            </a:rPr>
            <a:t>百万円、割合として</a:t>
          </a:r>
          <a:r>
            <a:rPr kumimoji="1" lang="ja-JP" altLang="en-US" sz="1200">
              <a:solidFill>
                <a:sysClr val="windowText" lastClr="000000"/>
              </a:solidFill>
              <a:effectLst/>
              <a:latin typeface="ＭＳ Ｐゴシック" pitchFamily="50" charset="-128"/>
              <a:ea typeface="ＭＳ Ｐゴシック" pitchFamily="50" charset="-128"/>
              <a:cs typeface="+mn-cs"/>
            </a:rPr>
            <a:t>は</a:t>
          </a:r>
          <a:r>
            <a:rPr kumimoji="1" lang="ja-JP" altLang="ja-JP" sz="1200">
              <a:solidFill>
                <a:sysClr val="windowText" lastClr="000000"/>
              </a:solidFill>
              <a:effectLst/>
              <a:latin typeface="ＭＳ Ｐゴシック" pitchFamily="50" charset="-128"/>
              <a:ea typeface="ＭＳ Ｐゴシック" pitchFamily="50" charset="-128"/>
              <a:cs typeface="+mn-cs"/>
            </a:rPr>
            <a:t>０．</a:t>
          </a:r>
          <a:r>
            <a:rPr kumimoji="1" lang="ja-JP" altLang="en-US" sz="1200">
              <a:solidFill>
                <a:sysClr val="windowText" lastClr="000000"/>
              </a:solidFill>
              <a:effectLst/>
              <a:latin typeface="ＭＳ Ｐゴシック" pitchFamily="50" charset="-128"/>
              <a:ea typeface="ＭＳ Ｐゴシック" pitchFamily="50" charset="-128"/>
              <a:cs typeface="+mn-cs"/>
            </a:rPr>
            <a:t>１</a:t>
          </a:r>
          <a:r>
            <a:rPr kumimoji="1" lang="ja-JP" altLang="ja-JP" sz="1200">
              <a:solidFill>
                <a:sysClr val="windowText" lastClr="000000"/>
              </a:solidFill>
              <a:effectLst/>
              <a:latin typeface="ＭＳ Ｐゴシック" pitchFamily="50" charset="-128"/>
              <a:ea typeface="ＭＳ Ｐゴシック" pitchFamily="50" charset="-128"/>
              <a:cs typeface="+mn-cs"/>
            </a:rPr>
            <a:t>％上昇したが、類似団体の平均を下回っている。</a:t>
          </a:r>
          <a:endParaRPr lang="ja-JP" altLang="ja-JP" sz="1200">
            <a:solidFill>
              <a:sysClr val="windowText" lastClr="000000"/>
            </a:solidFill>
            <a:effectLst/>
            <a:latin typeface="ＭＳ Ｐゴシック" pitchFamily="50" charset="-128"/>
            <a:ea typeface="ＭＳ Ｐゴシック" pitchFamily="50" charset="-128"/>
          </a:endParaRPr>
        </a:p>
        <a:p>
          <a:r>
            <a:rPr kumimoji="1" lang="ja-JP" altLang="ja-JP" sz="1200">
              <a:solidFill>
                <a:sysClr val="windowText" lastClr="000000"/>
              </a:solidFill>
              <a:effectLst/>
              <a:latin typeface="ＭＳ Ｐゴシック" pitchFamily="50" charset="-128"/>
              <a:ea typeface="ＭＳ Ｐゴシック" pitchFamily="50" charset="-128"/>
              <a:cs typeface="+mn-cs"/>
            </a:rPr>
            <a:t>　</a:t>
          </a:r>
          <a:r>
            <a:rPr kumimoji="1" lang="ja-JP" altLang="en-US" sz="1200">
              <a:solidFill>
                <a:sysClr val="windowText" lastClr="000000"/>
              </a:solidFill>
              <a:effectLst/>
              <a:latin typeface="ＭＳ Ｐゴシック" pitchFamily="50" charset="-128"/>
              <a:ea typeface="ＭＳ Ｐゴシック" pitchFamily="50" charset="-128"/>
              <a:cs typeface="+mn-cs"/>
            </a:rPr>
            <a:t>令和</a:t>
          </a:r>
          <a:r>
            <a:rPr kumimoji="1" lang="ja-JP" altLang="ja-JP" sz="1200">
              <a:solidFill>
                <a:sysClr val="windowText" lastClr="000000"/>
              </a:solidFill>
              <a:effectLst/>
              <a:latin typeface="ＭＳ Ｐゴシック" pitchFamily="50" charset="-128"/>
              <a:ea typeface="ＭＳ Ｐゴシック" pitchFamily="50" charset="-128"/>
              <a:cs typeface="+mn-cs"/>
            </a:rPr>
            <a:t>２年度からは平成２８年度</a:t>
          </a:r>
          <a:r>
            <a:rPr kumimoji="1" lang="ja-JP" altLang="en-US" sz="1200">
              <a:solidFill>
                <a:sysClr val="windowText" lastClr="000000"/>
              </a:solidFill>
              <a:effectLst/>
              <a:latin typeface="ＭＳ Ｐゴシック" pitchFamily="50" charset="-128"/>
              <a:ea typeface="ＭＳ Ｐゴシック" pitchFamily="50" charset="-128"/>
              <a:cs typeface="+mn-cs"/>
            </a:rPr>
            <a:t>過疎</a:t>
          </a:r>
          <a:r>
            <a:rPr kumimoji="1" lang="ja-JP" altLang="ja-JP" sz="1200">
              <a:solidFill>
                <a:sysClr val="windowText" lastClr="000000"/>
              </a:solidFill>
              <a:effectLst/>
              <a:latin typeface="ＭＳ Ｐゴシック" pitchFamily="50" charset="-128"/>
              <a:ea typeface="ＭＳ Ｐゴシック" pitchFamily="50" charset="-128"/>
              <a:cs typeface="+mn-cs"/>
            </a:rPr>
            <a:t>債（借入額３４７百万円）の償還が始まることや、平成３０年度か</a:t>
          </a:r>
          <a:r>
            <a:rPr kumimoji="1" lang="ja-JP" altLang="en-US" sz="1200">
              <a:solidFill>
                <a:sysClr val="windowText" lastClr="000000"/>
              </a:solidFill>
              <a:effectLst/>
              <a:latin typeface="ＭＳ Ｐゴシック" pitchFamily="50" charset="-128"/>
              <a:ea typeface="ＭＳ Ｐゴシック" pitchFamily="50" charset="-128"/>
              <a:cs typeface="+mn-cs"/>
            </a:rPr>
            <a:t>ら令和元年度まで</a:t>
          </a:r>
          <a:r>
            <a:rPr kumimoji="1" lang="ja-JP" altLang="ja-JP" sz="1200">
              <a:solidFill>
                <a:sysClr val="windowText" lastClr="000000"/>
              </a:solidFill>
              <a:effectLst/>
              <a:latin typeface="ＭＳ Ｐゴシック" pitchFamily="50" charset="-128"/>
              <a:ea typeface="ＭＳ Ｐゴシック" pitchFamily="50" charset="-128"/>
              <a:cs typeface="+mn-cs"/>
            </a:rPr>
            <a:t>実施</a:t>
          </a:r>
          <a:r>
            <a:rPr kumimoji="1" lang="ja-JP" altLang="en-US" sz="1200">
              <a:solidFill>
                <a:sysClr val="windowText" lastClr="000000"/>
              </a:solidFill>
              <a:effectLst/>
              <a:latin typeface="ＭＳ Ｐゴシック" pitchFamily="50" charset="-128"/>
              <a:ea typeface="ＭＳ Ｐゴシック" pitchFamily="50" charset="-128"/>
              <a:cs typeface="+mn-cs"/>
            </a:rPr>
            <a:t>する</a:t>
          </a:r>
          <a:r>
            <a:rPr kumimoji="1" lang="ja-JP" altLang="ja-JP" sz="1200">
              <a:solidFill>
                <a:sysClr val="windowText" lastClr="000000"/>
              </a:solidFill>
              <a:effectLst/>
              <a:latin typeface="ＭＳ Ｐゴシック" pitchFamily="50" charset="-128"/>
              <a:ea typeface="ＭＳ Ｐゴシック" pitchFamily="50" charset="-128"/>
              <a:cs typeface="+mn-cs"/>
            </a:rPr>
            <a:t>同報無線デジタル化整備事業についても大型起債で事業を実施している</a:t>
          </a:r>
          <a:r>
            <a:rPr kumimoji="1" lang="ja-JP" altLang="en-US" sz="1200">
              <a:solidFill>
                <a:sysClr val="windowText" lastClr="000000"/>
              </a:solidFill>
              <a:effectLst/>
              <a:latin typeface="ＭＳ Ｐゴシック" pitchFamily="50" charset="-128"/>
              <a:ea typeface="ＭＳ Ｐゴシック" pitchFamily="50" charset="-128"/>
              <a:cs typeface="+mn-cs"/>
            </a:rPr>
            <a:t>（平成３０年度借入額１５０百万円）</a:t>
          </a:r>
          <a:r>
            <a:rPr kumimoji="1" lang="ja-JP" altLang="ja-JP" sz="1200">
              <a:solidFill>
                <a:sysClr val="windowText" lastClr="000000"/>
              </a:solidFill>
              <a:effectLst/>
              <a:latin typeface="ＭＳ Ｐゴシック" pitchFamily="50" charset="-128"/>
              <a:ea typeface="ＭＳ Ｐゴシック" pitchFamily="50" charset="-128"/>
              <a:cs typeface="+mn-cs"/>
            </a:rPr>
            <a:t>ため、今後の公債費の増加が見込まれる。引き続き計画的な財政運営を図っていく必要がある。</a:t>
          </a:r>
          <a:endParaRPr lang="ja-JP" altLang="ja-JP" sz="1200">
            <a:solidFill>
              <a:sysClr val="windowText" lastClr="000000"/>
            </a:solidFill>
            <a:effectLst/>
            <a:latin typeface="ＭＳ Ｐゴシック" pitchFamily="50" charset="-128"/>
            <a:ea typeface="ＭＳ Ｐゴシック"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20865</xdr:rowOff>
    </xdr:from>
    <xdr:to>
      <xdr:col>24</xdr:col>
      <xdr:colOff>25400</xdr:colOff>
      <xdr:row>75</xdr:row>
      <xdr:rowOff>24130</xdr:rowOff>
    </xdr:to>
    <xdr:cxnSp macro="">
      <xdr:nvCxnSpPr>
        <xdr:cNvPr id="366" name="直線コネクタ 365"/>
        <xdr:cNvCxnSpPr/>
      </xdr:nvCxnSpPr>
      <xdr:spPr>
        <a:xfrm>
          <a:off x="3987800" y="1287961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162923</xdr:rowOff>
    </xdr:from>
    <xdr:to>
      <xdr:col>19</xdr:col>
      <xdr:colOff>187325</xdr:colOff>
      <xdr:row>75</xdr:row>
      <xdr:rowOff>20865</xdr:rowOff>
    </xdr:to>
    <xdr:cxnSp macro="">
      <xdr:nvCxnSpPr>
        <xdr:cNvPr id="369" name="直線コネクタ 368"/>
        <xdr:cNvCxnSpPr/>
      </xdr:nvCxnSpPr>
      <xdr:spPr>
        <a:xfrm>
          <a:off x="3098800" y="1285022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153126</xdr:rowOff>
    </xdr:from>
    <xdr:to>
      <xdr:col>15</xdr:col>
      <xdr:colOff>98425</xdr:colOff>
      <xdr:row>74</xdr:row>
      <xdr:rowOff>162923</xdr:rowOff>
    </xdr:to>
    <xdr:cxnSp macro="">
      <xdr:nvCxnSpPr>
        <xdr:cNvPr id="372" name="直線コネクタ 371"/>
        <xdr:cNvCxnSpPr/>
      </xdr:nvCxnSpPr>
      <xdr:spPr>
        <a:xfrm>
          <a:off x="2209800" y="128404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153126</xdr:rowOff>
    </xdr:from>
    <xdr:to>
      <xdr:col>11</xdr:col>
      <xdr:colOff>9525</xdr:colOff>
      <xdr:row>75</xdr:row>
      <xdr:rowOff>7801</xdr:rowOff>
    </xdr:to>
    <xdr:cxnSp macro="">
      <xdr:nvCxnSpPr>
        <xdr:cNvPr id="375" name="直線コネクタ 374"/>
        <xdr:cNvCxnSpPr/>
      </xdr:nvCxnSpPr>
      <xdr:spPr>
        <a:xfrm flipV="1">
          <a:off x="1320800" y="128404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7" name="テキスト ボックス 376"/>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12354</xdr:rowOff>
    </xdr:from>
    <xdr:ext cx="762000" cy="259045"/>
    <xdr:sp macro="" textlink="">
      <xdr:nvSpPr>
        <xdr:cNvPr id="379" name="テキスト ボックス 378"/>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85" name="楕円 384"/>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161307</xdr:rowOff>
    </xdr:from>
    <xdr:ext cx="762000" cy="259045"/>
    <xdr:sp macro="" textlink="">
      <xdr:nvSpPr>
        <xdr:cNvPr id="386" name="公債費該当値テキスト"/>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141515</xdr:rowOff>
    </xdr:from>
    <xdr:to>
      <xdr:col>20</xdr:col>
      <xdr:colOff>38100</xdr:colOff>
      <xdr:row>75</xdr:row>
      <xdr:rowOff>71665</xdr:rowOff>
    </xdr:to>
    <xdr:sp macro="" textlink="">
      <xdr:nvSpPr>
        <xdr:cNvPr id="387" name="楕円 386"/>
        <xdr:cNvSpPr/>
      </xdr:nvSpPr>
      <xdr:spPr>
        <a:xfrm>
          <a:off x="3937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81842</xdr:rowOff>
    </xdr:from>
    <xdr:ext cx="736600" cy="259045"/>
    <xdr:sp macro="" textlink="">
      <xdr:nvSpPr>
        <xdr:cNvPr id="388" name="テキスト ボックス 387"/>
        <xdr:cNvSpPr txBox="1"/>
      </xdr:nvSpPr>
      <xdr:spPr>
        <a:xfrm>
          <a:off x="3606800" y="1259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112123</xdr:rowOff>
    </xdr:from>
    <xdr:to>
      <xdr:col>15</xdr:col>
      <xdr:colOff>149225</xdr:colOff>
      <xdr:row>75</xdr:row>
      <xdr:rowOff>42273</xdr:rowOff>
    </xdr:to>
    <xdr:sp macro="" textlink="">
      <xdr:nvSpPr>
        <xdr:cNvPr id="389" name="楕円 388"/>
        <xdr:cNvSpPr/>
      </xdr:nvSpPr>
      <xdr:spPr>
        <a:xfrm>
          <a:off x="3048000" y="1279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52450</xdr:rowOff>
    </xdr:from>
    <xdr:ext cx="762000" cy="259045"/>
    <xdr:sp macro="" textlink="">
      <xdr:nvSpPr>
        <xdr:cNvPr id="390" name="テキスト ボックス 389"/>
        <xdr:cNvSpPr txBox="1"/>
      </xdr:nvSpPr>
      <xdr:spPr>
        <a:xfrm>
          <a:off x="2717800" y="1256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102326</xdr:rowOff>
    </xdr:from>
    <xdr:to>
      <xdr:col>11</xdr:col>
      <xdr:colOff>60325</xdr:colOff>
      <xdr:row>75</xdr:row>
      <xdr:rowOff>32476</xdr:rowOff>
    </xdr:to>
    <xdr:sp macro="" textlink="">
      <xdr:nvSpPr>
        <xdr:cNvPr id="391" name="楕円 390"/>
        <xdr:cNvSpPr/>
      </xdr:nvSpPr>
      <xdr:spPr>
        <a:xfrm>
          <a:off x="2159000" y="12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42653</xdr:rowOff>
    </xdr:from>
    <xdr:ext cx="762000" cy="259045"/>
    <xdr:sp macro="" textlink="">
      <xdr:nvSpPr>
        <xdr:cNvPr id="392" name="テキスト ボックス 391"/>
        <xdr:cNvSpPr txBox="1"/>
      </xdr:nvSpPr>
      <xdr:spPr>
        <a:xfrm>
          <a:off x="1828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128451</xdr:rowOff>
    </xdr:from>
    <xdr:to>
      <xdr:col>6</xdr:col>
      <xdr:colOff>171450</xdr:colOff>
      <xdr:row>75</xdr:row>
      <xdr:rowOff>58601</xdr:rowOff>
    </xdr:to>
    <xdr:sp macro="" textlink="">
      <xdr:nvSpPr>
        <xdr:cNvPr id="393" name="楕円 392"/>
        <xdr:cNvSpPr/>
      </xdr:nvSpPr>
      <xdr:spPr>
        <a:xfrm>
          <a:off x="1270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68778</xdr:rowOff>
    </xdr:from>
    <xdr:ext cx="762000" cy="259045"/>
    <xdr:sp macro="" textlink="">
      <xdr:nvSpPr>
        <xdr:cNvPr id="394" name="テキスト ボックス 393"/>
        <xdr:cNvSpPr txBox="1"/>
      </xdr:nvSpPr>
      <xdr:spPr>
        <a:xfrm>
          <a:off x="939800" y="1258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ysClr val="windowText" lastClr="000000"/>
              </a:solidFill>
              <a:effectLst/>
              <a:latin typeface="ＭＳ Ｐゴシック" pitchFamily="50" charset="-128"/>
              <a:ea typeface="ＭＳ Ｐゴシック" pitchFamily="50" charset="-128"/>
              <a:cs typeface="+mn-cs"/>
            </a:rPr>
            <a:t>　公債費以外の</a:t>
          </a:r>
          <a:r>
            <a:rPr kumimoji="1" lang="ja-JP" altLang="en-US" sz="1300">
              <a:solidFill>
                <a:sysClr val="windowText" lastClr="000000"/>
              </a:solidFill>
              <a:effectLst/>
              <a:latin typeface="ＭＳ Ｐゴシック" pitchFamily="50" charset="-128"/>
              <a:ea typeface="ＭＳ Ｐゴシック" pitchFamily="50" charset="-128"/>
              <a:cs typeface="+mn-cs"/>
            </a:rPr>
            <a:t>一般財源等にかかる</a:t>
          </a:r>
          <a:r>
            <a:rPr kumimoji="1" lang="ja-JP" altLang="ja-JP" sz="1300">
              <a:solidFill>
                <a:sysClr val="windowText" lastClr="000000"/>
              </a:solidFill>
              <a:effectLst/>
              <a:latin typeface="ＭＳ Ｐゴシック" pitchFamily="50" charset="-128"/>
              <a:ea typeface="ＭＳ Ｐゴシック" pitchFamily="50" charset="-128"/>
              <a:cs typeface="+mn-cs"/>
            </a:rPr>
            <a:t>経常経費の総額は１，７</a:t>
          </a:r>
          <a:r>
            <a:rPr kumimoji="1" lang="ja-JP" altLang="en-US" sz="1300">
              <a:solidFill>
                <a:sysClr val="windowText" lastClr="000000"/>
              </a:solidFill>
              <a:effectLst/>
              <a:latin typeface="ＭＳ Ｐゴシック" pitchFamily="50" charset="-128"/>
              <a:ea typeface="ＭＳ Ｐゴシック" pitchFamily="50" charset="-128"/>
              <a:cs typeface="+mn-cs"/>
            </a:rPr>
            <a:t>２１</a:t>
          </a:r>
          <a:r>
            <a:rPr kumimoji="1" lang="ja-JP" altLang="ja-JP" sz="1300">
              <a:solidFill>
                <a:sysClr val="windowText" lastClr="000000"/>
              </a:solidFill>
              <a:effectLst/>
              <a:latin typeface="ＭＳ Ｐゴシック" pitchFamily="50" charset="-128"/>
              <a:ea typeface="ＭＳ Ｐゴシック" pitchFamily="50" charset="-128"/>
              <a:cs typeface="+mn-cs"/>
            </a:rPr>
            <a:t>百万円で前年度比１</a:t>
          </a:r>
          <a:r>
            <a:rPr kumimoji="1" lang="ja-JP" altLang="en-US" sz="1300">
              <a:solidFill>
                <a:sysClr val="windowText" lastClr="000000"/>
              </a:solidFill>
              <a:effectLst/>
              <a:latin typeface="ＭＳ Ｐゴシック" pitchFamily="50" charset="-128"/>
              <a:ea typeface="ＭＳ Ｐゴシック" pitchFamily="50" charset="-128"/>
              <a:cs typeface="+mn-cs"/>
            </a:rPr>
            <a:t>３</a:t>
          </a:r>
          <a:r>
            <a:rPr kumimoji="1" lang="ja-JP" altLang="ja-JP" sz="1300">
              <a:solidFill>
                <a:sysClr val="windowText" lastClr="000000"/>
              </a:solidFill>
              <a:effectLst/>
              <a:latin typeface="ＭＳ Ｐゴシック" pitchFamily="50" charset="-128"/>
              <a:ea typeface="ＭＳ Ｐゴシック" pitchFamily="50" charset="-128"/>
              <a:cs typeface="+mn-cs"/>
            </a:rPr>
            <a:t>百万円</a:t>
          </a:r>
          <a:r>
            <a:rPr kumimoji="1" lang="ja-JP" altLang="en-US" sz="1300">
              <a:solidFill>
                <a:sysClr val="windowText" lastClr="000000"/>
              </a:solidFill>
              <a:effectLst/>
              <a:latin typeface="ＭＳ Ｐゴシック" pitchFamily="50" charset="-128"/>
              <a:ea typeface="ＭＳ Ｐゴシック" pitchFamily="50" charset="-128"/>
              <a:cs typeface="+mn-cs"/>
            </a:rPr>
            <a:t>減</a:t>
          </a:r>
          <a:r>
            <a:rPr kumimoji="1" lang="ja-JP" altLang="ja-JP" sz="1300">
              <a:solidFill>
                <a:sysClr val="windowText" lastClr="000000"/>
              </a:solidFill>
              <a:effectLst/>
              <a:latin typeface="ＭＳ Ｐゴシック" pitchFamily="50" charset="-128"/>
              <a:ea typeface="ＭＳ Ｐゴシック" pitchFamily="50" charset="-128"/>
              <a:cs typeface="+mn-cs"/>
            </a:rPr>
            <a:t>となっている。類似団体の平均を下回っているが、前年度から</a:t>
          </a:r>
          <a:r>
            <a:rPr kumimoji="1" lang="ja-JP" altLang="en-US" sz="1300">
              <a:solidFill>
                <a:sysClr val="windowText" lastClr="000000"/>
              </a:solidFill>
              <a:effectLst/>
              <a:latin typeface="ＭＳ Ｐゴシック" pitchFamily="50" charset="-128"/>
              <a:ea typeface="ＭＳ Ｐゴシック" pitchFamily="50" charset="-128"/>
              <a:cs typeface="+mn-cs"/>
            </a:rPr>
            <a:t>０．５</a:t>
          </a:r>
          <a:r>
            <a:rPr kumimoji="1" lang="ja-JP" altLang="ja-JP" sz="1300">
              <a:solidFill>
                <a:sysClr val="windowText" lastClr="000000"/>
              </a:solidFill>
              <a:effectLst/>
              <a:latin typeface="ＭＳ Ｐゴシック" pitchFamily="50" charset="-128"/>
              <a:ea typeface="ＭＳ Ｐゴシック" pitchFamily="50" charset="-128"/>
              <a:cs typeface="+mn-cs"/>
            </a:rPr>
            <a:t>％上昇している。</a:t>
          </a:r>
          <a:endParaRPr lang="ja-JP" altLang="ja-JP" sz="1300">
            <a:solidFill>
              <a:sysClr val="windowText" lastClr="000000"/>
            </a:solidFill>
            <a:effectLst/>
            <a:latin typeface="ＭＳ Ｐゴシック" pitchFamily="50" charset="-128"/>
            <a:ea typeface="ＭＳ Ｐゴシック" pitchFamily="50" charset="-128"/>
          </a:endParaRPr>
        </a:p>
        <a:p>
          <a:pPr eaLnBrk="1" fontAlgn="auto" latinLnBrk="0" hangingPunct="1"/>
          <a:r>
            <a:rPr kumimoji="1" lang="ja-JP" altLang="ja-JP" sz="1300">
              <a:solidFill>
                <a:sysClr val="windowText" lastClr="000000"/>
              </a:solidFill>
              <a:effectLst/>
              <a:latin typeface="ＭＳ Ｐゴシック" pitchFamily="50" charset="-128"/>
              <a:ea typeface="ＭＳ Ｐゴシック" pitchFamily="50" charset="-128"/>
              <a:cs typeface="+mn-cs"/>
            </a:rPr>
            <a:t>　主な要因は</a:t>
          </a:r>
          <a:r>
            <a:rPr kumimoji="1" lang="ja-JP" altLang="en-US" sz="1300">
              <a:solidFill>
                <a:sysClr val="windowText" lastClr="000000"/>
              </a:solidFill>
              <a:effectLst/>
              <a:latin typeface="ＭＳ Ｐゴシック" pitchFamily="50" charset="-128"/>
              <a:ea typeface="ＭＳ Ｐゴシック" pitchFamily="50" charset="-128"/>
              <a:cs typeface="+mn-cs"/>
            </a:rPr>
            <a:t>人件費及び操出金の減</a:t>
          </a:r>
          <a:r>
            <a:rPr kumimoji="1" lang="ja-JP" altLang="ja-JP" sz="1300">
              <a:solidFill>
                <a:sysClr val="windowText" lastClr="000000"/>
              </a:solidFill>
              <a:effectLst/>
              <a:latin typeface="ＭＳ Ｐゴシック" pitchFamily="50" charset="-128"/>
              <a:ea typeface="ＭＳ Ｐゴシック" pitchFamily="50" charset="-128"/>
              <a:cs typeface="+mn-cs"/>
            </a:rPr>
            <a:t>であるが、</a:t>
          </a:r>
          <a:r>
            <a:rPr kumimoji="1" lang="ja-JP" altLang="en-US" sz="1300">
              <a:solidFill>
                <a:sysClr val="windowText" lastClr="000000"/>
              </a:solidFill>
              <a:effectLst/>
              <a:latin typeface="ＭＳ Ｐゴシック" pitchFamily="50" charset="-128"/>
              <a:ea typeface="ＭＳ Ｐゴシック" pitchFamily="50" charset="-128"/>
              <a:cs typeface="+mn-cs"/>
            </a:rPr>
            <a:t>保険事業特別会計への操出金については、高齢化率の上昇とともに、会計規模の増大が一般会計からの操出金の増加につながるため、その変動を注視していく必要がある。</a:t>
          </a:r>
          <a:endParaRPr lang="ja-JP" altLang="ja-JP" sz="1300">
            <a:solidFill>
              <a:sysClr val="windowText" lastClr="000000"/>
            </a:solidFill>
            <a:effectLst/>
            <a:latin typeface="ＭＳ Ｐゴシック" pitchFamily="50" charset="-128"/>
            <a:ea typeface="ＭＳ Ｐゴシック"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120469</xdr:rowOff>
    </xdr:from>
    <xdr:to>
      <xdr:col>82</xdr:col>
      <xdr:colOff>107950</xdr:colOff>
      <xdr:row>78</xdr:row>
      <xdr:rowOff>136798</xdr:rowOff>
    </xdr:to>
    <xdr:cxnSp macro="">
      <xdr:nvCxnSpPr>
        <xdr:cNvPr id="429" name="直線コネクタ 428"/>
        <xdr:cNvCxnSpPr/>
      </xdr:nvCxnSpPr>
      <xdr:spPr>
        <a:xfrm>
          <a:off x="15671800" y="13493569"/>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113591</xdr:rowOff>
    </xdr:from>
    <xdr:ext cx="762000" cy="259045"/>
    <xdr:sp macro="" textlink="">
      <xdr:nvSpPr>
        <xdr:cNvPr id="430" name="公債費以外平均値テキスト"/>
        <xdr:cNvSpPr txBox="1"/>
      </xdr:nvSpPr>
      <xdr:spPr>
        <a:xfrm>
          <a:off x="16598900" y="13486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68218</xdr:rowOff>
    </xdr:from>
    <xdr:to>
      <xdr:col>78</xdr:col>
      <xdr:colOff>69850</xdr:colOff>
      <xdr:row>78</xdr:row>
      <xdr:rowOff>120469</xdr:rowOff>
    </xdr:to>
    <xdr:cxnSp macro="">
      <xdr:nvCxnSpPr>
        <xdr:cNvPr id="432" name="直線コネクタ 431"/>
        <xdr:cNvCxnSpPr/>
      </xdr:nvCxnSpPr>
      <xdr:spPr>
        <a:xfrm>
          <a:off x="14782800" y="1344131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4" name="テキスト ボックス 433"/>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48623</xdr:rowOff>
    </xdr:from>
    <xdr:to>
      <xdr:col>73</xdr:col>
      <xdr:colOff>180975</xdr:colOff>
      <xdr:row>78</xdr:row>
      <xdr:rowOff>68218</xdr:rowOff>
    </xdr:to>
    <xdr:cxnSp macro="">
      <xdr:nvCxnSpPr>
        <xdr:cNvPr id="435" name="直線コネクタ 434"/>
        <xdr:cNvCxnSpPr/>
      </xdr:nvCxnSpPr>
      <xdr:spPr>
        <a:xfrm>
          <a:off x="13893800" y="1342172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37" name="テキスト ボックス 436"/>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48623</xdr:rowOff>
    </xdr:from>
    <xdr:to>
      <xdr:col>69</xdr:col>
      <xdr:colOff>92075</xdr:colOff>
      <xdr:row>78</xdr:row>
      <xdr:rowOff>100874</xdr:rowOff>
    </xdr:to>
    <xdr:cxnSp macro="">
      <xdr:nvCxnSpPr>
        <xdr:cNvPr id="438" name="直線コネクタ 437"/>
        <xdr:cNvCxnSpPr/>
      </xdr:nvCxnSpPr>
      <xdr:spPr>
        <a:xfrm flipV="1">
          <a:off x="13004800" y="1342172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0" name="テキスト ボックス 439"/>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85998</xdr:rowOff>
    </xdr:from>
    <xdr:to>
      <xdr:col>82</xdr:col>
      <xdr:colOff>158750</xdr:colOff>
      <xdr:row>79</xdr:row>
      <xdr:rowOff>16148</xdr:rowOff>
    </xdr:to>
    <xdr:sp macro="" textlink="">
      <xdr:nvSpPr>
        <xdr:cNvPr id="448" name="楕円 447"/>
        <xdr:cNvSpPr/>
      </xdr:nvSpPr>
      <xdr:spPr>
        <a:xfrm>
          <a:off x="16459200" y="134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102525</xdr:rowOff>
    </xdr:from>
    <xdr:ext cx="762000" cy="259045"/>
    <xdr:sp macro="" textlink="">
      <xdr:nvSpPr>
        <xdr:cNvPr id="449" name="公債費以外該当値テキスト"/>
        <xdr:cNvSpPr txBox="1"/>
      </xdr:nvSpPr>
      <xdr:spPr>
        <a:xfrm>
          <a:off x="16598900" y="1330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69669</xdr:rowOff>
    </xdr:from>
    <xdr:to>
      <xdr:col>78</xdr:col>
      <xdr:colOff>120650</xdr:colOff>
      <xdr:row>78</xdr:row>
      <xdr:rowOff>171269</xdr:rowOff>
    </xdr:to>
    <xdr:sp macro="" textlink="">
      <xdr:nvSpPr>
        <xdr:cNvPr id="450" name="楕円 449"/>
        <xdr:cNvSpPr/>
      </xdr:nvSpPr>
      <xdr:spPr>
        <a:xfrm>
          <a:off x="15621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9996</xdr:rowOff>
    </xdr:from>
    <xdr:ext cx="736600" cy="259045"/>
    <xdr:sp macro="" textlink="">
      <xdr:nvSpPr>
        <xdr:cNvPr id="451" name="テキスト ボックス 450"/>
        <xdr:cNvSpPr txBox="1"/>
      </xdr:nvSpPr>
      <xdr:spPr>
        <a:xfrm>
          <a:off x="15290800" y="1321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17418</xdr:rowOff>
    </xdr:from>
    <xdr:to>
      <xdr:col>74</xdr:col>
      <xdr:colOff>31750</xdr:colOff>
      <xdr:row>78</xdr:row>
      <xdr:rowOff>119018</xdr:rowOff>
    </xdr:to>
    <xdr:sp macro="" textlink="">
      <xdr:nvSpPr>
        <xdr:cNvPr id="452" name="楕円 451"/>
        <xdr:cNvSpPr/>
      </xdr:nvSpPr>
      <xdr:spPr>
        <a:xfrm>
          <a:off x="14732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129195</xdr:rowOff>
    </xdr:from>
    <xdr:ext cx="762000" cy="259045"/>
    <xdr:sp macro="" textlink="">
      <xdr:nvSpPr>
        <xdr:cNvPr id="453" name="テキスト ボックス 452"/>
        <xdr:cNvSpPr txBox="1"/>
      </xdr:nvSpPr>
      <xdr:spPr>
        <a:xfrm>
          <a:off x="14401800" y="1315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169273</xdr:rowOff>
    </xdr:from>
    <xdr:to>
      <xdr:col>69</xdr:col>
      <xdr:colOff>142875</xdr:colOff>
      <xdr:row>78</xdr:row>
      <xdr:rowOff>99423</xdr:rowOff>
    </xdr:to>
    <xdr:sp macro="" textlink="">
      <xdr:nvSpPr>
        <xdr:cNvPr id="454" name="楕円 453"/>
        <xdr:cNvSpPr/>
      </xdr:nvSpPr>
      <xdr:spPr>
        <a:xfrm>
          <a:off x="13843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109600</xdr:rowOff>
    </xdr:from>
    <xdr:ext cx="762000" cy="259045"/>
    <xdr:sp macro="" textlink="">
      <xdr:nvSpPr>
        <xdr:cNvPr id="455" name="テキスト ボックス 454"/>
        <xdr:cNvSpPr txBox="1"/>
      </xdr:nvSpPr>
      <xdr:spPr>
        <a:xfrm>
          <a:off x="13512800" y="1313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50074</xdr:rowOff>
    </xdr:from>
    <xdr:to>
      <xdr:col>65</xdr:col>
      <xdr:colOff>53975</xdr:colOff>
      <xdr:row>78</xdr:row>
      <xdr:rowOff>151674</xdr:rowOff>
    </xdr:to>
    <xdr:sp macro="" textlink="">
      <xdr:nvSpPr>
        <xdr:cNvPr id="456" name="楕円 455"/>
        <xdr:cNvSpPr/>
      </xdr:nvSpPr>
      <xdr:spPr>
        <a:xfrm>
          <a:off x="12954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136451</xdr:rowOff>
    </xdr:from>
    <xdr:ext cx="762000" cy="259045"/>
    <xdr:sp macro="" textlink="">
      <xdr:nvSpPr>
        <xdr:cNvPr id="457" name="テキスト ボックス 456"/>
        <xdr:cNvSpPr txBox="1"/>
      </xdr:nvSpPr>
      <xdr:spPr>
        <a:xfrm>
          <a:off x="12623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74215</xdr:rowOff>
    </xdr:from>
    <xdr:to>
      <xdr:col>29</xdr:col>
      <xdr:colOff>127000</xdr:colOff>
      <xdr:row>19</xdr:row>
      <xdr:rowOff>96270</xdr:rowOff>
    </xdr:to>
    <xdr:cxnSp macro="">
      <xdr:nvCxnSpPr>
        <xdr:cNvPr id="48" name="直線コネクタ 47"/>
        <xdr:cNvCxnSpPr/>
      </xdr:nvCxnSpPr>
      <xdr:spPr bwMode="auto">
        <a:xfrm flipV="1">
          <a:off x="5003800" y="3379390"/>
          <a:ext cx="647700" cy="22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58111</xdr:rowOff>
    </xdr:from>
    <xdr:ext cx="762000" cy="259045"/>
    <xdr:sp macro="" textlink="">
      <xdr:nvSpPr>
        <xdr:cNvPr id="49" name="人口1人当たり決算額の推移平均値テキスト130"/>
        <xdr:cNvSpPr txBox="1"/>
      </xdr:nvSpPr>
      <xdr:spPr>
        <a:xfrm>
          <a:off x="5740400" y="284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96270</xdr:rowOff>
    </xdr:from>
    <xdr:to>
      <xdr:col>26</xdr:col>
      <xdr:colOff>50800</xdr:colOff>
      <xdr:row>19</xdr:row>
      <xdr:rowOff>117201</xdr:rowOff>
    </xdr:to>
    <xdr:cxnSp macro="">
      <xdr:nvCxnSpPr>
        <xdr:cNvPr id="51" name="直線コネクタ 50"/>
        <xdr:cNvCxnSpPr/>
      </xdr:nvCxnSpPr>
      <xdr:spPr bwMode="auto">
        <a:xfrm flipV="1">
          <a:off x="4305300" y="3401445"/>
          <a:ext cx="698500" cy="20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109419</xdr:rowOff>
    </xdr:from>
    <xdr:to>
      <xdr:col>22</xdr:col>
      <xdr:colOff>114300</xdr:colOff>
      <xdr:row>19</xdr:row>
      <xdr:rowOff>117201</xdr:rowOff>
    </xdr:to>
    <xdr:cxnSp macro="">
      <xdr:nvCxnSpPr>
        <xdr:cNvPr id="54" name="直線コネクタ 53"/>
        <xdr:cNvCxnSpPr/>
      </xdr:nvCxnSpPr>
      <xdr:spPr bwMode="auto">
        <a:xfrm>
          <a:off x="3606800" y="3414594"/>
          <a:ext cx="698500" cy="7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109419</xdr:rowOff>
    </xdr:from>
    <xdr:to>
      <xdr:col>18</xdr:col>
      <xdr:colOff>177800</xdr:colOff>
      <xdr:row>20</xdr:row>
      <xdr:rowOff>19945</xdr:rowOff>
    </xdr:to>
    <xdr:cxnSp macro="">
      <xdr:nvCxnSpPr>
        <xdr:cNvPr id="57" name="直線コネクタ 56"/>
        <xdr:cNvCxnSpPr/>
      </xdr:nvCxnSpPr>
      <xdr:spPr bwMode="auto">
        <a:xfrm flipV="1">
          <a:off x="2908300" y="3414594"/>
          <a:ext cx="698500" cy="81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44812</xdr:rowOff>
    </xdr:from>
    <xdr:ext cx="762000" cy="259045"/>
    <xdr:sp macro="" textlink="">
      <xdr:nvSpPr>
        <xdr:cNvPr id="59" name="テキスト ボックス 58"/>
        <xdr:cNvSpPr txBox="1"/>
      </xdr:nvSpPr>
      <xdr:spPr>
        <a:xfrm>
          <a:off x="32258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23415</xdr:rowOff>
    </xdr:from>
    <xdr:to>
      <xdr:col>29</xdr:col>
      <xdr:colOff>177800</xdr:colOff>
      <xdr:row>19</xdr:row>
      <xdr:rowOff>125015</xdr:rowOff>
    </xdr:to>
    <xdr:sp macro="" textlink="">
      <xdr:nvSpPr>
        <xdr:cNvPr id="67" name="楕円 66"/>
        <xdr:cNvSpPr/>
      </xdr:nvSpPr>
      <xdr:spPr bwMode="auto">
        <a:xfrm>
          <a:off x="5600700" y="3328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166942</xdr:rowOff>
    </xdr:from>
    <xdr:ext cx="762000" cy="259045"/>
    <xdr:sp macro="" textlink="">
      <xdr:nvSpPr>
        <xdr:cNvPr id="68" name="人口1人当たり決算額の推移該当値テキスト130"/>
        <xdr:cNvSpPr txBox="1"/>
      </xdr:nvSpPr>
      <xdr:spPr>
        <a:xfrm>
          <a:off x="5740400" y="330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45470</xdr:rowOff>
    </xdr:from>
    <xdr:to>
      <xdr:col>26</xdr:col>
      <xdr:colOff>101600</xdr:colOff>
      <xdr:row>19</xdr:row>
      <xdr:rowOff>147070</xdr:rowOff>
    </xdr:to>
    <xdr:sp macro="" textlink="">
      <xdr:nvSpPr>
        <xdr:cNvPr id="69" name="楕円 68"/>
        <xdr:cNvSpPr/>
      </xdr:nvSpPr>
      <xdr:spPr bwMode="auto">
        <a:xfrm>
          <a:off x="4953000" y="3350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131847</xdr:rowOff>
    </xdr:from>
    <xdr:ext cx="736600" cy="259045"/>
    <xdr:sp macro="" textlink="">
      <xdr:nvSpPr>
        <xdr:cNvPr id="70" name="テキスト ボックス 69"/>
        <xdr:cNvSpPr txBox="1"/>
      </xdr:nvSpPr>
      <xdr:spPr>
        <a:xfrm>
          <a:off x="4622800" y="3437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66401</xdr:rowOff>
    </xdr:from>
    <xdr:to>
      <xdr:col>22</xdr:col>
      <xdr:colOff>165100</xdr:colOff>
      <xdr:row>19</xdr:row>
      <xdr:rowOff>168001</xdr:rowOff>
    </xdr:to>
    <xdr:sp macro="" textlink="">
      <xdr:nvSpPr>
        <xdr:cNvPr id="71" name="楕円 70"/>
        <xdr:cNvSpPr/>
      </xdr:nvSpPr>
      <xdr:spPr bwMode="auto">
        <a:xfrm>
          <a:off x="4254500" y="3371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152778</xdr:rowOff>
    </xdr:from>
    <xdr:ext cx="762000" cy="259045"/>
    <xdr:sp macro="" textlink="">
      <xdr:nvSpPr>
        <xdr:cNvPr id="72" name="テキスト ボックス 71"/>
        <xdr:cNvSpPr txBox="1"/>
      </xdr:nvSpPr>
      <xdr:spPr>
        <a:xfrm>
          <a:off x="3924300" y="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58619</xdr:rowOff>
    </xdr:from>
    <xdr:to>
      <xdr:col>19</xdr:col>
      <xdr:colOff>38100</xdr:colOff>
      <xdr:row>19</xdr:row>
      <xdr:rowOff>160219</xdr:rowOff>
    </xdr:to>
    <xdr:sp macro="" textlink="">
      <xdr:nvSpPr>
        <xdr:cNvPr id="73" name="楕円 72"/>
        <xdr:cNvSpPr/>
      </xdr:nvSpPr>
      <xdr:spPr bwMode="auto">
        <a:xfrm>
          <a:off x="3556000" y="3363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144996</xdr:rowOff>
    </xdr:from>
    <xdr:ext cx="762000" cy="259045"/>
    <xdr:sp macro="" textlink="">
      <xdr:nvSpPr>
        <xdr:cNvPr id="74" name="テキスト ボックス 73"/>
        <xdr:cNvSpPr txBox="1"/>
      </xdr:nvSpPr>
      <xdr:spPr>
        <a:xfrm>
          <a:off x="3225800" y="3450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140595</xdr:rowOff>
    </xdr:from>
    <xdr:to>
      <xdr:col>15</xdr:col>
      <xdr:colOff>101600</xdr:colOff>
      <xdr:row>20</xdr:row>
      <xdr:rowOff>70745</xdr:rowOff>
    </xdr:to>
    <xdr:sp macro="" textlink="">
      <xdr:nvSpPr>
        <xdr:cNvPr id="75" name="楕円 74"/>
        <xdr:cNvSpPr/>
      </xdr:nvSpPr>
      <xdr:spPr bwMode="auto">
        <a:xfrm>
          <a:off x="2857500" y="344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55522</xdr:rowOff>
    </xdr:from>
    <xdr:ext cx="762000" cy="259045"/>
    <xdr:sp macro="" textlink="">
      <xdr:nvSpPr>
        <xdr:cNvPr id="76" name="テキスト ボックス 75"/>
        <xdr:cNvSpPr txBox="1"/>
      </xdr:nvSpPr>
      <xdr:spPr>
        <a:xfrm>
          <a:off x="2527300" y="353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216535</xdr:rowOff>
    </xdr:from>
    <xdr:to>
      <xdr:col>29</xdr:col>
      <xdr:colOff>127000</xdr:colOff>
      <xdr:row>37</xdr:row>
      <xdr:rowOff>240062</xdr:rowOff>
    </xdr:to>
    <xdr:cxnSp macro="">
      <xdr:nvCxnSpPr>
        <xdr:cNvPr id="110" name="直線コネクタ 109"/>
        <xdr:cNvCxnSpPr/>
      </xdr:nvCxnSpPr>
      <xdr:spPr bwMode="auto">
        <a:xfrm flipV="1">
          <a:off x="5003800" y="7341235"/>
          <a:ext cx="647700" cy="23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1" name="人口1人当たり決算額の推移平均値テキスト445"/>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240062</xdr:rowOff>
    </xdr:from>
    <xdr:to>
      <xdr:col>26</xdr:col>
      <xdr:colOff>50800</xdr:colOff>
      <xdr:row>37</xdr:row>
      <xdr:rowOff>275457</xdr:rowOff>
    </xdr:to>
    <xdr:cxnSp macro="">
      <xdr:nvCxnSpPr>
        <xdr:cNvPr id="113" name="直線コネクタ 112"/>
        <xdr:cNvCxnSpPr/>
      </xdr:nvCxnSpPr>
      <xdr:spPr bwMode="auto">
        <a:xfrm flipV="1">
          <a:off x="4305300" y="7364762"/>
          <a:ext cx="698500" cy="35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5" name="テキスト ボックス 114"/>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275457</xdr:rowOff>
    </xdr:from>
    <xdr:to>
      <xdr:col>22</xdr:col>
      <xdr:colOff>114300</xdr:colOff>
      <xdr:row>37</xdr:row>
      <xdr:rowOff>305251</xdr:rowOff>
    </xdr:to>
    <xdr:cxnSp macro="">
      <xdr:nvCxnSpPr>
        <xdr:cNvPr id="116" name="直線コネクタ 115"/>
        <xdr:cNvCxnSpPr/>
      </xdr:nvCxnSpPr>
      <xdr:spPr bwMode="auto">
        <a:xfrm flipV="1">
          <a:off x="3606800" y="7400157"/>
          <a:ext cx="698500" cy="29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111244</xdr:rowOff>
    </xdr:from>
    <xdr:ext cx="762000" cy="259045"/>
    <xdr:sp macro="" textlink="">
      <xdr:nvSpPr>
        <xdr:cNvPr id="118" name="テキスト ボックス 117"/>
        <xdr:cNvSpPr txBox="1"/>
      </xdr:nvSpPr>
      <xdr:spPr>
        <a:xfrm>
          <a:off x="3924300" y="67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305251</xdr:rowOff>
    </xdr:from>
    <xdr:to>
      <xdr:col>18</xdr:col>
      <xdr:colOff>177800</xdr:colOff>
      <xdr:row>37</xdr:row>
      <xdr:rowOff>308280</xdr:rowOff>
    </xdr:to>
    <xdr:cxnSp macro="">
      <xdr:nvCxnSpPr>
        <xdr:cNvPr id="119" name="直線コネクタ 118"/>
        <xdr:cNvCxnSpPr/>
      </xdr:nvCxnSpPr>
      <xdr:spPr bwMode="auto">
        <a:xfrm flipV="1">
          <a:off x="2908300" y="7429951"/>
          <a:ext cx="698500" cy="3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153897</xdr:rowOff>
    </xdr:from>
    <xdr:ext cx="762000" cy="259045"/>
    <xdr:sp macro="" textlink="">
      <xdr:nvSpPr>
        <xdr:cNvPr id="121" name="テキスト ボックス 120"/>
        <xdr:cNvSpPr txBox="1"/>
      </xdr:nvSpPr>
      <xdr:spPr>
        <a:xfrm>
          <a:off x="32258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129589</xdr:rowOff>
    </xdr:from>
    <xdr:ext cx="762000" cy="259045"/>
    <xdr:sp macro="" textlink="">
      <xdr:nvSpPr>
        <xdr:cNvPr id="123" name="テキスト ボックス 122"/>
        <xdr:cNvSpPr txBox="1"/>
      </xdr:nvSpPr>
      <xdr:spPr>
        <a:xfrm>
          <a:off x="2527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165735</xdr:rowOff>
    </xdr:from>
    <xdr:to>
      <xdr:col>29</xdr:col>
      <xdr:colOff>177800</xdr:colOff>
      <xdr:row>37</xdr:row>
      <xdr:rowOff>267335</xdr:rowOff>
    </xdr:to>
    <xdr:sp macro="" textlink="">
      <xdr:nvSpPr>
        <xdr:cNvPr id="129" name="楕円 128"/>
        <xdr:cNvSpPr/>
      </xdr:nvSpPr>
      <xdr:spPr bwMode="auto">
        <a:xfrm>
          <a:off x="5600700" y="7290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74312</xdr:rowOff>
    </xdr:from>
    <xdr:ext cx="762000" cy="259045"/>
    <xdr:sp macro="" textlink="">
      <xdr:nvSpPr>
        <xdr:cNvPr id="130" name="人口1人当たり決算額の推移該当値テキスト445"/>
        <xdr:cNvSpPr txBox="1"/>
      </xdr:nvSpPr>
      <xdr:spPr>
        <a:xfrm>
          <a:off x="5740400" y="719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189262</xdr:rowOff>
    </xdr:from>
    <xdr:to>
      <xdr:col>26</xdr:col>
      <xdr:colOff>101600</xdr:colOff>
      <xdr:row>37</xdr:row>
      <xdr:rowOff>290862</xdr:rowOff>
    </xdr:to>
    <xdr:sp macro="" textlink="">
      <xdr:nvSpPr>
        <xdr:cNvPr id="131" name="楕円 130"/>
        <xdr:cNvSpPr/>
      </xdr:nvSpPr>
      <xdr:spPr bwMode="auto">
        <a:xfrm>
          <a:off x="4953000" y="7313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275639</xdr:rowOff>
    </xdr:from>
    <xdr:ext cx="736600" cy="259045"/>
    <xdr:sp macro="" textlink="">
      <xdr:nvSpPr>
        <xdr:cNvPr id="132" name="テキスト ボックス 131"/>
        <xdr:cNvSpPr txBox="1"/>
      </xdr:nvSpPr>
      <xdr:spPr>
        <a:xfrm>
          <a:off x="4622800" y="740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224657</xdr:rowOff>
    </xdr:from>
    <xdr:to>
      <xdr:col>22</xdr:col>
      <xdr:colOff>165100</xdr:colOff>
      <xdr:row>37</xdr:row>
      <xdr:rowOff>326257</xdr:rowOff>
    </xdr:to>
    <xdr:sp macro="" textlink="">
      <xdr:nvSpPr>
        <xdr:cNvPr id="133" name="楕円 132"/>
        <xdr:cNvSpPr/>
      </xdr:nvSpPr>
      <xdr:spPr bwMode="auto">
        <a:xfrm>
          <a:off x="4254500" y="7349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311034</xdr:rowOff>
    </xdr:from>
    <xdr:ext cx="762000" cy="259045"/>
    <xdr:sp macro="" textlink="">
      <xdr:nvSpPr>
        <xdr:cNvPr id="134" name="テキスト ボックス 133"/>
        <xdr:cNvSpPr txBox="1"/>
      </xdr:nvSpPr>
      <xdr:spPr>
        <a:xfrm>
          <a:off x="3924300" y="743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254451</xdr:rowOff>
    </xdr:from>
    <xdr:to>
      <xdr:col>19</xdr:col>
      <xdr:colOff>38100</xdr:colOff>
      <xdr:row>38</xdr:row>
      <xdr:rowOff>13151</xdr:rowOff>
    </xdr:to>
    <xdr:sp macro="" textlink="">
      <xdr:nvSpPr>
        <xdr:cNvPr id="135" name="楕円 134"/>
        <xdr:cNvSpPr/>
      </xdr:nvSpPr>
      <xdr:spPr bwMode="auto">
        <a:xfrm>
          <a:off x="3556000" y="7379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340828</xdr:rowOff>
    </xdr:from>
    <xdr:ext cx="762000" cy="259045"/>
    <xdr:sp macro="" textlink="">
      <xdr:nvSpPr>
        <xdr:cNvPr id="136" name="テキスト ボックス 135"/>
        <xdr:cNvSpPr txBox="1"/>
      </xdr:nvSpPr>
      <xdr:spPr>
        <a:xfrm>
          <a:off x="3225800" y="746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257480</xdr:rowOff>
    </xdr:from>
    <xdr:to>
      <xdr:col>15</xdr:col>
      <xdr:colOff>101600</xdr:colOff>
      <xdr:row>38</xdr:row>
      <xdr:rowOff>16180</xdr:rowOff>
    </xdr:to>
    <xdr:sp macro="" textlink="">
      <xdr:nvSpPr>
        <xdr:cNvPr id="137" name="楕円 136"/>
        <xdr:cNvSpPr/>
      </xdr:nvSpPr>
      <xdr:spPr bwMode="auto">
        <a:xfrm>
          <a:off x="2857500" y="7382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957</xdr:rowOff>
    </xdr:from>
    <xdr:ext cx="762000" cy="259045"/>
    <xdr:sp macro="" textlink="">
      <xdr:nvSpPr>
        <xdr:cNvPr id="138" name="テキスト ボックス 137"/>
        <xdr:cNvSpPr txBox="1"/>
      </xdr:nvSpPr>
      <xdr:spPr>
        <a:xfrm>
          <a:off x="2527300" y="746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6,698
6,671
85.19
3,777,875
3,597,532
155,937
2,358,381
3,294,479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84927</xdr:rowOff>
    </xdr:from>
    <xdr:to>
      <xdr:col>24</xdr:col>
      <xdr:colOff>63500</xdr:colOff>
      <xdr:row>37</xdr:row>
      <xdr:rowOff>91001</xdr:rowOff>
    </xdr:to>
    <xdr:cxnSp macro="">
      <xdr:nvCxnSpPr>
        <xdr:cNvPr id="61" name="直線コネクタ 60"/>
        <xdr:cNvCxnSpPr/>
      </xdr:nvCxnSpPr>
      <xdr:spPr>
        <a:xfrm>
          <a:off x="3797300" y="6428577"/>
          <a:ext cx="8382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21602</xdr:rowOff>
    </xdr:from>
    <xdr:ext cx="599010" cy="259045"/>
    <xdr:sp macro="" textlink="">
      <xdr:nvSpPr>
        <xdr:cNvPr id="62" name="人件費平均値テキスト"/>
        <xdr:cNvSpPr txBox="1"/>
      </xdr:nvSpPr>
      <xdr:spPr>
        <a:xfrm>
          <a:off x="4686300" y="6022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84927</xdr:rowOff>
    </xdr:from>
    <xdr:to>
      <xdr:col>19</xdr:col>
      <xdr:colOff>177800</xdr:colOff>
      <xdr:row>37</xdr:row>
      <xdr:rowOff>105829</xdr:rowOff>
    </xdr:to>
    <xdr:cxnSp macro="">
      <xdr:nvCxnSpPr>
        <xdr:cNvPr id="64" name="直線コネクタ 63"/>
        <xdr:cNvCxnSpPr/>
      </xdr:nvCxnSpPr>
      <xdr:spPr>
        <a:xfrm flipV="1">
          <a:off x="2908300" y="6428577"/>
          <a:ext cx="889000" cy="2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112608</xdr:rowOff>
    </xdr:from>
    <xdr:ext cx="599010" cy="259045"/>
    <xdr:sp macro="" textlink="">
      <xdr:nvSpPr>
        <xdr:cNvPr id="66" name="テキスト ボックス 65"/>
        <xdr:cNvSpPr txBox="1"/>
      </xdr:nvSpPr>
      <xdr:spPr>
        <a:xfrm>
          <a:off x="3497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105783</xdr:rowOff>
    </xdr:from>
    <xdr:to>
      <xdr:col>15</xdr:col>
      <xdr:colOff>50800</xdr:colOff>
      <xdr:row>37</xdr:row>
      <xdr:rowOff>105829</xdr:rowOff>
    </xdr:to>
    <xdr:cxnSp macro="">
      <xdr:nvCxnSpPr>
        <xdr:cNvPr id="67" name="直線コネクタ 66"/>
        <xdr:cNvCxnSpPr/>
      </xdr:nvCxnSpPr>
      <xdr:spPr>
        <a:xfrm>
          <a:off x="2019300" y="644943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105783</xdr:rowOff>
    </xdr:from>
    <xdr:to>
      <xdr:col>10</xdr:col>
      <xdr:colOff>114300</xdr:colOff>
      <xdr:row>37</xdr:row>
      <xdr:rowOff>116322</xdr:rowOff>
    </xdr:to>
    <xdr:cxnSp macro="">
      <xdr:nvCxnSpPr>
        <xdr:cNvPr id="70" name="直線コネクタ 69"/>
        <xdr:cNvCxnSpPr/>
      </xdr:nvCxnSpPr>
      <xdr:spPr>
        <a:xfrm flipV="1">
          <a:off x="1130300" y="6449433"/>
          <a:ext cx="8890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40201</xdr:rowOff>
    </xdr:from>
    <xdr:to>
      <xdr:col>24</xdr:col>
      <xdr:colOff>114300</xdr:colOff>
      <xdr:row>37</xdr:row>
      <xdr:rowOff>141801</xdr:rowOff>
    </xdr:to>
    <xdr:sp macro="" textlink="">
      <xdr:nvSpPr>
        <xdr:cNvPr id="80" name="楕円 79"/>
        <xdr:cNvSpPr/>
      </xdr:nvSpPr>
      <xdr:spPr>
        <a:xfrm>
          <a:off x="4584700" y="63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18628</xdr:rowOff>
    </xdr:from>
    <xdr:ext cx="534377" cy="259045"/>
    <xdr:sp macro="" textlink="">
      <xdr:nvSpPr>
        <xdr:cNvPr id="81" name="人件費該当値テキスト"/>
        <xdr:cNvSpPr txBox="1"/>
      </xdr:nvSpPr>
      <xdr:spPr>
        <a:xfrm>
          <a:off x="4686300" y="636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34127</xdr:rowOff>
    </xdr:from>
    <xdr:to>
      <xdr:col>20</xdr:col>
      <xdr:colOff>38100</xdr:colOff>
      <xdr:row>37</xdr:row>
      <xdr:rowOff>135727</xdr:rowOff>
    </xdr:to>
    <xdr:sp macro="" textlink="">
      <xdr:nvSpPr>
        <xdr:cNvPr id="82" name="楕円 81"/>
        <xdr:cNvSpPr/>
      </xdr:nvSpPr>
      <xdr:spPr>
        <a:xfrm>
          <a:off x="3746500" y="637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126854</xdr:rowOff>
    </xdr:from>
    <xdr:ext cx="534377" cy="259045"/>
    <xdr:sp macro="" textlink="">
      <xdr:nvSpPr>
        <xdr:cNvPr id="83" name="テキスト ボックス 82"/>
        <xdr:cNvSpPr txBox="1"/>
      </xdr:nvSpPr>
      <xdr:spPr>
        <a:xfrm>
          <a:off x="3530111" y="647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55029</xdr:rowOff>
    </xdr:from>
    <xdr:to>
      <xdr:col>15</xdr:col>
      <xdr:colOff>101600</xdr:colOff>
      <xdr:row>37</xdr:row>
      <xdr:rowOff>156629</xdr:rowOff>
    </xdr:to>
    <xdr:sp macro="" textlink="">
      <xdr:nvSpPr>
        <xdr:cNvPr id="84" name="楕円 83"/>
        <xdr:cNvSpPr/>
      </xdr:nvSpPr>
      <xdr:spPr>
        <a:xfrm>
          <a:off x="2857500" y="639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147756</xdr:rowOff>
    </xdr:from>
    <xdr:ext cx="534377" cy="259045"/>
    <xdr:sp macro="" textlink="">
      <xdr:nvSpPr>
        <xdr:cNvPr id="85" name="テキスト ボックス 84"/>
        <xdr:cNvSpPr txBox="1"/>
      </xdr:nvSpPr>
      <xdr:spPr>
        <a:xfrm>
          <a:off x="2641111" y="649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54983</xdr:rowOff>
    </xdr:from>
    <xdr:to>
      <xdr:col>10</xdr:col>
      <xdr:colOff>165100</xdr:colOff>
      <xdr:row>37</xdr:row>
      <xdr:rowOff>156583</xdr:rowOff>
    </xdr:to>
    <xdr:sp macro="" textlink="">
      <xdr:nvSpPr>
        <xdr:cNvPr id="86" name="楕円 85"/>
        <xdr:cNvSpPr/>
      </xdr:nvSpPr>
      <xdr:spPr>
        <a:xfrm>
          <a:off x="1968500" y="639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147710</xdr:rowOff>
    </xdr:from>
    <xdr:ext cx="534377" cy="259045"/>
    <xdr:sp macro="" textlink="">
      <xdr:nvSpPr>
        <xdr:cNvPr id="87" name="テキスト ボックス 86"/>
        <xdr:cNvSpPr txBox="1"/>
      </xdr:nvSpPr>
      <xdr:spPr>
        <a:xfrm>
          <a:off x="1752111" y="649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65522</xdr:rowOff>
    </xdr:from>
    <xdr:to>
      <xdr:col>6</xdr:col>
      <xdr:colOff>38100</xdr:colOff>
      <xdr:row>37</xdr:row>
      <xdr:rowOff>167122</xdr:rowOff>
    </xdr:to>
    <xdr:sp macro="" textlink="">
      <xdr:nvSpPr>
        <xdr:cNvPr id="88" name="楕円 87"/>
        <xdr:cNvSpPr/>
      </xdr:nvSpPr>
      <xdr:spPr>
        <a:xfrm>
          <a:off x="1079500" y="640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158249</xdr:rowOff>
    </xdr:from>
    <xdr:ext cx="534377" cy="259045"/>
    <xdr:sp macro="" textlink="">
      <xdr:nvSpPr>
        <xdr:cNvPr id="89" name="テキスト ボックス 88"/>
        <xdr:cNvSpPr txBox="1"/>
      </xdr:nvSpPr>
      <xdr:spPr>
        <a:xfrm>
          <a:off x="863111" y="65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107541</xdr:rowOff>
    </xdr:from>
    <xdr:to>
      <xdr:col>24</xdr:col>
      <xdr:colOff>63500</xdr:colOff>
      <xdr:row>55</xdr:row>
      <xdr:rowOff>141543</xdr:rowOff>
    </xdr:to>
    <xdr:cxnSp macro="">
      <xdr:nvCxnSpPr>
        <xdr:cNvPr id="116" name="直線コネクタ 115"/>
        <xdr:cNvCxnSpPr/>
      </xdr:nvCxnSpPr>
      <xdr:spPr>
        <a:xfrm>
          <a:off x="3797300" y="9537291"/>
          <a:ext cx="838200" cy="3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107541</xdr:rowOff>
    </xdr:from>
    <xdr:to>
      <xdr:col>19</xdr:col>
      <xdr:colOff>177800</xdr:colOff>
      <xdr:row>55</xdr:row>
      <xdr:rowOff>116364</xdr:rowOff>
    </xdr:to>
    <xdr:cxnSp macro="">
      <xdr:nvCxnSpPr>
        <xdr:cNvPr id="119" name="直線コネクタ 118"/>
        <xdr:cNvCxnSpPr/>
      </xdr:nvCxnSpPr>
      <xdr:spPr>
        <a:xfrm flipV="1">
          <a:off x="2908300" y="9537291"/>
          <a:ext cx="889000" cy="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116364</xdr:rowOff>
    </xdr:from>
    <xdr:to>
      <xdr:col>15</xdr:col>
      <xdr:colOff>50800</xdr:colOff>
      <xdr:row>55</xdr:row>
      <xdr:rowOff>140916</xdr:rowOff>
    </xdr:to>
    <xdr:cxnSp macro="">
      <xdr:nvCxnSpPr>
        <xdr:cNvPr id="122" name="直線コネクタ 121"/>
        <xdr:cNvCxnSpPr/>
      </xdr:nvCxnSpPr>
      <xdr:spPr>
        <a:xfrm flipV="1">
          <a:off x="2019300" y="9546114"/>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161241</xdr:rowOff>
    </xdr:from>
    <xdr:ext cx="599010" cy="259045"/>
    <xdr:sp macro="" textlink="">
      <xdr:nvSpPr>
        <xdr:cNvPr id="124" name="テキスト ボックス 123"/>
        <xdr:cNvSpPr txBox="1"/>
      </xdr:nvSpPr>
      <xdr:spPr>
        <a:xfrm>
          <a:off x="2608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140916</xdr:rowOff>
    </xdr:from>
    <xdr:to>
      <xdr:col>10</xdr:col>
      <xdr:colOff>114300</xdr:colOff>
      <xdr:row>56</xdr:row>
      <xdr:rowOff>12214</xdr:rowOff>
    </xdr:to>
    <xdr:cxnSp macro="">
      <xdr:nvCxnSpPr>
        <xdr:cNvPr id="125" name="直線コネクタ 124"/>
        <xdr:cNvCxnSpPr/>
      </xdr:nvCxnSpPr>
      <xdr:spPr>
        <a:xfrm flipV="1">
          <a:off x="1130300" y="9570666"/>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38848</xdr:rowOff>
    </xdr:from>
    <xdr:ext cx="599010" cy="259045"/>
    <xdr:sp macro="" textlink="">
      <xdr:nvSpPr>
        <xdr:cNvPr id="127" name="テキスト ボックス 126"/>
        <xdr:cNvSpPr txBox="1"/>
      </xdr:nvSpPr>
      <xdr:spPr>
        <a:xfrm>
          <a:off x="1719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90743</xdr:rowOff>
    </xdr:from>
    <xdr:to>
      <xdr:col>24</xdr:col>
      <xdr:colOff>114300</xdr:colOff>
      <xdr:row>56</xdr:row>
      <xdr:rowOff>20893</xdr:rowOff>
    </xdr:to>
    <xdr:sp macro="" textlink="">
      <xdr:nvSpPr>
        <xdr:cNvPr id="135" name="楕円 134"/>
        <xdr:cNvSpPr/>
      </xdr:nvSpPr>
      <xdr:spPr>
        <a:xfrm>
          <a:off x="4584700" y="952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69170</xdr:rowOff>
    </xdr:from>
    <xdr:ext cx="599010" cy="259045"/>
    <xdr:sp macro="" textlink="">
      <xdr:nvSpPr>
        <xdr:cNvPr id="136" name="物件費該当値テキスト"/>
        <xdr:cNvSpPr txBox="1"/>
      </xdr:nvSpPr>
      <xdr:spPr>
        <a:xfrm>
          <a:off x="4686300" y="949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56741</xdr:rowOff>
    </xdr:from>
    <xdr:to>
      <xdr:col>20</xdr:col>
      <xdr:colOff>38100</xdr:colOff>
      <xdr:row>55</xdr:row>
      <xdr:rowOff>158341</xdr:rowOff>
    </xdr:to>
    <xdr:sp macro="" textlink="">
      <xdr:nvSpPr>
        <xdr:cNvPr id="137" name="楕円 136"/>
        <xdr:cNvSpPr/>
      </xdr:nvSpPr>
      <xdr:spPr>
        <a:xfrm>
          <a:off x="3746500" y="948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149468</xdr:rowOff>
    </xdr:from>
    <xdr:ext cx="599010" cy="259045"/>
    <xdr:sp macro="" textlink="">
      <xdr:nvSpPr>
        <xdr:cNvPr id="138" name="テキスト ボックス 137"/>
        <xdr:cNvSpPr txBox="1"/>
      </xdr:nvSpPr>
      <xdr:spPr>
        <a:xfrm>
          <a:off x="3497795" y="957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65564</xdr:rowOff>
    </xdr:from>
    <xdr:to>
      <xdr:col>15</xdr:col>
      <xdr:colOff>101600</xdr:colOff>
      <xdr:row>55</xdr:row>
      <xdr:rowOff>167164</xdr:rowOff>
    </xdr:to>
    <xdr:sp macro="" textlink="">
      <xdr:nvSpPr>
        <xdr:cNvPr id="139" name="楕円 138"/>
        <xdr:cNvSpPr/>
      </xdr:nvSpPr>
      <xdr:spPr>
        <a:xfrm>
          <a:off x="2857500" y="94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12241</xdr:rowOff>
    </xdr:from>
    <xdr:ext cx="599010" cy="259045"/>
    <xdr:sp macro="" textlink="">
      <xdr:nvSpPr>
        <xdr:cNvPr id="140" name="テキスト ボックス 139"/>
        <xdr:cNvSpPr txBox="1"/>
      </xdr:nvSpPr>
      <xdr:spPr>
        <a:xfrm>
          <a:off x="2608795" y="927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90116</xdr:rowOff>
    </xdr:from>
    <xdr:to>
      <xdr:col>10</xdr:col>
      <xdr:colOff>165100</xdr:colOff>
      <xdr:row>56</xdr:row>
      <xdr:rowOff>20266</xdr:rowOff>
    </xdr:to>
    <xdr:sp macro="" textlink="">
      <xdr:nvSpPr>
        <xdr:cNvPr id="141" name="楕円 140"/>
        <xdr:cNvSpPr/>
      </xdr:nvSpPr>
      <xdr:spPr>
        <a:xfrm>
          <a:off x="1968500" y="951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36793</xdr:rowOff>
    </xdr:from>
    <xdr:ext cx="599010" cy="259045"/>
    <xdr:sp macro="" textlink="">
      <xdr:nvSpPr>
        <xdr:cNvPr id="142" name="テキスト ボックス 141"/>
        <xdr:cNvSpPr txBox="1"/>
      </xdr:nvSpPr>
      <xdr:spPr>
        <a:xfrm>
          <a:off x="1719795" y="929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132864</xdr:rowOff>
    </xdr:from>
    <xdr:to>
      <xdr:col>6</xdr:col>
      <xdr:colOff>38100</xdr:colOff>
      <xdr:row>56</xdr:row>
      <xdr:rowOff>63014</xdr:rowOff>
    </xdr:to>
    <xdr:sp macro="" textlink="">
      <xdr:nvSpPr>
        <xdr:cNvPr id="143" name="楕円 142"/>
        <xdr:cNvSpPr/>
      </xdr:nvSpPr>
      <xdr:spPr>
        <a:xfrm>
          <a:off x="1079500" y="95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54141</xdr:rowOff>
    </xdr:from>
    <xdr:ext cx="599010" cy="259045"/>
    <xdr:sp macro="" textlink="">
      <xdr:nvSpPr>
        <xdr:cNvPr id="144" name="テキスト ボックス 143"/>
        <xdr:cNvSpPr txBox="1"/>
      </xdr:nvSpPr>
      <xdr:spPr>
        <a:xfrm>
          <a:off x="830795" y="965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2380</xdr:rowOff>
    </xdr:from>
    <xdr:to>
      <xdr:col>24</xdr:col>
      <xdr:colOff>63500</xdr:colOff>
      <xdr:row>78</xdr:row>
      <xdr:rowOff>39802</xdr:rowOff>
    </xdr:to>
    <xdr:cxnSp macro="">
      <xdr:nvCxnSpPr>
        <xdr:cNvPr id="171" name="直線コネクタ 170"/>
        <xdr:cNvCxnSpPr/>
      </xdr:nvCxnSpPr>
      <xdr:spPr>
        <a:xfrm flipV="1">
          <a:off x="3797300" y="13375480"/>
          <a:ext cx="838200" cy="3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26726</xdr:rowOff>
    </xdr:from>
    <xdr:to>
      <xdr:col>19</xdr:col>
      <xdr:colOff>177800</xdr:colOff>
      <xdr:row>78</xdr:row>
      <xdr:rowOff>39802</xdr:rowOff>
    </xdr:to>
    <xdr:cxnSp macro="">
      <xdr:nvCxnSpPr>
        <xdr:cNvPr id="174" name="直線コネクタ 173"/>
        <xdr:cNvCxnSpPr/>
      </xdr:nvCxnSpPr>
      <xdr:spPr>
        <a:xfrm>
          <a:off x="2908300" y="13399826"/>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26726</xdr:rowOff>
    </xdr:from>
    <xdr:to>
      <xdr:col>15</xdr:col>
      <xdr:colOff>50800</xdr:colOff>
      <xdr:row>78</xdr:row>
      <xdr:rowOff>55873</xdr:rowOff>
    </xdr:to>
    <xdr:cxnSp macro="">
      <xdr:nvCxnSpPr>
        <xdr:cNvPr id="177" name="直線コネクタ 176"/>
        <xdr:cNvCxnSpPr/>
      </xdr:nvCxnSpPr>
      <xdr:spPr>
        <a:xfrm flipV="1">
          <a:off x="2019300" y="13399826"/>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55873</xdr:rowOff>
    </xdr:from>
    <xdr:to>
      <xdr:col>10</xdr:col>
      <xdr:colOff>114300</xdr:colOff>
      <xdr:row>78</xdr:row>
      <xdr:rowOff>60102</xdr:rowOff>
    </xdr:to>
    <xdr:cxnSp macro="">
      <xdr:nvCxnSpPr>
        <xdr:cNvPr id="180" name="直線コネクタ 179"/>
        <xdr:cNvCxnSpPr/>
      </xdr:nvCxnSpPr>
      <xdr:spPr>
        <a:xfrm flipV="1">
          <a:off x="1130300" y="13428973"/>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123030</xdr:rowOff>
    </xdr:from>
    <xdr:to>
      <xdr:col>24</xdr:col>
      <xdr:colOff>114300</xdr:colOff>
      <xdr:row>78</xdr:row>
      <xdr:rowOff>53180</xdr:rowOff>
    </xdr:to>
    <xdr:sp macro="" textlink="">
      <xdr:nvSpPr>
        <xdr:cNvPr id="190" name="楕円 189"/>
        <xdr:cNvSpPr/>
      </xdr:nvSpPr>
      <xdr:spPr>
        <a:xfrm>
          <a:off x="4584700" y="133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101457</xdr:rowOff>
    </xdr:from>
    <xdr:ext cx="469744" cy="259045"/>
    <xdr:sp macro="" textlink="">
      <xdr:nvSpPr>
        <xdr:cNvPr id="191" name="維持補修費該当値テキスト"/>
        <xdr:cNvSpPr txBox="1"/>
      </xdr:nvSpPr>
      <xdr:spPr>
        <a:xfrm>
          <a:off x="4686300" y="133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160452</xdr:rowOff>
    </xdr:from>
    <xdr:to>
      <xdr:col>20</xdr:col>
      <xdr:colOff>38100</xdr:colOff>
      <xdr:row>78</xdr:row>
      <xdr:rowOff>90602</xdr:rowOff>
    </xdr:to>
    <xdr:sp macro="" textlink="">
      <xdr:nvSpPr>
        <xdr:cNvPr id="192" name="楕円 191"/>
        <xdr:cNvSpPr/>
      </xdr:nvSpPr>
      <xdr:spPr>
        <a:xfrm>
          <a:off x="3746500" y="1336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81729</xdr:rowOff>
    </xdr:from>
    <xdr:ext cx="469744" cy="259045"/>
    <xdr:sp macro="" textlink="">
      <xdr:nvSpPr>
        <xdr:cNvPr id="193" name="テキスト ボックス 192"/>
        <xdr:cNvSpPr txBox="1"/>
      </xdr:nvSpPr>
      <xdr:spPr>
        <a:xfrm>
          <a:off x="3562428" y="134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147376</xdr:rowOff>
    </xdr:from>
    <xdr:to>
      <xdr:col>15</xdr:col>
      <xdr:colOff>101600</xdr:colOff>
      <xdr:row>78</xdr:row>
      <xdr:rowOff>77526</xdr:rowOff>
    </xdr:to>
    <xdr:sp macro="" textlink="">
      <xdr:nvSpPr>
        <xdr:cNvPr id="194" name="楕円 193"/>
        <xdr:cNvSpPr/>
      </xdr:nvSpPr>
      <xdr:spPr>
        <a:xfrm>
          <a:off x="2857500" y="133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68653</xdr:rowOff>
    </xdr:from>
    <xdr:ext cx="469744" cy="259045"/>
    <xdr:sp macro="" textlink="">
      <xdr:nvSpPr>
        <xdr:cNvPr id="195" name="テキスト ボックス 194"/>
        <xdr:cNvSpPr txBox="1"/>
      </xdr:nvSpPr>
      <xdr:spPr>
        <a:xfrm>
          <a:off x="2673428" y="1344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5073</xdr:rowOff>
    </xdr:from>
    <xdr:to>
      <xdr:col>10</xdr:col>
      <xdr:colOff>165100</xdr:colOff>
      <xdr:row>78</xdr:row>
      <xdr:rowOff>106673</xdr:rowOff>
    </xdr:to>
    <xdr:sp macro="" textlink="">
      <xdr:nvSpPr>
        <xdr:cNvPr id="196" name="楕円 195"/>
        <xdr:cNvSpPr/>
      </xdr:nvSpPr>
      <xdr:spPr>
        <a:xfrm>
          <a:off x="1968500" y="1337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97800</xdr:rowOff>
    </xdr:from>
    <xdr:ext cx="469744" cy="259045"/>
    <xdr:sp macro="" textlink="">
      <xdr:nvSpPr>
        <xdr:cNvPr id="197" name="テキスト ボックス 196"/>
        <xdr:cNvSpPr txBox="1"/>
      </xdr:nvSpPr>
      <xdr:spPr>
        <a:xfrm>
          <a:off x="1784428" y="134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9302</xdr:rowOff>
    </xdr:from>
    <xdr:to>
      <xdr:col>6</xdr:col>
      <xdr:colOff>38100</xdr:colOff>
      <xdr:row>78</xdr:row>
      <xdr:rowOff>110902</xdr:rowOff>
    </xdr:to>
    <xdr:sp macro="" textlink="">
      <xdr:nvSpPr>
        <xdr:cNvPr id="198" name="楕円 197"/>
        <xdr:cNvSpPr/>
      </xdr:nvSpPr>
      <xdr:spPr>
        <a:xfrm>
          <a:off x="1079500" y="133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102029</xdr:rowOff>
    </xdr:from>
    <xdr:ext cx="469744" cy="259045"/>
    <xdr:sp macro="" textlink="">
      <xdr:nvSpPr>
        <xdr:cNvPr id="199" name="テキスト ボックス 198"/>
        <xdr:cNvSpPr txBox="1"/>
      </xdr:nvSpPr>
      <xdr:spPr>
        <a:xfrm>
          <a:off x="895428" y="134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23261</xdr:rowOff>
    </xdr:from>
    <xdr:to>
      <xdr:col>24</xdr:col>
      <xdr:colOff>63500</xdr:colOff>
      <xdr:row>98</xdr:row>
      <xdr:rowOff>66940</xdr:rowOff>
    </xdr:to>
    <xdr:cxnSp macro="">
      <xdr:nvCxnSpPr>
        <xdr:cNvPr id="231" name="直線コネクタ 230"/>
        <xdr:cNvCxnSpPr/>
      </xdr:nvCxnSpPr>
      <xdr:spPr>
        <a:xfrm>
          <a:off x="3797300" y="16825361"/>
          <a:ext cx="838200" cy="4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170284</xdr:rowOff>
    </xdr:from>
    <xdr:to>
      <xdr:col>19</xdr:col>
      <xdr:colOff>177800</xdr:colOff>
      <xdr:row>98</xdr:row>
      <xdr:rowOff>23261</xdr:rowOff>
    </xdr:to>
    <xdr:cxnSp macro="">
      <xdr:nvCxnSpPr>
        <xdr:cNvPr id="234" name="直線コネクタ 233"/>
        <xdr:cNvCxnSpPr/>
      </xdr:nvCxnSpPr>
      <xdr:spPr>
        <a:xfrm>
          <a:off x="2908300" y="16800934"/>
          <a:ext cx="889000" cy="2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6" name="テキスト ボックス 235"/>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170284</xdr:rowOff>
    </xdr:from>
    <xdr:to>
      <xdr:col>15</xdr:col>
      <xdr:colOff>50800</xdr:colOff>
      <xdr:row>98</xdr:row>
      <xdr:rowOff>80263</xdr:rowOff>
    </xdr:to>
    <xdr:cxnSp macro="">
      <xdr:nvCxnSpPr>
        <xdr:cNvPr id="237" name="直線コネクタ 236"/>
        <xdr:cNvCxnSpPr/>
      </xdr:nvCxnSpPr>
      <xdr:spPr>
        <a:xfrm flipV="1">
          <a:off x="2019300" y="16800934"/>
          <a:ext cx="889000" cy="8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67629</xdr:rowOff>
    </xdr:from>
    <xdr:ext cx="534377" cy="259045"/>
    <xdr:sp macro="" textlink="">
      <xdr:nvSpPr>
        <xdr:cNvPr id="239" name="テキスト ボックス 238"/>
        <xdr:cNvSpPr txBox="1"/>
      </xdr:nvSpPr>
      <xdr:spPr>
        <a:xfrm>
          <a:off x="2641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72982</xdr:rowOff>
    </xdr:from>
    <xdr:to>
      <xdr:col>10</xdr:col>
      <xdr:colOff>114300</xdr:colOff>
      <xdr:row>98</xdr:row>
      <xdr:rowOff>80263</xdr:rowOff>
    </xdr:to>
    <xdr:cxnSp macro="">
      <xdr:nvCxnSpPr>
        <xdr:cNvPr id="240" name="直線コネクタ 239"/>
        <xdr:cNvCxnSpPr/>
      </xdr:nvCxnSpPr>
      <xdr:spPr>
        <a:xfrm>
          <a:off x="1130300" y="16875082"/>
          <a:ext cx="889000" cy="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3067</xdr:rowOff>
    </xdr:from>
    <xdr:ext cx="534377" cy="259045"/>
    <xdr:sp macro="" textlink="">
      <xdr:nvSpPr>
        <xdr:cNvPr id="242" name="テキスト ボックス 241"/>
        <xdr:cNvSpPr txBox="1"/>
      </xdr:nvSpPr>
      <xdr:spPr>
        <a:xfrm>
          <a:off x="1752111" y="164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46910</xdr:rowOff>
    </xdr:from>
    <xdr:ext cx="534377" cy="259045"/>
    <xdr:sp macro="" textlink="">
      <xdr:nvSpPr>
        <xdr:cNvPr id="244" name="テキスト ボックス 243"/>
        <xdr:cNvSpPr txBox="1"/>
      </xdr:nvSpPr>
      <xdr:spPr>
        <a:xfrm>
          <a:off x="863111" y="165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16140</xdr:rowOff>
    </xdr:from>
    <xdr:to>
      <xdr:col>24</xdr:col>
      <xdr:colOff>114300</xdr:colOff>
      <xdr:row>98</xdr:row>
      <xdr:rowOff>117740</xdr:rowOff>
    </xdr:to>
    <xdr:sp macro="" textlink="">
      <xdr:nvSpPr>
        <xdr:cNvPr id="250" name="楕円 249"/>
        <xdr:cNvSpPr/>
      </xdr:nvSpPr>
      <xdr:spPr>
        <a:xfrm>
          <a:off x="4584700" y="1681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166017</xdr:rowOff>
    </xdr:from>
    <xdr:ext cx="534377" cy="259045"/>
    <xdr:sp macro="" textlink="">
      <xdr:nvSpPr>
        <xdr:cNvPr id="251" name="扶助費該当値テキスト"/>
        <xdr:cNvSpPr txBox="1"/>
      </xdr:nvSpPr>
      <xdr:spPr>
        <a:xfrm>
          <a:off x="4686300" y="1679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143911</xdr:rowOff>
    </xdr:from>
    <xdr:to>
      <xdr:col>20</xdr:col>
      <xdr:colOff>38100</xdr:colOff>
      <xdr:row>98</xdr:row>
      <xdr:rowOff>74061</xdr:rowOff>
    </xdr:to>
    <xdr:sp macro="" textlink="">
      <xdr:nvSpPr>
        <xdr:cNvPr id="252" name="楕円 251"/>
        <xdr:cNvSpPr/>
      </xdr:nvSpPr>
      <xdr:spPr>
        <a:xfrm>
          <a:off x="3746500" y="1677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65188</xdr:rowOff>
    </xdr:from>
    <xdr:ext cx="534377" cy="259045"/>
    <xdr:sp macro="" textlink="">
      <xdr:nvSpPr>
        <xdr:cNvPr id="253" name="テキスト ボックス 252"/>
        <xdr:cNvSpPr txBox="1"/>
      </xdr:nvSpPr>
      <xdr:spPr>
        <a:xfrm>
          <a:off x="3530111" y="1686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119484</xdr:rowOff>
    </xdr:from>
    <xdr:to>
      <xdr:col>15</xdr:col>
      <xdr:colOff>101600</xdr:colOff>
      <xdr:row>98</xdr:row>
      <xdr:rowOff>49634</xdr:rowOff>
    </xdr:to>
    <xdr:sp macro="" textlink="">
      <xdr:nvSpPr>
        <xdr:cNvPr id="254" name="楕円 253"/>
        <xdr:cNvSpPr/>
      </xdr:nvSpPr>
      <xdr:spPr>
        <a:xfrm>
          <a:off x="2857500" y="1675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40761</xdr:rowOff>
    </xdr:from>
    <xdr:ext cx="534377" cy="259045"/>
    <xdr:sp macro="" textlink="">
      <xdr:nvSpPr>
        <xdr:cNvPr id="255" name="テキスト ボックス 254"/>
        <xdr:cNvSpPr txBox="1"/>
      </xdr:nvSpPr>
      <xdr:spPr>
        <a:xfrm>
          <a:off x="2641111" y="168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29463</xdr:rowOff>
    </xdr:from>
    <xdr:to>
      <xdr:col>10</xdr:col>
      <xdr:colOff>165100</xdr:colOff>
      <xdr:row>98</xdr:row>
      <xdr:rowOff>131063</xdr:rowOff>
    </xdr:to>
    <xdr:sp macro="" textlink="">
      <xdr:nvSpPr>
        <xdr:cNvPr id="256" name="楕円 255"/>
        <xdr:cNvSpPr/>
      </xdr:nvSpPr>
      <xdr:spPr>
        <a:xfrm>
          <a:off x="1968500" y="168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122190</xdr:rowOff>
    </xdr:from>
    <xdr:ext cx="534377" cy="259045"/>
    <xdr:sp macro="" textlink="">
      <xdr:nvSpPr>
        <xdr:cNvPr id="257" name="テキスト ボックス 256"/>
        <xdr:cNvSpPr txBox="1"/>
      </xdr:nvSpPr>
      <xdr:spPr>
        <a:xfrm>
          <a:off x="1752111" y="1692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22182</xdr:rowOff>
    </xdr:from>
    <xdr:to>
      <xdr:col>6</xdr:col>
      <xdr:colOff>38100</xdr:colOff>
      <xdr:row>98</xdr:row>
      <xdr:rowOff>123782</xdr:rowOff>
    </xdr:to>
    <xdr:sp macro="" textlink="">
      <xdr:nvSpPr>
        <xdr:cNvPr id="258" name="楕円 257"/>
        <xdr:cNvSpPr/>
      </xdr:nvSpPr>
      <xdr:spPr>
        <a:xfrm>
          <a:off x="1079500" y="1682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114909</xdr:rowOff>
    </xdr:from>
    <xdr:ext cx="534377" cy="259045"/>
    <xdr:sp macro="" textlink="">
      <xdr:nvSpPr>
        <xdr:cNvPr id="259" name="テキスト ボックス 258"/>
        <xdr:cNvSpPr txBox="1"/>
      </xdr:nvSpPr>
      <xdr:spPr>
        <a:xfrm>
          <a:off x="863111" y="1691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105963</xdr:rowOff>
    </xdr:from>
    <xdr:to>
      <xdr:col>55</xdr:col>
      <xdr:colOff>0</xdr:colOff>
      <xdr:row>37</xdr:row>
      <xdr:rowOff>125771</xdr:rowOff>
    </xdr:to>
    <xdr:cxnSp macro="">
      <xdr:nvCxnSpPr>
        <xdr:cNvPr id="288" name="直線コネクタ 287"/>
        <xdr:cNvCxnSpPr/>
      </xdr:nvCxnSpPr>
      <xdr:spPr>
        <a:xfrm flipV="1">
          <a:off x="9639300" y="6449613"/>
          <a:ext cx="838200" cy="1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124784</xdr:rowOff>
    </xdr:from>
    <xdr:to>
      <xdr:col>50</xdr:col>
      <xdr:colOff>114300</xdr:colOff>
      <xdr:row>37</xdr:row>
      <xdr:rowOff>125771</xdr:rowOff>
    </xdr:to>
    <xdr:cxnSp macro="">
      <xdr:nvCxnSpPr>
        <xdr:cNvPr id="291" name="直線コネクタ 290"/>
        <xdr:cNvCxnSpPr/>
      </xdr:nvCxnSpPr>
      <xdr:spPr>
        <a:xfrm>
          <a:off x="8750300" y="6468434"/>
          <a:ext cx="889000" cy="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124613</xdr:rowOff>
    </xdr:from>
    <xdr:to>
      <xdr:col>45</xdr:col>
      <xdr:colOff>177800</xdr:colOff>
      <xdr:row>37</xdr:row>
      <xdr:rowOff>124784</xdr:rowOff>
    </xdr:to>
    <xdr:cxnSp macro="">
      <xdr:nvCxnSpPr>
        <xdr:cNvPr id="294" name="直線コネクタ 293"/>
        <xdr:cNvCxnSpPr/>
      </xdr:nvCxnSpPr>
      <xdr:spPr>
        <a:xfrm>
          <a:off x="7861300" y="6468263"/>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124613</xdr:rowOff>
    </xdr:from>
    <xdr:to>
      <xdr:col>41</xdr:col>
      <xdr:colOff>50800</xdr:colOff>
      <xdr:row>37</xdr:row>
      <xdr:rowOff>154308</xdr:rowOff>
    </xdr:to>
    <xdr:cxnSp macro="">
      <xdr:nvCxnSpPr>
        <xdr:cNvPr id="297" name="直線コネクタ 296"/>
        <xdr:cNvCxnSpPr/>
      </xdr:nvCxnSpPr>
      <xdr:spPr>
        <a:xfrm flipV="1">
          <a:off x="6972300" y="6468263"/>
          <a:ext cx="889000" cy="2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55163</xdr:rowOff>
    </xdr:from>
    <xdr:to>
      <xdr:col>55</xdr:col>
      <xdr:colOff>50800</xdr:colOff>
      <xdr:row>37</xdr:row>
      <xdr:rowOff>156763</xdr:rowOff>
    </xdr:to>
    <xdr:sp macro="" textlink="">
      <xdr:nvSpPr>
        <xdr:cNvPr id="307" name="楕円 306"/>
        <xdr:cNvSpPr/>
      </xdr:nvSpPr>
      <xdr:spPr>
        <a:xfrm>
          <a:off x="10426700" y="639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33590</xdr:rowOff>
    </xdr:from>
    <xdr:ext cx="534377" cy="259045"/>
    <xdr:sp macro="" textlink="">
      <xdr:nvSpPr>
        <xdr:cNvPr id="308" name="補助費等該当値テキスト"/>
        <xdr:cNvSpPr txBox="1"/>
      </xdr:nvSpPr>
      <xdr:spPr>
        <a:xfrm>
          <a:off x="10528300" y="637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74971</xdr:rowOff>
    </xdr:from>
    <xdr:to>
      <xdr:col>50</xdr:col>
      <xdr:colOff>165100</xdr:colOff>
      <xdr:row>38</xdr:row>
      <xdr:rowOff>5121</xdr:rowOff>
    </xdr:to>
    <xdr:sp macro="" textlink="">
      <xdr:nvSpPr>
        <xdr:cNvPr id="309" name="楕円 308"/>
        <xdr:cNvSpPr/>
      </xdr:nvSpPr>
      <xdr:spPr>
        <a:xfrm>
          <a:off x="9588500" y="641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167698</xdr:rowOff>
    </xdr:from>
    <xdr:ext cx="534377" cy="259045"/>
    <xdr:sp macro="" textlink="">
      <xdr:nvSpPr>
        <xdr:cNvPr id="310" name="テキスト ボックス 309"/>
        <xdr:cNvSpPr txBox="1"/>
      </xdr:nvSpPr>
      <xdr:spPr>
        <a:xfrm>
          <a:off x="9372111" y="651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73984</xdr:rowOff>
    </xdr:from>
    <xdr:to>
      <xdr:col>46</xdr:col>
      <xdr:colOff>38100</xdr:colOff>
      <xdr:row>38</xdr:row>
      <xdr:rowOff>4134</xdr:rowOff>
    </xdr:to>
    <xdr:sp macro="" textlink="">
      <xdr:nvSpPr>
        <xdr:cNvPr id="311" name="楕円 310"/>
        <xdr:cNvSpPr/>
      </xdr:nvSpPr>
      <xdr:spPr>
        <a:xfrm>
          <a:off x="8699500" y="641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166711</xdr:rowOff>
    </xdr:from>
    <xdr:ext cx="534377" cy="259045"/>
    <xdr:sp macro="" textlink="">
      <xdr:nvSpPr>
        <xdr:cNvPr id="312" name="テキスト ボックス 311"/>
        <xdr:cNvSpPr txBox="1"/>
      </xdr:nvSpPr>
      <xdr:spPr>
        <a:xfrm>
          <a:off x="8483111" y="651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73813</xdr:rowOff>
    </xdr:from>
    <xdr:to>
      <xdr:col>41</xdr:col>
      <xdr:colOff>101600</xdr:colOff>
      <xdr:row>38</xdr:row>
      <xdr:rowOff>3963</xdr:rowOff>
    </xdr:to>
    <xdr:sp macro="" textlink="">
      <xdr:nvSpPr>
        <xdr:cNvPr id="313" name="楕円 312"/>
        <xdr:cNvSpPr/>
      </xdr:nvSpPr>
      <xdr:spPr>
        <a:xfrm>
          <a:off x="7810500" y="6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166540</xdr:rowOff>
    </xdr:from>
    <xdr:ext cx="534377" cy="259045"/>
    <xdr:sp macro="" textlink="">
      <xdr:nvSpPr>
        <xdr:cNvPr id="314" name="テキスト ボックス 313"/>
        <xdr:cNvSpPr txBox="1"/>
      </xdr:nvSpPr>
      <xdr:spPr>
        <a:xfrm>
          <a:off x="7594111" y="651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103508</xdr:rowOff>
    </xdr:from>
    <xdr:to>
      <xdr:col>36</xdr:col>
      <xdr:colOff>165100</xdr:colOff>
      <xdr:row>38</xdr:row>
      <xdr:rowOff>33658</xdr:rowOff>
    </xdr:to>
    <xdr:sp macro="" textlink="">
      <xdr:nvSpPr>
        <xdr:cNvPr id="315" name="楕円 314"/>
        <xdr:cNvSpPr/>
      </xdr:nvSpPr>
      <xdr:spPr>
        <a:xfrm>
          <a:off x="6921500" y="644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24785</xdr:rowOff>
    </xdr:from>
    <xdr:ext cx="534377" cy="259045"/>
    <xdr:sp macro="" textlink="">
      <xdr:nvSpPr>
        <xdr:cNvPr id="316" name="テキスト ボックス 315"/>
        <xdr:cNvSpPr txBox="1"/>
      </xdr:nvSpPr>
      <xdr:spPr>
        <a:xfrm>
          <a:off x="6705111" y="653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134108</xdr:rowOff>
    </xdr:from>
    <xdr:to>
      <xdr:col>55</xdr:col>
      <xdr:colOff>0</xdr:colOff>
      <xdr:row>58</xdr:row>
      <xdr:rowOff>170535</xdr:rowOff>
    </xdr:to>
    <xdr:cxnSp macro="">
      <xdr:nvCxnSpPr>
        <xdr:cNvPr id="345" name="直線コネクタ 344"/>
        <xdr:cNvCxnSpPr/>
      </xdr:nvCxnSpPr>
      <xdr:spPr>
        <a:xfrm flipV="1">
          <a:off x="9639300" y="10078208"/>
          <a:ext cx="838200" cy="3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98270</xdr:rowOff>
    </xdr:from>
    <xdr:to>
      <xdr:col>50</xdr:col>
      <xdr:colOff>114300</xdr:colOff>
      <xdr:row>58</xdr:row>
      <xdr:rowOff>170535</xdr:rowOff>
    </xdr:to>
    <xdr:cxnSp macro="">
      <xdr:nvCxnSpPr>
        <xdr:cNvPr id="348" name="直線コネクタ 347"/>
        <xdr:cNvCxnSpPr/>
      </xdr:nvCxnSpPr>
      <xdr:spPr>
        <a:xfrm>
          <a:off x="8750300" y="10042370"/>
          <a:ext cx="889000" cy="7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98270</xdr:rowOff>
    </xdr:from>
    <xdr:to>
      <xdr:col>45</xdr:col>
      <xdr:colOff>177800</xdr:colOff>
      <xdr:row>58</xdr:row>
      <xdr:rowOff>144528</xdr:rowOff>
    </xdr:to>
    <xdr:cxnSp macro="">
      <xdr:nvCxnSpPr>
        <xdr:cNvPr id="351" name="直線コネクタ 350"/>
        <xdr:cNvCxnSpPr/>
      </xdr:nvCxnSpPr>
      <xdr:spPr>
        <a:xfrm flipV="1">
          <a:off x="7861300" y="10042370"/>
          <a:ext cx="889000" cy="4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144528</xdr:rowOff>
    </xdr:from>
    <xdr:to>
      <xdr:col>41</xdr:col>
      <xdr:colOff>50800</xdr:colOff>
      <xdr:row>58</xdr:row>
      <xdr:rowOff>145402</xdr:rowOff>
    </xdr:to>
    <xdr:cxnSp macro="">
      <xdr:nvCxnSpPr>
        <xdr:cNvPr id="354" name="直線コネクタ 353"/>
        <xdr:cNvCxnSpPr/>
      </xdr:nvCxnSpPr>
      <xdr:spPr>
        <a:xfrm flipV="1">
          <a:off x="6972300" y="10088628"/>
          <a:ext cx="889000" cy="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83308</xdr:rowOff>
    </xdr:from>
    <xdr:to>
      <xdr:col>55</xdr:col>
      <xdr:colOff>50800</xdr:colOff>
      <xdr:row>59</xdr:row>
      <xdr:rowOff>13458</xdr:rowOff>
    </xdr:to>
    <xdr:sp macro="" textlink="">
      <xdr:nvSpPr>
        <xdr:cNvPr id="364" name="楕円 363"/>
        <xdr:cNvSpPr/>
      </xdr:nvSpPr>
      <xdr:spPr>
        <a:xfrm>
          <a:off x="10426700" y="1002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169685</xdr:rowOff>
    </xdr:from>
    <xdr:ext cx="534377" cy="259045"/>
    <xdr:sp macro="" textlink="">
      <xdr:nvSpPr>
        <xdr:cNvPr id="365" name="普通建設事業費該当値テキスト"/>
        <xdr:cNvSpPr txBox="1"/>
      </xdr:nvSpPr>
      <xdr:spPr>
        <a:xfrm>
          <a:off x="10528300" y="994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119735</xdr:rowOff>
    </xdr:from>
    <xdr:to>
      <xdr:col>50</xdr:col>
      <xdr:colOff>165100</xdr:colOff>
      <xdr:row>59</xdr:row>
      <xdr:rowOff>49885</xdr:rowOff>
    </xdr:to>
    <xdr:sp macro="" textlink="">
      <xdr:nvSpPr>
        <xdr:cNvPr id="366" name="楕円 365"/>
        <xdr:cNvSpPr/>
      </xdr:nvSpPr>
      <xdr:spPr>
        <a:xfrm>
          <a:off x="9588500" y="100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41012</xdr:rowOff>
    </xdr:from>
    <xdr:ext cx="534377" cy="259045"/>
    <xdr:sp macro="" textlink="">
      <xdr:nvSpPr>
        <xdr:cNvPr id="367" name="テキスト ボックス 366"/>
        <xdr:cNvSpPr txBox="1"/>
      </xdr:nvSpPr>
      <xdr:spPr>
        <a:xfrm>
          <a:off x="9372111" y="101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47470</xdr:rowOff>
    </xdr:from>
    <xdr:to>
      <xdr:col>46</xdr:col>
      <xdr:colOff>38100</xdr:colOff>
      <xdr:row>58</xdr:row>
      <xdr:rowOff>149070</xdr:rowOff>
    </xdr:to>
    <xdr:sp macro="" textlink="">
      <xdr:nvSpPr>
        <xdr:cNvPr id="368" name="楕円 367"/>
        <xdr:cNvSpPr/>
      </xdr:nvSpPr>
      <xdr:spPr>
        <a:xfrm>
          <a:off x="8699500" y="999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140197</xdr:rowOff>
    </xdr:from>
    <xdr:ext cx="534377" cy="259045"/>
    <xdr:sp macro="" textlink="">
      <xdr:nvSpPr>
        <xdr:cNvPr id="369" name="テキスト ボックス 368"/>
        <xdr:cNvSpPr txBox="1"/>
      </xdr:nvSpPr>
      <xdr:spPr>
        <a:xfrm>
          <a:off x="8483111" y="100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93728</xdr:rowOff>
    </xdr:from>
    <xdr:to>
      <xdr:col>41</xdr:col>
      <xdr:colOff>101600</xdr:colOff>
      <xdr:row>59</xdr:row>
      <xdr:rowOff>23878</xdr:rowOff>
    </xdr:to>
    <xdr:sp macro="" textlink="">
      <xdr:nvSpPr>
        <xdr:cNvPr id="370" name="楕円 369"/>
        <xdr:cNvSpPr/>
      </xdr:nvSpPr>
      <xdr:spPr>
        <a:xfrm>
          <a:off x="7810500" y="100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15005</xdr:rowOff>
    </xdr:from>
    <xdr:ext cx="534377" cy="259045"/>
    <xdr:sp macro="" textlink="">
      <xdr:nvSpPr>
        <xdr:cNvPr id="371" name="テキスト ボックス 370"/>
        <xdr:cNvSpPr txBox="1"/>
      </xdr:nvSpPr>
      <xdr:spPr>
        <a:xfrm>
          <a:off x="7594111" y="1013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94602</xdr:rowOff>
    </xdr:from>
    <xdr:to>
      <xdr:col>36</xdr:col>
      <xdr:colOff>165100</xdr:colOff>
      <xdr:row>59</xdr:row>
      <xdr:rowOff>24752</xdr:rowOff>
    </xdr:to>
    <xdr:sp macro="" textlink="">
      <xdr:nvSpPr>
        <xdr:cNvPr id="372" name="楕円 371"/>
        <xdr:cNvSpPr/>
      </xdr:nvSpPr>
      <xdr:spPr>
        <a:xfrm>
          <a:off x="6921500" y="1003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15879</xdr:rowOff>
    </xdr:from>
    <xdr:ext cx="534377" cy="259045"/>
    <xdr:sp macro="" textlink="">
      <xdr:nvSpPr>
        <xdr:cNvPr id="373" name="テキスト ボックス 372"/>
        <xdr:cNvSpPr txBox="1"/>
      </xdr:nvSpPr>
      <xdr:spPr>
        <a:xfrm>
          <a:off x="6705111" y="1013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133302</xdr:rowOff>
    </xdr:from>
    <xdr:to>
      <xdr:col>55</xdr:col>
      <xdr:colOff>0</xdr:colOff>
      <xdr:row>78</xdr:row>
      <xdr:rowOff>138263</xdr:rowOff>
    </xdr:to>
    <xdr:cxnSp macro="">
      <xdr:nvCxnSpPr>
        <xdr:cNvPr id="400" name="直線コネクタ 399"/>
        <xdr:cNvCxnSpPr/>
      </xdr:nvCxnSpPr>
      <xdr:spPr>
        <a:xfrm>
          <a:off x="9639300" y="13506402"/>
          <a:ext cx="8382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133302</xdr:rowOff>
    </xdr:from>
    <xdr:to>
      <xdr:col>50</xdr:col>
      <xdr:colOff>114300</xdr:colOff>
      <xdr:row>78</xdr:row>
      <xdr:rowOff>136274</xdr:rowOff>
    </xdr:to>
    <xdr:cxnSp macro="">
      <xdr:nvCxnSpPr>
        <xdr:cNvPr id="403" name="直線コネクタ 402"/>
        <xdr:cNvCxnSpPr/>
      </xdr:nvCxnSpPr>
      <xdr:spPr>
        <a:xfrm flipV="1">
          <a:off x="8750300" y="1350640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62705</xdr:rowOff>
    </xdr:from>
    <xdr:to>
      <xdr:col>45</xdr:col>
      <xdr:colOff>177800</xdr:colOff>
      <xdr:row>78</xdr:row>
      <xdr:rowOff>136274</xdr:rowOff>
    </xdr:to>
    <xdr:cxnSp macro="">
      <xdr:nvCxnSpPr>
        <xdr:cNvPr id="406" name="直線コネクタ 405"/>
        <xdr:cNvCxnSpPr/>
      </xdr:nvCxnSpPr>
      <xdr:spPr>
        <a:xfrm>
          <a:off x="7861300" y="13435805"/>
          <a:ext cx="889000" cy="7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62705</xdr:rowOff>
    </xdr:from>
    <xdr:to>
      <xdr:col>41</xdr:col>
      <xdr:colOff>50800</xdr:colOff>
      <xdr:row>78</xdr:row>
      <xdr:rowOff>113427</xdr:rowOff>
    </xdr:to>
    <xdr:cxnSp macro="">
      <xdr:nvCxnSpPr>
        <xdr:cNvPr id="409" name="直線コネクタ 408"/>
        <xdr:cNvCxnSpPr/>
      </xdr:nvCxnSpPr>
      <xdr:spPr>
        <a:xfrm flipV="1">
          <a:off x="6972300" y="13435805"/>
          <a:ext cx="889000" cy="5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87463</xdr:rowOff>
    </xdr:from>
    <xdr:to>
      <xdr:col>55</xdr:col>
      <xdr:colOff>50800</xdr:colOff>
      <xdr:row>79</xdr:row>
      <xdr:rowOff>17613</xdr:rowOff>
    </xdr:to>
    <xdr:sp macro="" textlink="">
      <xdr:nvSpPr>
        <xdr:cNvPr id="419" name="楕円 418"/>
        <xdr:cNvSpPr/>
      </xdr:nvSpPr>
      <xdr:spPr>
        <a:xfrm>
          <a:off x="10426700" y="1346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2390</xdr:rowOff>
    </xdr:from>
    <xdr:ext cx="378565" cy="259045"/>
    <xdr:sp macro="" textlink="">
      <xdr:nvSpPr>
        <xdr:cNvPr id="420" name="普通建設事業費 （ うち新規整備　）該当値テキスト"/>
        <xdr:cNvSpPr txBox="1"/>
      </xdr:nvSpPr>
      <xdr:spPr>
        <a:xfrm>
          <a:off x="10528300" y="1337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82502</xdr:rowOff>
    </xdr:from>
    <xdr:to>
      <xdr:col>50</xdr:col>
      <xdr:colOff>165100</xdr:colOff>
      <xdr:row>79</xdr:row>
      <xdr:rowOff>12652</xdr:rowOff>
    </xdr:to>
    <xdr:sp macro="" textlink="">
      <xdr:nvSpPr>
        <xdr:cNvPr id="421" name="楕円 420"/>
        <xdr:cNvSpPr/>
      </xdr:nvSpPr>
      <xdr:spPr>
        <a:xfrm>
          <a:off x="9588500" y="1345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3779</xdr:rowOff>
    </xdr:from>
    <xdr:ext cx="469744" cy="259045"/>
    <xdr:sp macro="" textlink="">
      <xdr:nvSpPr>
        <xdr:cNvPr id="422" name="テキスト ボックス 421"/>
        <xdr:cNvSpPr txBox="1"/>
      </xdr:nvSpPr>
      <xdr:spPr>
        <a:xfrm>
          <a:off x="9404428" y="1354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85474</xdr:rowOff>
    </xdr:from>
    <xdr:to>
      <xdr:col>46</xdr:col>
      <xdr:colOff>38100</xdr:colOff>
      <xdr:row>79</xdr:row>
      <xdr:rowOff>15624</xdr:rowOff>
    </xdr:to>
    <xdr:sp macro="" textlink="">
      <xdr:nvSpPr>
        <xdr:cNvPr id="423" name="楕円 422"/>
        <xdr:cNvSpPr/>
      </xdr:nvSpPr>
      <xdr:spPr>
        <a:xfrm>
          <a:off x="8699500" y="134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6751</xdr:rowOff>
    </xdr:from>
    <xdr:ext cx="469744" cy="259045"/>
    <xdr:sp macro="" textlink="">
      <xdr:nvSpPr>
        <xdr:cNvPr id="424" name="テキスト ボックス 423"/>
        <xdr:cNvSpPr txBox="1"/>
      </xdr:nvSpPr>
      <xdr:spPr>
        <a:xfrm>
          <a:off x="8515428" y="1355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11905</xdr:rowOff>
    </xdr:from>
    <xdr:to>
      <xdr:col>41</xdr:col>
      <xdr:colOff>101600</xdr:colOff>
      <xdr:row>78</xdr:row>
      <xdr:rowOff>113505</xdr:rowOff>
    </xdr:to>
    <xdr:sp macro="" textlink="">
      <xdr:nvSpPr>
        <xdr:cNvPr id="425" name="楕円 424"/>
        <xdr:cNvSpPr/>
      </xdr:nvSpPr>
      <xdr:spPr>
        <a:xfrm>
          <a:off x="7810500" y="133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104632</xdr:rowOff>
    </xdr:from>
    <xdr:ext cx="534377" cy="259045"/>
    <xdr:sp macro="" textlink="">
      <xdr:nvSpPr>
        <xdr:cNvPr id="426" name="テキスト ボックス 425"/>
        <xdr:cNvSpPr txBox="1"/>
      </xdr:nvSpPr>
      <xdr:spPr>
        <a:xfrm>
          <a:off x="7594111" y="1347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62627</xdr:rowOff>
    </xdr:from>
    <xdr:to>
      <xdr:col>36</xdr:col>
      <xdr:colOff>165100</xdr:colOff>
      <xdr:row>78</xdr:row>
      <xdr:rowOff>164227</xdr:rowOff>
    </xdr:to>
    <xdr:sp macro="" textlink="">
      <xdr:nvSpPr>
        <xdr:cNvPr id="427" name="楕円 426"/>
        <xdr:cNvSpPr/>
      </xdr:nvSpPr>
      <xdr:spPr>
        <a:xfrm>
          <a:off x="6921500" y="1343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155354</xdr:rowOff>
    </xdr:from>
    <xdr:ext cx="534377" cy="259045"/>
    <xdr:sp macro="" textlink="">
      <xdr:nvSpPr>
        <xdr:cNvPr id="428" name="テキスト ボックス 427"/>
        <xdr:cNvSpPr txBox="1"/>
      </xdr:nvSpPr>
      <xdr:spPr>
        <a:xfrm>
          <a:off x="6705111" y="1352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160472</xdr:rowOff>
    </xdr:from>
    <xdr:to>
      <xdr:col>55</xdr:col>
      <xdr:colOff>0</xdr:colOff>
      <xdr:row>98</xdr:row>
      <xdr:rowOff>105490</xdr:rowOff>
    </xdr:to>
    <xdr:cxnSp macro="">
      <xdr:nvCxnSpPr>
        <xdr:cNvPr id="457" name="直線コネクタ 456"/>
        <xdr:cNvCxnSpPr/>
      </xdr:nvCxnSpPr>
      <xdr:spPr>
        <a:xfrm flipV="1">
          <a:off x="9639300" y="16791122"/>
          <a:ext cx="838200" cy="11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50851</xdr:rowOff>
    </xdr:from>
    <xdr:to>
      <xdr:col>50</xdr:col>
      <xdr:colOff>114300</xdr:colOff>
      <xdr:row>98</xdr:row>
      <xdr:rowOff>105490</xdr:rowOff>
    </xdr:to>
    <xdr:cxnSp macro="">
      <xdr:nvCxnSpPr>
        <xdr:cNvPr id="460" name="直線コネクタ 459"/>
        <xdr:cNvCxnSpPr/>
      </xdr:nvCxnSpPr>
      <xdr:spPr>
        <a:xfrm>
          <a:off x="8750300" y="16681501"/>
          <a:ext cx="889000" cy="22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50851</xdr:rowOff>
    </xdr:from>
    <xdr:to>
      <xdr:col>45</xdr:col>
      <xdr:colOff>177800</xdr:colOff>
      <xdr:row>98</xdr:row>
      <xdr:rowOff>140649</xdr:rowOff>
    </xdr:to>
    <xdr:cxnSp macro="">
      <xdr:nvCxnSpPr>
        <xdr:cNvPr id="463" name="直線コネクタ 462"/>
        <xdr:cNvCxnSpPr/>
      </xdr:nvCxnSpPr>
      <xdr:spPr>
        <a:xfrm flipV="1">
          <a:off x="7861300" y="16681501"/>
          <a:ext cx="889000" cy="26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26674</xdr:rowOff>
    </xdr:from>
    <xdr:ext cx="534377" cy="259045"/>
    <xdr:sp macro="" textlink="">
      <xdr:nvSpPr>
        <xdr:cNvPr id="465" name="テキスト ボックス 464"/>
        <xdr:cNvSpPr txBox="1"/>
      </xdr:nvSpPr>
      <xdr:spPr>
        <a:xfrm>
          <a:off x="8483111" y="1682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69169</xdr:rowOff>
    </xdr:from>
    <xdr:to>
      <xdr:col>41</xdr:col>
      <xdr:colOff>50800</xdr:colOff>
      <xdr:row>98</xdr:row>
      <xdr:rowOff>140649</xdr:rowOff>
    </xdr:to>
    <xdr:cxnSp macro="">
      <xdr:nvCxnSpPr>
        <xdr:cNvPr id="466" name="直線コネクタ 465"/>
        <xdr:cNvCxnSpPr/>
      </xdr:nvCxnSpPr>
      <xdr:spPr>
        <a:xfrm>
          <a:off x="6972300" y="16871269"/>
          <a:ext cx="889000" cy="7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117473</xdr:rowOff>
    </xdr:from>
    <xdr:ext cx="534377" cy="259045"/>
    <xdr:sp macro="" textlink="">
      <xdr:nvSpPr>
        <xdr:cNvPr id="468" name="テキスト ボックス 467"/>
        <xdr:cNvSpPr txBox="1"/>
      </xdr:nvSpPr>
      <xdr:spPr>
        <a:xfrm>
          <a:off x="7594111" y="16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0" name="テキスト ボックス 469"/>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109672</xdr:rowOff>
    </xdr:from>
    <xdr:to>
      <xdr:col>55</xdr:col>
      <xdr:colOff>50800</xdr:colOff>
      <xdr:row>98</xdr:row>
      <xdr:rowOff>39822</xdr:rowOff>
    </xdr:to>
    <xdr:sp macro="" textlink="">
      <xdr:nvSpPr>
        <xdr:cNvPr id="476" name="楕円 475"/>
        <xdr:cNvSpPr/>
      </xdr:nvSpPr>
      <xdr:spPr>
        <a:xfrm>
          <a:off x="10426700" y="167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88099</xdr:rowOff>
    </xdr:from>
    <xdr:ext cx="534377" cy="259045"/>
    <xdr:sp macro="" textlink="">
      <xdr:nvSpPr>
        <xdr:cNvPr id="477" name="普通建設事業費 （ うち更新整備　）該当値テキスト"/>
        <xdr:cNvSpPr txBox="1"/>
      </xdr:nvSpPr>
      <xdr:spPr>
        <a:xfrm>
          <a:off x="10528300" y="1671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54690</xdr:rowOff>
    </xdr:from>
    <xdr:to>
      <xdr:col>50</xdr:col>
      <xdr:colOff>165100</xdr:colOff>
      <xdr:row>98</xdr:row>
      <xdr:rowOff>156290</xdr:rowOff>
    </xdr:to>
    <xdr:sp macro="" textlink="">
      <xdr:nvSpPr>
        <xdr:cNvPr id="478" name="楕円 477"/>
        <xdr:cNvSpPr/>
      </xdr:nvSpPr>
      <xdr:spPr>
        <a:xfrm>
          <a:off x="9588500" y="1685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147417</xdr:rowOff>
    </xdr:from>
    <xdr:ext cx="534377" cy="259045"/>
    <xdr:sp macro="" textlink="">
      <xdr:nvSpPr>
        <xdr:cNvPr id="479" name="テキスト ボックス 478"/>
        <xdr:cNvSpPr txBox="1"/>
      </xdr:nvSpPr>
      <xdr:spPr>
        <a:xfrm>
          <a:off x="9372111" y="1694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xdr:rowOff>
    </xdr:from>
    <xdr:to>
      <xdr:col>46</xdr:col>
      <xdr:colOff>38100</xdr:colOff>
      <xdr:row>97</xdr:row>
      <xdr:rowOff>101651</xdr:rowOff>
    </xdr:to>
    <xdr:sp macro="" textlink="">
      <xdr:nvSpPr>
        <xdr:cNvPr id="480" name="楕円 479"/>
        <xdr:cNvSpPr/>
      </xdr:nvSpPr>
      <xdr:spPr>
        <a:xfrm>
          <a:off x="8699500" y="1663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118178</xdr:rowOff>
    </xdr:from>
    <xdr:ext cx="534377" cy="259045"/>
    <xdr:sp macro="" textlink="">
      <xdr:nvSpPr>
        <xdr:cNvPr id="481" name="テキスト ボックス 480"/>
        <xdr:cNvSpPr txBox="1"/>
      </xdr:nvSpPr>
      <xdr:spPr>
        <a:xfrm>
          <a:off x="8483111" y="1640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89849</xdr:rowOff>
    </xdr:from>
    <xdr:to>
      <xdr:col>41</xdr:col>
      <xdr:colOff>101600</xdr:colOff>
      <xdr:row>99</xdr:row>
      <xdr:rowOff>19999</xdr:rowOff>
    </xdr:to>
    <xdr:sp macro="" textlink="">
      <xdr:nvSpPr>
        <xdr:cNvPr id="482" name="楕円 481"/>
        <xdr:cNvSpPr/>
      </xdr:nvSpPr>
      <xdr:spPr>
        <a:xfrm>
          <a:off x="7810500" y="1689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11126</xdr:rowOff>
    </xdr:from>
    <xdr:ext cx="534377" cy="259045"/>
    <xdr:sp macro="" textlink="">
      <xdr:nvSpPr>
        <xdr:cNvPr id="483" name="テキスト ボックス 482"/>
        <xdr:cNvSpPr txBox="1"/>
      </xdr:nvSpPr>
      <xdr:spPr>
        <a:xfrm>
          <a:off x="7594111" y="1698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18369</xdr:rowOff>
    </xdr:from>
    <xdr:to>
      <xdr:col>36</xdr:col>
      <xdr:colOff>165100</xdr:colOff>
      <xdr:row>98</xdr:row>
      <xdr:rowOff>119969</xdr:rowOff>
    </xdr:to>
    <xdr:sp macro="" textlink="">
      <xdr:nvSpPr>
        <xdr:cNvPr id="484" name="楕円 483"/>
        <xdr:cNvSpPr/>
      </xdr:nvSpPr>
      <xdr:spPr>
        <a:xfrm>
          <a:off x="6921500" y="1682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111096</xdr:rowOff>
    </xdr:from>
    <xdr:ext cx="534377" cy="259045"/>
    <xdr:sp macro="" textlink="">
      <xdr:nvSpPr>
        <xdr:cNvPr id="485" name="テキスト ボックス 484"/>
        <xdr:cNvSpPr txBox="1"/>
      </xdr:nvSpPr>
      <xdr:spPr>
        <a:xfrm>
          <a:off x="6705111" y="1691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155264</xdr:rowOff>
    </xdr:from>
    <xdr:to>
      <xdr:col>85</xdr:col>
      <xdr:colOff>127000</xdr:colOff>
      <xdr:row>39</xdr:row>
      <xdr:rowOff>14103</xdr:rowOff>
    </xdr:to>
    <xdr:cxnSp macro="">
      <xdr:nvCxnSpPr>
        <xdr:cNvPr id="514" name="直線コネクタ 513"/>
        <xdr:cNvCxnSpPr/>
      </xdr:nvCxnSpPr>
      <xdr:spPr>
        <a:xfrm flipV="1">
          <a:off x="15481300" y="6670364"/>
          <a:ext cx="8382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14103</xdr:rowOff>
    </xdr:from>
    <xdr:to>
      <xdr:col>81</xdr:col>
      <xdr:colOff>50800</xdr:colOff>
      <xdr:row>39</xdr:row>
      <xdr:rowOff>44450</xdr:rowOff>
    </xdr:to>
    <xdr:cxnSp macro="">
      <xdr:nvCxnSpPr>
        <xdr:cNvPr id="517" name="直線コネクタ 516"/>
        <xdr:cNvCxnSpPr/>
      </xdr:nvCxnSpPr>
      <xdr:spPr>
        <a:xfrm flipV="1">
          <a:off x="14592300" y="6700653"/>
          <a:ext cx="8890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77750</xdr:rowOff>
    </xdr:from>
    <xdr:to>
      <xdr:col>76</xdr:col>
      <xdr:colOff>114300</xdr:colOff>
      <xdr:row>39</xdr:row>
      <xdr:rowOff>44450</xdr:rowOff>
    </xdr:to>
    <xdr:cxnSp macro="">
      <xdr:nvCxnSpPr>
        <xdr:cNvPr id="520" name="直線コネクタ 519"/>
        <xdr:cNvCxnSpPr/>
      </xdr:nvCxnSpPr>
      <xdr:spPr>
        <a:xfrm>
          <a:off x="13703300" y="6421400"/>
          <a:ext cx="889000" cy="3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77750</xdr:rowOff>
    </xdr:from>
    <xdr:to>
      <xdr:col>71</xdr:col>
      <xdr:colOff>177800</xdr:colOff>
      <xdr:row>38</xdr:row>
      <xdr:rowOff>19456</xdr:rowOff>
    </xdr:to>
    <xdr:cxnSp macro="">
      <xdr:nvCxnSpPr>
        <xdr:cNvPr id="523" name="直線コネクタ 522"/>
        <xdr:cNvCxnSpPr/>
      </xdr:nvCxnSpPr>
      <xdr:spPr>
        <a:xfrm flipV="1">
          <a:off x="12814300" y="6421400"/>
          <a:ext cx="889000" cy="11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73975</xdr:rowOff>
    </xdr:from>
    <xdr:ext cx="469744" cy="259045"/>
    <xdr:sp macro="" textlink="">
      <xdr:nvSpPr>
        <xdr:cNvPr id="525" name="テキスト ボックス 524"/>
        <xdr:cNvSpPr txBox="1"/>
      </xdr:nvSpPr>
      <xdr:spPr>
        <a:xfrm>
          <a:off x="13468428" y="658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104464</xdr:rowOff>
    </xdr:from>
    <xdr:to>
      <xdr:col>85</xdr:col>
      <xdr:colOff>177800</xdr:colOff>
      <xdr:row>39</xdr:row>
      <xdr:rowOff>34614</xdr:rowOff>
    </xdr:to>
    <xdr:sp macro="" textlink="">
      <xdr:nvSpPr>
        <xdr:cNvPr id="533" name="楕円 532"/>
        <xdr:cNvSpPr/>
      </xdr:nvSpPr>
      <xdr:spPr>
        <a:xfrm>
          <a:off x="16268700" y="66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19391</xdr:rowOff>
    </xdr:from>
    <xdr:ext cx="469744" cy="259045"/>
    <xdr:sp macro="" textlink="">
      <xdr:nvSpPr>
        <xdr:cNvPr id="534" name="災害復旧事業費該当値テキスト"/>
        <xdr:cNvSpPr txBox="1"/>
      </xdr:nvSpPr>
      <xdr:spPr>
        <a:xfrm>
          <a:off x="16370300" y="653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134753</xdr:rowOff>
    </xdr:from>
    <xdr:to>
      <xdr:col>81</xdr:col>
      <xdr:colOff>101600</xdr:colOff>
      <xdr:row>39</xdr:row>
      <xdr:rowOff>64903</xdr:rowOff>
    </xdr:to>
    <xdr:sp macro="" textlink="">
      <xdr:nvSpPr>
        <xdr:cNvPr id="535" name="楕円 534"/>
        <xdr:cNvSpPr/>
      </xdr:nvSpPr>
      <xdr:spPr>
        <a:xfrm>
          <a:off x="15430500" y="664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56030</xdr:rowOff>
    </xdr:from>
    <xdr:ext cx="469744" cy="259045"/>
    <xdr:sp macro="" textlink="">
      <xdr:nvSpPr>
        <xdr:cNvPr id="536" name="テキスト ボックス 535"/>
        <xdr:cNvSpPr txBox="1"/>
      </xdr:nvSpPr>
      <xdr:spPr>
        <a:xfrm>
          <a:off x="15246428" y="674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26950</xdr:rowOff>
    </xdr:from>
    <xdr:to>
      <xdr:col>72</xdr:col>
      <xdr:colOff>38100</xdr:colOff>
      <xdr:row>37</xdr:row>
      <xdr:rowOff>128550</xdr:rowOff>
    </xdr:to>
    <xdr:sp macro="" textlink="">
      <xdr:nvSpPr>
        <xdr:cNvPr id="539" name="楕円 538"/>
        <xdr:cNvSpPr/>
      </xdr:nvSpPr>
      <xdr:spPr>
        <a:xfrm>
          <a:off x="13652500" y="63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145077</xdr:rowOff>
    </xdr:from>
    <xdr:ext cx="534377" cy="259045"/>
    <xdr:sp macro="" textlink="">
      <xdr:nvSpPr>
        <xdr:cNvPr id="540" name="テキスト ボックス 539"/>
        <xdr:cNvSpPr txBox="1"/>
      </xdr:nvSpPr>
      <xdr:spPr>
        <a:xfrm>
          <a:off x="13436111" y="61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140107</xdr:rowOff>
    </xdr:from>
    <xdr:to>
      <xdr:col>67</xdr:col>
      <xdr:colOff>101600</xdr:colOff>
      <xdr:row>38</xdr:row>
      <xdr:rowOff>70256</xdr:rowOff>
    </xdr:to>
    <xdr:sp macro="" textlink="">
      <xdr:nvSpPr>
        <xdr:cNvPr id="541" name="楕円 540"/>
        <xdr:cNvSpPr/>
      </xdr:nvSpPr>
      <xdr:spPr>
        <a:xfrm>
          <a:off x="12763500" y="6483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61383</xdr:rowOff>
    </xdr:from>
    <xdr:ext cx="534377" cy="259045"/>
    <xdr:sp macro="" textlink="">
      <xdr:nvSpPr>
        <xdr:cNvPr id="542" name="テキスト ボックス 541"/>
        <xdr:cNvSpPr txBox="1"/>
      </xdr:nvSpPr>
      <xdr:spPr>
        <a:xfrm>
          <a:off x="12547111" y="657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98534</xdr:rowOff>
    </xdr:from>
    <xdr:to>
      <xdr:col>85</xdr:col>
      <xdr:colOff>127000</xdr:colOff>
      <xdr:row>77</xdr:row>
      <xdr:rowOff>101726</xdr:rowOff>
    </xdr:to>
    <xdr:cxnSp macro="">
      <xdr:nvCxnSpPr>
        <xdr:cNvPr id="618" name="直線コネクタ 617"/>
        <xdr:cNvCxnSpPr/>
      </xdr:nvCxnSpPr>
      <xdr:spPr>
        <a:xfrm flipV="1">
          <a:off x="15481300" y="13300184"/>
          <a:ext cx="8382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101726</xdr:rowOff>
    </xdr:from>
    <xdr:to>
      <xdr:col>81</xdr:col>
      <xdr:colOff>50800</xdr:colOff>
      <xdr:row>77</xdr:row>
      <xdr:rowOff>118066</xdr:rowOff>
    </xdr:to>
    <xdr:cxnSp macro="">
      <xdr:nvCxnSpPr>
        <xdr:cNvPr id="621" name="直線コネクタ 620"/>
        <xdr:cNvCxnSpPr/>
      </xdr:nvCxnSpPr>
      <xdr:spPr>
        <a:xfrm flipV="1">
          <a:off x="14592300" y="13303376"/>
          <a:ext cx="889000" cy="1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118066</xdr:rowOff>
    </xdr:from>
    <xdr:to>
      <xdr:col>76</xdr:col>
      <xdr:colOff>114300</xdr:colOff>
      <xdr:row>77</xdr:row>
      <xdr:rowOff>122930</xdr:rowOff>
    </xdr:to>
    <xdr:cxnSp macro="">
      <xdr:nvCxnSpPr>
        <xdr:cNvPr id="624" name="直線コネクタ 623"/>
        <xdr:cNvCxnSpPr/>
      </xdr:nvCxnSpPr>
      <xdr:spPr>
        <a:xfrm flipV="1">
          <a:off x="13703300" y="13319716"/>
          <a:ext cx="8890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118010</xdr:rowOff>
    </xdr:from>
    <xdr:to>
      <xdr:col>71</xdr:col>
      <xdr:colOff>177800</xdr:colOff>
      <xdr:row>77</xdr:row>
      <xdr:rowOff>122930</xdr:rowOff>
    </xdr:to>
    <xdr:cxnSp macro="">
      <xdr:nvCxnSpPr>
        <xdr:cNvPr id="627" name="直線コネクタ 626"/>
        <xdr:cNvCxnSpPr/>
      </xdr:nvCxnSpPr>
      <xdr:spPr>
        <a:xfrm>
          <a:off x="12814300" y="13319660"/>
          <a:ext cx="889000" cy="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47734</xdr:rowOff>
    </xdr:from>
    <xdr:to>
      <xdr:col>85</xdr:col>
      <xdr:colOff>177800</xdr:colOff>
      <xdr:row>77</xdr:row>
      <xdr:rowOff>149334</xdr:rowOff>
    </xdr:to>
    <xdr:sp macro="" textlink="">
      <xdr:nvSpPr>
        <xdr:cNvPr id="637" name="楕円 636"/>
        <xdr:cNvSpPr/>
      </xdr:nvSpPr>
      <xdr:spPr>
        <a:xfrm>
          <a:off x="16268700" y="132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26161</xdr:rowOff>
    </xdr:from>
    <xdr:ext cx="534377" cy="259045"/>
    <xdr:sp macro="" textlink="">
      <xdr:nvSpPr>
        <xdr:cNvPr id="638" name="公債費該当値テキスト"/>
        <xdr:cNvSpPr txBox="1"/>
      </xdr:nvSpPr>
      <xdr:spPr>
        <a:xfrm>
          <a:off x="16370300" y="1322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50926</xdr:rowOff>
    </xdr:from>
    <xdr:to>
      <xdr:col>81</xdr:col>
      <xdr:colOff>101600</xdr:colOff>
      <xdr:row>77</xdr:row>
      <xdr:rowOff>152526</xdr:rowOff>
    </xdr:to>
    <xdr:sp macro="" textlink="">
      <xdr:nvSpPr>
        <xdr:cNvPr id="639" name="楕円 638"/>
        <xdr:cNvSpPr/>
      </xdr:nvSpPr>
      <xdr:spPr>
        <a:xfrm>
          <a:off x="15430500" y="1325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143653</xdr:rowOff>
    </xdr:from>
    <xdr:ext cx="534377" cy="259045"/>
    <xdr:sp macro="" textlink="">
      <xdr:nvSpPr>
        <xdr:cNvPr id="640" name="テキスト ボックス 639"/>
        <xdr:cNvSpPr txBox="1"/>
      </xdr:nvSpPr>
      <xdr:spPr>
        <a:xfrm>
          <a:off x="15214111" y="133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67266</xdr:rowOff>
    </xdr:from>
    <xdr:to>
      <xdr:col>76</xdr:col>
      <xdr:colOff>165100</xdr:colOff>
      <xdr:row>77</xdr:row>
      <xdr:rowOff>168866</xdr:rowOff>
    </xdr:to>
    <xdr:sp macro="" textlink="">
      <xdr:nvSpPr>
        <xdr:cNvPr id="641" name="楕円 640"/>
        <xdr:cNvSpPr/>
      </xdr:nvSpPr>
      <xdr:spPr>
        <a:xfrm>
          <a:off x="14541500" y="1326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159993</xdr:rowOff>
    </xdr:from>
    <xdr:ext cx="534377" cy="259045"/>
    <xdr:sp macro="" textlink="">
      <xdr:nvSpPr>
        <xdr:cNvPr id="642" name="テキスト ボックス 641"/>
        <xdr:cNvSpPr txBox="1"/>
      </xdr:nvSpPr>
      <xdr:spPr>
        <a:xfrm>
          <a:off x="14325111" y="1336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72130</xdr:rowOff>
    </xdr:from>
    <xdr:to>
      <xdr:col>72</xdr:col>
      <xdr:colOff>38100</xdr:colOff>
      <xdr:row>78</xdr:row>
      <xdr:rowOff>2280</xdr:rowOff>
    </xdr:to>
    <xdr:sp macro="" textlink="">
      <xdr:nvSpPr>
        <xdr:cNvPr id="643" name="楕円 642"/>
        <xdr:cNvSpPr/>
      </xdr:nvSpPr>
      <xdr:spPr>
        <a:xfrm>
          <a:off x="13652500" y="132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164857</xdr:rowOff>
    </xdr:from>
    <xdr:ext cx="534377" cy="259045"/>
    <xdr:sp macro="" textlink="">
      <xdr:nvSpPr>
        <xdr:cNvPr id="644" name="テキスト ボックス 643"/>
        <xdr:cNvSpPr txBox="1"/>
      </xdr:nvSpPr>
      <xdr:spPr>
        <a:xfrm>
          <a:off x="13436111" y="1336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67210</xdr:rowOff>
    </xdr:from>
    <xdr:to>
      <xdr:col>67</xdr:col>
      <xdr:colOff>101600</xdr:colOff>
      <xdr:row>77</xdr:row>
      <xdr:rowOff>168810</xdr:rowOff>
    </xdr:to>
    <xdr:sp macro="" textlink="">
      <xdr:nvSpPr>
        <xdr:cNvPr id="645" name="楕円 644"/>
        <xdr:cNvSpPr/>
      </xdr:nvSpPr>
      <xdr:spPr>
        <a:xfrm>
          <a:off x="12763500" y="1326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159937</xdr:rowOff>
    </xdr:from>
    <xdr:ext cx="534377" cy="259045"/>
    <xdr:sp macro="" textlink="">
      <xdr:nvSpPr>
        <xdr:cNvPr id="646" name="テキスト ボックス 645"/>
        <xdr:cNvSpPr txBox="1"/>
      </xdr:nvSpPr>
      <xdr:spPr>
        <a:xfrm>
          <a:off x="12547111" y="1336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56657</xdr:rowOff>
    </xdr:from>
    <xdr:to>
      <xdr:col>85</xdr:col>
      <xdr:colOff>127000</xdr:colOff>
      <xdr:row>98</xdr:row>
      <xdr:rowOff>75234</xdr:rowOff>
    </xdr:to>
    <xdr:cxnSp macro="">
      <xdr:nvCxnSpPr>
        <xdr:cNvPr id="673" name="直線コネクタ 672"/>
        <xdr:cNvCxnSpPr/>
      </xdr:nvCxnSpPr>
      <xdr:spPr>
        <a:xfrm flipV="1">
          <a:off x="15481300" y="16858757"/>
          <a:ext cx="838200" cy="1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39779</xdr:rowOff>
    </xdr:from>
    <xdr:to>
      <xdr:col>81</xdr:col>
      <xdr:colOff>50800</xdr:colOff>
      <xdr:row>98</xdr:row>
      <xdr:rowOff>75234</xdr:rowOff>
    </xdr:to>
    <xdr:cxnSp macro="">
      <xdr:nvCxnSpPr>
        <xdr:cNvPr id="676" name="直線コネクタ 675"/>
        <xdr:cNvCxnSpPr/>
      </xdr:nvCxnSpPr>
      <xdr:spPr>
        <a:xfrm>
          <a:off x="14592300" y="16841879"/>
          <a:ext cx="889000" cy="3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39779</xdr:rowOff>
    </xdr:from>
    <xdr:to>
      <xdr:col>76</xdr:col>
      <xdr:colOff>114300</xdr:colOff>
      <xdr:row>98</xdr:row>
      <xdr:rowOff>40549</xdr:rowOff>
    </xdr:to>
    <xdr:cxnSp macro="">
      <xdr:nvCxnSpPr>
        <xdr:cNvPr id="679" name="直線コネクタ 678"/>
        <xdr:cNvCxnSpPr/>
      </xdr:nvCxnSpPr>
      <xdr:spPr>
        <a:xfrm flipV="1">
          <a:off x="13703300" y="16841879"/>
          <a:ext cx="8890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40549</xdr:rowOff>
    </xdr:from>
    <xdr:to>
      <xdr:col>71</xdr:col>
      <xdr:colOff>177800</xdr:colOff>
      <xdr:row>98</xdr:row>
      <xdr:rowOff>87483</xdr:rowOff>
    </xdr:to>
    <xdr:cxnSp macro="">
      <xdr:nvCxnSpPr>
        <xdr:cNvPr id="682" name="直線コネクタ 681"/>
        <xdr:cNvCxnSpPr/>
      </xdr:nvCxnSpPr>
      <xdr:spPr>
        <a:xfrm flipV="1">
          <a:off x="12814300" y="16842649"/>
          <a:ext cx="889000" cy="4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101644</xdr:rowOff>
    </xdr:from>
    <xdr:ext cx="534377" cy="259045"/>
    <xdr:sp macro="" textlink="">
      <xdr:nvSpPr>
        <xdr:cNvPr id="684" name="テキスト ボックス 683"/>
        <xdr:cNvSpPr txBox="1"/>
      </xdr:nvSpPr>
      <xdr:spPr>
        <a:xfrm>
          <a:off x="13436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5857</xdr:rowOff>
    </xdr:from>
    <xdr:to>
      <xdr:col>85</xdr:col>
      <xdr:colOff>177800</xdr:colOff>
      <xdr:row>98</xdr:row>
      <xdr:rowOff>107457</xdr:rowOff>
    </xdr:to>
    <xdr:sp macro="" textlink="">
      <xdr:nvSpPr>
        <xdr:cNvPr id="692" name="楕円 691"/>
        <xdr:cNvSpPr/>
      </xdr:nvSpPr>
      <xdr:spPr>
        <a:xfrm>
          <a:off x="16268700" y="168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126866</xdr:rowOff>
    </xdr:from>
    <xdr:ext cx="534377" cy="259045"/>
    <xdr:sp macro="" textlink="">
      <xdr:nvSpPr>
        <xdr:cNvPr id="693" name="積立金該当値テキスト"/>
        <xdr:cNvSpPr txBox="1"/>
      </xdr:nvSpPr>
      <xdr:spPr>
        <a:xfrm>
          <a:off x="16370300" y="1675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24434</xdr:rowOff>
    </xdr:from>
    <xdr:to>
      <xdr:col>81</xdr:col>
      <xdr:colOff>101600</xdr:colOff>
      <xdr:row>98</xdr:row>
      <xdr:rowOff>126034</xdr:rowOff>
    </xdr:to>
    <xdr:sp macro="" textlink="">
      <xdr:nvSpPr>
        <xdr:cNvPr id="694" name="楕円 693"/>
        <xdr:cNvSpPr/>
      </xdr:nvSpPr>
      <xdr:spPr>
        <a:xfrm>
          <a:off x="15430500" y="1682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117161</xdr:rowOff>
    </xdr:from>
    <xdr:ext cx="534377" cy="259045"/>
    <xdr:sp macro="" textlink="">
      <xdr:nvSpPr>
        <xdr:cNvPr id="695" name="テキスト ボックス 694"/>
        <xdr:cNvSpPr txBox="1"/>
      </xdr:nvSpPr>
      <xdr:spPr>
        <a:xfrm>
          <a:off x="15214111" y="1691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160429</xdr:rowOff>
    </xdr:from>
    <xdr:to>
      <xdr:col>76</xdr:col>
      <xdr:colOff>165100</xdr:colOff>
      <xdr:row>98</xdr:row>
      <xdr:rowOff>90579</xdr:rowOff>
    </xdr:to>
    <xdr:sp macro="" textlink="">
      <xdr:nvSpPr>
        <xdr:cNvPr id="696" name="楕円 695"/>
        <xdr:cNvSpPr/>
      </xdr:nvSpPr>
      <xdr:spPr>
        <a:xfrm>
          <a:off x="14541500" y="167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81706</xdr:rowOff>
    </xdr:from>
    <xdr:ext cx="534377" cy="259045"/>
    <xdr:sp macro="" textlink="">
      <xdr:nvSpPr>
        <xdr:cNvPr id="697" name="テキスト ボックス 696"/>
        <xdr:cNvSpPr txBox="1"/>
      </xdr:nvSpPr>
      <xdr:spPr>
        <a:xfrm>
          <a:off x="14325111" y="1688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161199</xdr:rowOff>
    </xdr:from>
    <xdr:to>
      <xdr:col>72</xdr:col>
      <xdr:colOff>38100</xdr:colOff>
      <xdr:row>98</xdr:row>
      <xdr:rowOff>91349</xdr:rowOff>
    </xdr:to>
    <xdr:sp macro="" textlink="">
      <xdr:nvSpPr>
        <xdr:cNvPr id="698" name="楕円 697"/>
        <xdr:cNvSpPr/>
      </xdr:nvSpPr>
      <xdr:spPr>
        <a:xfrm>
          <a:off x="13652500" y="1679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82476</xdr:rowOff>
    </xdr:from>
    <xdr:ext cx="534377" cy="259045"/>
    <xdr:sp macro="" textlink="">
      <xdr:nvSpPr>
        <xdr:cNvPr id="699" name="テキスト ボックス 698"/>
        <xdr:cNvSpPr txBox="1"/>
      </xdr:nvSpPr>
      <xdr:spPr>
        <a:xfrm>
          <a:off x="13436111" y="1688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36683</xdr:rowOff>
    </xdr:from>
    <xdr:to>
      <xdr:col>67</xdr:col>
      <xdr:colOff>101600</xdr:colOff>
      <xdr:row>98</xdr:row>
      <xdr:rowOff>138283</xdr:rowOff>
    </xdr:to>
    <xdr:sp macro="" textlink="">
      <xdr:nvSpPr>
        <xdr:cNvPr id="700" name="楕円 699"/>
        <xdr:cNvSpPr/>
      </xdr:nvSpPr>
      <xdr:spPr>
        <a:xfrm>
          <a:off x="12763500" y="1683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129410</xdr:rowOff>
    </xdr:from>
    <xdr:ext cx="534377" cy="259045"/>
    <xdr:sp macro="" textlink="">
      <xdr:nvSpPr>
        <xdr:cNvPr id="701" name="テキスト ボックス 700"/>
        <xdr:cNvSpPr txBox="1"/>
      </xdr:nvSpPr>
      <xdr:spPr>
        <a:xfrm>
          <a:off x="12547111" y="1693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134991</xdr:rowOff>
    </xdr:from>
    <xdr:to>
      <xdr:col>116</xdr:col>
      <xdr:colOff>63500</xdr:colOff>
      <xdr:row>38</xdr:row>
      <xdr:rowOff>135448</xdr:rowOff>
    </xdr:to>
    <xdr:cxnSp macro="">
      <xdr:nvCxnSpPr>
        <xdr:cNvPr id="728" name="直線コネクタ 727"/>
        <xdr:cNvCxnSpPr/>
      </xdr:nvCxnSpPr>
      <xdr:spPr>
        <a:xfrm>
          <a:off x="21323300" y="665009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132111</xdr:rowOff>
    </xdr:from>
    <xdr:to>
      <xdr:col>111</xdr:col>
      <xdr:colOff>177800</xdr:colOff>
      <xdr:row>38</xdr:row>
      <xdr:rowOff>134991</xdr:rowOff>
    </xdr:to>
    <xdr:cxnSp macro="">
      <xdr:nvCxnSpPr>
        <xdr:cNvPr id="731" name="直線コネクタ 730"/>
        <xdr:cNvCxnSpPr/>
      </xdr:nvCxnSpPr>
      <xdr:spPr>
        <a:xfrm>
          <a:off x="20434300" y="6647211"/>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131425</xdr:rowOff>
    </xdr:from>
    <xdr:to>
      <xdr:col>107</xdr:col>
      <xdr:colOff>50800</xdr:colOff>
      <xdr:row>38</xdr:row>
      <xdr:rowOff>132111</xdr:rowOff>
    </xdr:to>
    <xdr:cxnSp macro="">
      <xdr:nvCxnSpPr>
        <xdr:cNvPr id="734" name="直線コネクタ 733"/>
        <xdr:cNvCxnSpPr/>
      </xdr:nvCxnSpPr>
      <xdr:spPr>
        <a:xfrm>
          <a:off x="19545300" y="664652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126624</xdr:rowOff>
    </xdr:from>
    <xdr:to>
      <xdr:col>102</xdr:col>
      <xdr:colOff>114300</xdr:colOff>
      <xdr:row>38</xdr:row>
      <xdr:rowOff>131425</xdr:rowOff>
    </xdr:to>
    <xdr:cxnSp macro="">
      <xdr:nvCxnSpPr>
        <xdr:cNvPr id="737" name="直線コネクタ 736"/>
        <xdr:cNvCxnSpPr/>
      </xdr:nvCxnSpPr>
      <xdr:spPr>
        <a:xfrm>
          <a:off x="18656300" y="6641724"/>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84648</xdr:rowOff>
    </xdr:from>
    <xdr:to>
      <xdr:col>116</xdr:col>
      <xdr:colOff>114300</xdr:colOff>
      <xdr:row>39</xdr:row>
      <xdr:rowOff>14798</xdr:rowOff>
    </xdr:to>
    <xdr:sp macro="" textlink="">
      <xdr:nvSpPr>
        <xdr:cNvPr id="747" name="楕円 746"/>
        <xdr:cNvSpPr/>
      </xdr:nvSpPr>
      <xdr:spPr>
        <a:xfrm>
          <a:off x="22110700" y="659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171025</xdr:rowOff>
    </xdr:from>
    <xdr:ext cx="313932" cy="259045"/>
    <xdr:sp macro="" textlink="">
      <xdr:nvSpPr>
        <xdr:cNvPr id="748" name="投資及び出資金該当値テキスト"/>
        <xdr:cNvSpPr txBox="1"/>
      </xdr:nvSpPr>
      <xdr:spPr>
        <a:xfrm>
          <a:off x="22212300" y="65146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84191</xdr:rowOff>
    </xdr:from>
    <xdr:to>
      <xdr:col>112</xdr:col>
      <xdr:colOff>38100</xdr:colOff>
      <xdr:row>39</xdr:row>
      <xdr:rowOff>14341</xdr:rowOff>
    </xdr:to>
    <xdr:sp macro="" textlink="">
      <xdr:nvSpPr>
        <xdr:cNvPr id="749" name="楕円 748"/>
        <xdr:cNvSpPr/>
      </xdr:nvSpPr>
      <xdr:spPr>
        <a:xfrm>
          <a:off x="21272500" y="659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5468</xdr:rowOff>
    </xdr:from>
    <xdr:ext cx="378565" cy="259045"/>
    <xdr:sp macro="" textlink="">
      <xdr:nvSpPr>
        <xdr:cNvPr id="750" name="テキスト ボックス 749"/>
        <xdr:cNvSpPr txBox="1"/>
      </xdr:nvSpPr>
      <xdr:spPr>
        <a:xfrm>
          <a:off x="21134017" y="6692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81311</xdr:rowOff>
    </xdr:from>
    <xdr:to>
      <xdr:col>107</xdr:col>
      <xdr:colOff>101600</xdr:colOff>
      <xdr:row>39</xdr:row>
      <xdr:rowOff>11461</xdr:rowOff>
    </xdr:to>
    <xdr:sp macro="" textlink="">
      <xdr:nvSpPr>
        <xdr:cNvPr id="751" name="楕円 750"/>
        <xdr:cNvSpPr/>
      </xdr:nvSpPr>
      <xdr:spPr>
        <a:xfrm>
          <a:off x="20383500" y="659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2588</xdr:rowOff>
    </xdr:from>
    <xdr:ext cx="378565" cy="259045"/>
    <xdr:sp macro="" textlink="">
      <xdr:nvSpPr>
        <xdr:cNvPr id="752" name="テキスト ボックス 751"/>
        <xdr:cNvSpPr txBox="1"/>
      </xdr:nvSpPr>
      <xdr:spPr>
        <a:xfrm>
          <a:off x="20245017" y="6689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80625</xdr:rowOff>
    </xdr:from>
    <xdr:to>
      <xdr:col>102</xdr:col>
      <xdr:colOff>165100</xdr:colOff>
      <xdr:row>39</xdr:row>
      <xdr:rowOff>10775</xdr:rowOff>
    </xdr:to>
    <xdr:sp macro="" textlink="">
      <xdr:nvSpPr>
        <xdr:cNvPr id="753" name="楕円 752"/>
        <xdr:cNvSpPr/>
      </xdr:nvSpPr>
      <xdr:spPr>
        <a:xfrm>
          <a:off x="19494500" y="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1902</xdr:rowOff>
    </xdr:from>
    <xdr:ext cx="378565" cy="259045"/>
    <xdr:sp macro="" textlink="">
      <xdr:nvSpPr>
        <xdr:cNvPr id="754" name="テキスト ボックス 753"/>
        <xdr:cNvSpPr txBox="1"/>
      </xdr:nvSpPr>
      <xdr:spPr>
        <a:xfrm>
          <a:off x="19356017" y="6688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75824</xdr:rowOff>
    </xdr:from>
    <xdr:to>
      <xdr:col>98</xdr:col>
      <xdr:colOff>38100</xdr:colOff>
      <xdr:row>39</xdr:row>
      <xdr:rowOff>5974</xdr:rowOff>
    </xdr:to>
    <xdr:sp macro="" textlink="">
      <xdr:nvSpPr>
        <xdr:cNvPr id="755" name="楕円 754"/>
        <xdr:cNvSpPr/>
      </xdr:nvSpPr>
      <xdr:spPr>
        <a:xfrm>
          <a:off x="18605500" y="659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168551</xdr:rowOff>
    </xdr:from>
    <xdr:ext cx="378565" cy="259045"/>
    <xdr:sp macro="" textlink="">
      <xdr:nvSpPr>
        <xdr:cNvPr id="756" name="テキスト ボックス 755"/>
        <xdr:cNvSpPr txBox="1"/>
      </xdr:nvSpPr>
      <xdr:spPr>
        <a:xfrm>
          <a:off x="18467017" y="6683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163170</xdr:rowOff>
    </xdr:from>
    <xdr:to>
      <xdr:col>116</xdr:col>
      <xdr:colOff>63500</xdr:colOff>
      <xdr:row>58</xdr:row>
      <xdr:rowOff>168122</xdr:rowOff>
    </xdr:to>
    <xdr:cxnSp macro="">
      <xdr:nvCxnSpPr>
        <xdr:cNvPr id="785" name="直線コネクタ 784"/>
        <xdr:cNvCxnSpPr/>
      </xdr:nvCxnSpPr>
      <xdr:spPr>
        <a:xfrm>
          <a:off x="21323300" y="10107270"/>
          <a:ext cx="8382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163170</xdr:rowOff>
    </xdr:from>
    <xdr:to>
      <xdr:col>111</xdr:col>
      <xdr:colOff>177800</xdr:colOff>
      <xdr:row>59</xdr:row>
      <xdr:rowOff>6197</xdr:rowOff>
    </xdr:to>
    <xdr:cxnSp macro="">
      <xdr:nvCxnSpPr>
        <xdr:cNvPr id="788" name="直線コネクタ 787"/>
        <xdr:cNvCxnSpPr/>
      </xdr:nvCxnSpPr>
      <xdr:spPr>
        <a:xfrm flipV="1">
          <a:off x="20434300" y="10107270"/>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6197</xdr:rowOff>
    </xdr:from>
    <xdr:to>
      <xdr:col>107</xdr:col>
      <xdr:colOff>50800</xdr:colOff>
      <xdr:row>59</xdr:row>
      <xdr:rowOff>31496</xdr:rowOff>
    </xdr:to>
    <xdr:cxnSp macro="">
      <xdr:nvCxnSpPr>
        <xdr:cNvPr id="791" name="直線コネクタ 790"/>
        <xdr:cNvCxnSpPr/>
      </xdr:nvCxnSpPr>
      <xdr:spPr>
        <a:xfrm flipV="1">
          <a:off x="19545300" y="10121747"/>
          <a:ext cx="889000" cy="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11303</xdr:rowOff>
    </xdr:from>
    <xdr:to>
      <xdr:col>102</xdr:col>
      <xdr:colOff>114300</xdr:colOff>
      <xdr:row>59</xdr:row>
      <xdr:rowOff>31496</xdr:rowOff>
    </xdr:to>
    <xdr:cxnSp macro="">
      <xdr:nvCxnSpPr>
        <xdr:cNvPr id="794" name="直線コネクタ 793"/>
        <xdr:cNvCxnSpPr/>
      </xdr:nvCxnSpPr>
      <xdr:spPr>
        <a:xfrm>
          <a:off x="18656300" y="8755253"/>
          <a:ext cx="889000" cy="139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36466</xdr:rowOff>
    </xdr:from>
    <xdr:ext cx="469744" cy="259045"/>
    <xdr:sp macro="" textlink="">
      <xdr:nvSpPr>
        <xdr:cNvPr id="798" name="テキスト ボックス 797"/>
        <xdr:cNvSpPr txBox="1"/>
      </xdr:nvSpPr>
      <xdr:spPr>
        <a:xfrm>
          <a:off x="18421428" y="998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117322</xdr:rowOff>
    </xdr:from>
    <xdr:to>
      <xdr:col>116</xdr:col>
      <xdr:colOff>114300</xdr:colOff>
      <xdr:row>59</xdr:row>
      <xdr:rowOff>47472</xdr:rowOff>
    </xdr:to>
    <xdr:sp macro="" textlink="">
      <xdr:nvSpPr>
        <xdr:cNvPr id="804" name="楕円 803"/>
        <xdr:cNvSpPr/>
      </xdr:nvSpPr>
      <xdr:spPr>
        <a:xfrm>
          <a:off x="22110700" y="100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32249</xdr:rowOff>
    </xdr:from>
    <xdr:ext cx="378565" cy="259045"/>
    <xdr:sp macro="" textlink="">
      <xdr:nvSpPr>
        <xdr:cNvPr id="805" name="貸付金該当値テキスト"/>
        <xdr:cNvSpPr txBox="1"/>
      </xdr:nvSpPr>
      <xdr:spPr>
        <a:xfrm>
          <a:off x="22212300" y="9976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112370</xdr:rowOff>
    </xdr:from>
    <xdr:to>
      <xdr:col>112</xdr:col>
      <xdr:colOff>38100</xdr:colOff>
      <xdr:row>59</xdr:row>
      <xdr:rowOff>42520</xdr:rowOff>
    </xdr:to>
    <xdr:sp macro="" textlink="">
      <xdr:nvSpPr>
        <xdr:cNvPr id="806" name="楕円 805"/>
        <xdr:cNvSpPr/>
      </xdr:nvSpPr>
      <xdr:spPr>
        <a:xfrm>
          <a:off x="21272500" y="100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33647</xdr:rowOff>
    </xdr:from>
    <xdr:ext cx="378565" cy="259045"/>
    <xdr:sp macro="" textlink="">
      <xdr:nvSpPr>
        <xdr:cNvPr id="807" name="テキスト ボックス 806"/>
        <xdr:cNvSpPr txBox="1"/>
      </xdr:nvSpPr>
      <xdr:spPr>
        <a:xfrm>
          <a:off x="21134017" y="1014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126847</xdr:rowOff>
    </xdr:from>
    <xdr:to>
      <xdr:col>107</xdr:col>
      <xdr:colOff>101600</xdr:colOff>
      <xdr:row>59</xdr:row>
      <xdr:rowOff>56997</xdr:rowOff>
    </xdr:to>
    <xdr:sp macro="" textlink="">
      <xdr:nvSpPr>
        <xdr:cNvPr id="808" name="楕円 807"/>
        <xdr:cNvSpPr/>
      </xdr:nvSpPr>
      <xdr:spPr>
        <a:xfrm>
          <a:off x="20383500" y="100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48124</xdr:rowOff>
    </xdr:from>
    <xdr:ext cx="378565" cy="259045"/>
    <xdr:sp macro="" textlink="">
      <xdr:nvSpPr>
        <xdr:cNvPr id="809" name="テキスト ボックス 808"/>
        <xdr:cNvSpPr txBox="1"/>
      </xdr:nvSpPr>
      <xdr:spPr>
        <a:xfrm>
          <a:off x="20245017" y="10163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152146</xdr:rowOff>
    </xdr:from>
    <xdr:to>
      <xdr:col>102</xdr:col>
      <xdr:colOff>165100</xdr:colOff>
      <xdr:row>59</xdr:row>
      <xdr:rowOff>82296</xdr:rowOff>
    </xdr:to>
    <xdr:sp macro="" textlink="">
      <xdr:nvSpPr>
        <xdr:cNvPr id="810" name="楕円 809"/>
        <xdr:cNvSpPr/>
      </xdr:nvSpPr>
      <xdr:spPr>
        <a:xfrm>
          <a:off x="19494500" y="100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73423</xdr:rowOff>
    </xdr:from>
    <xdr:ext cx="378565" cy="259045"/>
    <xdr:sp macro="" textlink="">
      <xdr:nvSpPr>
        <xdr:cNvPr id="811" name="テキスト ボックス 810"/>
        <xdr:cNvSpPr txBox="1"/>
      </xdr:nvSpPr>
      <xdr:spPr>
        <a:xfrm>
          <a:off x="19356017" y="1018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131953</xdr:rowOff>
    </xdr:from>
    <xdr:to>
      <xdr:col>98</xdr:col>
      <xdr:colOff>38100</xdr:colOff>
      <xdr:row>51</xdr:row>
      <xdr:rowOff>62103</xdr:rowOff>
    </xdr:to>
    <xdr:sp macro="" textlink="">
      <xdr:nvSpPr>
        <xdr:cNvPr id="812" name="楕円 811"/>
        <xdr:cNvSpPr/>
      </xdr:nvSpPr>
      <xdr:spPr>
        <a:xfrm>
          <a:off x="18605500" y="870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78630</xdr:rowOff>
    </xdr:from>
    <xdr:ext cx="534377" cy="259045"/>
    <xdr:sp macro="" textlink="">
      <xdr:nvSpPr>
        <xdr:cNvPr id="813" name="テキスト ボックス 812"/>
        <xdr:cNvSpPr txBox="1"/>
      </xdr:nvSpPr>
      <xdr:spPr>
        <a:xfrm>
          <a:off x="18389111" y="847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7809</xdr:rowOff>
    </xdr:from>
    <xdr:to>
      <xdr:col>116</xdr:col>
      <xdr:colOff>63500</xdr:colOff>
      <xdr:row>78</xdr:row>
      <xdr:rowOff>23659</xdr:rowOff>
    </xdr:to>
    <xdr:cxnSp macro="">
      <xdr:nvCxnSpPr>
        <xdr:cNvPr id="845" name="直線コネクタ 844"/>
        <xdr:cNvCxnSpPr/>
      </xdr:nvCxnSpPr>
      <xdr:spPr>
        <a:xfrm>
          <a:off x="21323300" y="13380909"/>
          <a:ext cx="8382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6" name="繰出金平均値テキスト"/>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7809</xdr:rowOff>
    </xdr:from>
    <xdr:to>
      <xdr:col>111</xdr:col>
      <xdr:colOff>177800</xdr:colOff>
      <xdr:row>78</xdr:row>
      <xdr:rowOff>9942</xdr:rowOff>
    </xdr:to>
    <xdr:cxnSp macro="">
      <xdr:nvCxnSpPr>
        <xdr:cNvPr id="848" name="直線コネクタ 847"/>
        <xdr:cNvCxnSpPr/>
      </xdr:nvCxnSpPr>
      <xdr:spPr>
        <a:xfrm flipV="1">
          <a:off x="20434300" y="13380909"/>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9942</xdr:rowOff>
    </xdr:from>
    <xdr:to>
      <xdr:col>107</xdr:col>
      <xdr:colOff>50800</xdr:colOff>
      <xdr:row>78</xdr:row>
      <xdr:rowOff>60474</xdr:rowOff>
    </xdr:to>
    <xdr:cxnSp macro="">
      <xdr:nvCxnSpPr>
        <xdr:cNvPr id="851" name="直線コネクタ 850"/>
        <xdr:cNvCxnSpPr/>
      </xdr:nvCxnSpPr>
      <xdr:spPr>
        <a:xfrm flipV="1">
          <a:off x="19545300" y="13383042"/>
          <a:ext cx="889000" cy="5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60474</xdr:rowOff>
    </xdr:from>
    <xdr:to>
      <xdr:col>102</xdr:col>
      <xdr:colOff>114300</xdr:colOff>
      <xdr:row>78</xdr:row>
      <xdr:rowOff>88722</xdr:rowOff>
    </xdr:to>
    <xdr:cxnSp macro="">
      <xdr:nvCxnSpPr>
        <xdr:cNvPr id="854" name="直線コネクタ 853"/>
        <xdr:cNvCxnSpPr/>
      </xdr:nvCxnSpPr>
      <xdr:spPr>
        <a:xfrm flipV="1">
          <a:off x="18656300" y="13433574"/>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6" name="テキスト ボックス 855"/>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8" name="テキスト ボックス 857"/>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144309</xdr:rowOff>
    </xdr:from>
    <xdr:to>
      <xdr:col>116</xdr:col>
      <xdr:colOff>114300</xdr:colOff>
      <xdr:row>78</xdr:row>
      <xdr:rowOff>74459</xdr:rowOff>
    </xdr:to>
    <xdr:sp macro="" textlink="">
      <xdr:nvSpPr>
        <xdr:cNvPr id="864" name="楕円 863"/>
        <xdr:cNvSpPr/>
      </xdr:nvSpPr>
      <xdr:spPr>
        <a:xfrm>
          <a:off x="22110700" y="1334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122736</xdr:rowOff>
    </xdr:from>
    <xdr:ext cx="534377" cy="259045"/>
    <xdr:sp macro="" textlink="">
      <xdr:nvSpPr>
        <xdr:cNvPr id="865" name="繰出金該当値テキスト"/>
        <xdr:cNvSpPr txBox="1"/>
      </xdr:nvSpPr>
      <xdr:spPr>
        <a:xfrm>
          <a:off x="22212300" y="1332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128459</xdr:rowOff>
    </xdr:from>
    <xdr:to>
      <xdr:col>112</xdr:col>
      <xdr:colOff>38100</xdr:colOff>
      <xdr:row>78</xdr:row>
      <xdr:rowOff>58609</xdr:rowOff>
    </xdr:to>
    <xdr:sp macro="" textlink="">
      <xdr:nvSpPr>
        <xdr:cNvPr id="866" name="楕円 865"/>
        <xdr:cNvSpPr/>
      </xdr:nvSpPr>
      <xdr:spPr>
        <a:xfrm>
          <a:off x="21272500" y="1333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49736</xdr:rowOff>
    </xdr:from>
    <xdr:ext cx="534377" cy="259045"/>
    <xdr:sp macro="" textlink="">
      <xdr:nvSpPr>
        <xdr:cNvPr id="867" name="テキスト ボックス 866"/>
        <xdr:cNvSpPr txBox="1"/>
      </xdr:nvSpPr>
      <xdr:spPr>
        <a:xfrm>
          <a:off x="21056111" y="134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130592</xdr:rowOff>
    </xdr:from>
    <xdr:to>
      <xdr:col>107</xdr:col>
      <xdr:colOff>101600</xdr:colOff>
      <xdr:row>78</xdr:row>
      <xdr:rowOff>60742</xdr:rowOff>
    </xdr:to>
    <xdr:sp macro="" textlink="">
      <xdr:nvSpPr>
        <xdr:cNvPr id="868" name="楕円 867"/>
        <xdr:cNvSpPr/>
      </xdr:nvSpPr>
      <xdr:spPr>
        <a:xfrm>
          <a:off x="20383500" y="1333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51869</xdr:rowOff>
    </xdr:from>
    <xdr:ext cx="534377" cy="259045"/>
    <xdr:sp macro="" textlink="">
      <xdr:nvSpPr>
        <xdr:cNvPr id="869" name="テキスト ボックス 868"/>
        <xdr:cNvSpPr txBox="1"/>
      </xdr:nvSpPr>
      <xdr:spPr>
        <a:xfrm>
          <a:off x="20167111" y="1342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9674</xdr:rowOff>
    </xdr:from>
    <xdr:to>
      <xdr:col>102</xdr:col>
      <xdr:colOff>165100</xdr:colOff>
      <xdr:row>78</xdr:row>
      <xdr:rowOff>111274</xdr:rowOff>
    </xdr:to>
    <xdr:sp macro="" textlink="">
      <xdr:nvSpPr>
        <xdr:cNvPr id="870" name="楕円 869"/>
        <xdr:cNvSpPr/>
      </xdr:nvSpPr>
      <xdr:spPr>
        <a:xfrm>
          <a:off x="19494500" y="1338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102401</xdr:rowOff>
    </xdr:from>
    <xdr:ext cx="534377" cy="259045"/>
    <xdr:sp macro="" textlink="">
      <xdr:nvSpPr>
        <xdr:cNvPr id="871" name="テキスト ボックス 870"/>
        <xdr:cNvSpPr txBox="1"/>
      </xdr:nvSpPr>
      <xdr:spPr>
        <a:xfrm>
          <a:off x="19278111" y="134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37922</xdr:rowOff>
    </xdr:from>
    <xdr:to>
      <xdr:col>98</xdr:col>
      <xdr:colOff>38100</xdr:colOff>
      <xdr:row>78</xdr:row>
      <xdr:rowOff>139522</xdr:rowOff>
    </xdr:to>
    <xdr:sp macro="" textlink="">
      <xdr:nvSpPr>
        <xdr:cNvPr id="872" name="楕円 871"/>
        <xdr:cNvSpPr/>
      </xdr:nvSpPr>
      <xdr:spPr>
        <a:xfrm>
          <a:off x="18605500" y="134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130649</xdr:rowOff>
    </xdr:from>
    <xdr:ext cx="534377" cy="259045"/>
    <xdr:sp macro="" textlink="">
      <xdr:nvSpPr>
        <xdr:cNvPr id="873" name="テキスト ボックス 872"/>
        <xdr:cNvSpPr txBox="1"/>
      </xdr:nvSpPr>
      <xdr:spPr>
        <a:xfrm>
          <a:off x="18389111" y="1350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ysClr val="windowText" lastClr="000000"/>
              </a:solidFill>
              <a:effectLst/>
              <a:latin typeface="ＭＳ Ｐゴシック" pitchFamily="50" charset="-128"/>
              <a:ea typeface="ＭＳ Ｐゴシック" pitchFamily="50" charset="-128"/>
              <a:cs typeface="+mn-cs"/>
            </a:rPr>
            <a:t>　</a:t>
          </a:r>
          <a:r>
            <a:rPr kumimoji="1" lang="ja-JP" altLang="en-US" sz="1300">
              <a:solidFill>
                <a:sysClr val="windowText" lastClr="000000"/>
              </a:solidFill>
              <a:effectLst/>
              <a:latin typeface="ＭＳ Ｐゴシック" pitchFamily="50" charset="-128"/>
              <a:ea typeface="ＭＳ Ｐゴシック" pitchFamily="50" charset="-128"/>
              <a:cs typeface="+mn-cs"/>
            </a:rPr>
            <a:t>平成３０年度決算では、同報無線デジタル化整備事業（Ｈ３０：１５０百万円）への着手、観光施設整備改修事業の実施により、普通建設事業費（うち更新整備）が前年度比３０，５６９円増、財政調整基金を前年度比５２百万円増の２００百万円積み立てたことにより、積立金が前年度比８，１２７円増となっている他、４項目で増となったものの、前年度同様にすべての項目において類似団体の平均を下回った。</a:t>
          </a:r>
          <a:endParaRPr kumimoji="1" lang="en-US" altLang="ja-JP" sz="1300">
            <a:solidFill>
              <a:sysClr val="windowText" lastClr="000000"/>
            </a:solidFill>
            <a:effectLst/>
            <a:latin typeface="ＭＳ Ｐゴシック" pitchFamily="50" charset="-128"/>
            <a:ea typeface="ＭＳ Ｐゴシック" pitchFamily="50" charset="-128"/>
            <a:cs typeface="+mn-cs"/>
          </a:endParaRPr>
        </a:p>
        <a:p>
          <a:pPr eaLnBrk="1" fontAlgn="auto" latinLnBrk="0" hangingPunct="1"/>
          <a:r>
            <a:rPr kumimoji="1" lang="ja-JP" altLang="en-US" sz="1300">
              <a:solidFill>
                <a:sysClr val="windowText" lastClr="000000"/>
              </a:solidFill>
              <a:effectLst/>
              <a:latin typeface="ＭＳ Ｐゴシック" pitchFamily="50" charset="-128"/>
              <a:ea typeface="ＭＳ Ｐゴシック" pitchFamily="50" charset="-128"/>
              <a:cs typeface="+mn-cs"/>
            </a:rPr>
            <a:t>　しかし、人口は平成２９年１月１日より平成３０年１月１日が▲１７１人、更に平成３１年１月１日が▲１３８人と減少傾向に歯止めがかからない状況の中、普通建設事業においては令和元年度以降も同報無線デジタル化整備事業（２年目）、道の駅パーク構想に基づく道の駅花の三聖苑、旧依田邸整備改修事業、診療所建設事業、学校給食共同調理場建設事業等、大型の起債事業が予定されていることや後年度では借入れた地方債償還による公債費の増が見込まれるため、住民一人当たりのコストの増加が見込まれる。</a:t>
          </a:r>
          <a:endParaRPr kumimoji="1" lang="en-US" altLang="ja-JP" sz="1300">
            <a:solidFill>
              <a:sysClr val="windowText" lastClr="000000"/>
            </a:solidFill>
            <a:effectLst/>
            <a:latin typeface="ＭＳ Ｐゴシック" pitchFamily="50" charset="-128"/>
            <a:ea typeface="ＭＳ Ｐゴシック" pitchFamily="50" charset="-128"/>
            <a:cs typeface="+mn-cs"/>
          </a:endParaRPr>
        </a:p>
        <a:p>
          <a:pPr eaLnBrk="1" fontAlgn="auto" latinLnBrk="0" hangingPunct="1"/>
          <a:r>
            <a:rPr kumimoji="1" lang="ja-JP" altLang="en-US" sz="1300">
              <a:solidFill>
                <a:sysClr val="windowText" lastClr="000000"/>
              </a:solidFill>
              <a:effectLst/>
              <a:latin typeface="ＭＳ Ｐゴシック" pitchFamily="50" charset="-128"/>
              <a:ea typeface="ＭＳ Ｐゴシック" pitchFamily="50" charset="-128"/>
              <a:cs typeface="+mn-cs"/>
            </a:rPr>
            <a:t>　また、高齢化率の上昇に伴う高齢者福祉事業（扶助費、保険会計操出金）等の経費の推移にも注意を払わなければならない。</a:t>
          </a:r>
          <a:endParaRPr kumimoji="1" lang="en-US" altLang="ja-JP" sz="1300">
            <a:solidFill>
              <a:sysClr val="windowText" lastClr="000000"/>
            </a:solidFill>
            <a:effectLst/>
            <a:latin typeface="ＭＳ Ｐゴシック" pitchFamily="50" charset="-128"/>
            <a:ea typeface="ＭＳ Ｐゴシック" pitchFamily="50" charset="-128"/>
            <a:cs typeface="+mn-cs"/>
          </a:endParaRPr>
        </a:p>
        <a:p>
          <a:pPr eaLnBrk="1" fontAlgn="auto" latinLnBrk="0" hangingPunct="1"/>
          <a:r>
            <a:rPr kumimoji="1" lang="ja-JP" altLang="en-US" sz="1300">
              <a:solidFill>
                <a:sysClr val="windowText" lastClr="000000"/>
              </a:solidFill>
              <a:effectLst/>
              <a:latin typeface="ＭＳ Ｐゴシック" pitchFamily="50" charset="-128"/>
              <a:ea typeface="ＭＳ Ｐゴシック" pitchFamily="50" charset="-128"/>
              <a:cs typeface="+mn-cs"/>
            </a:rPr>
            <a:t>　</a:t>
          </a:r>
          <a:r>
            <a:rPr kumimoji="1" lang="ja-JP" altLang="ja-JP" sz="1300">
              <a:solidFill>
                <a:sysClr val="windowText" lastClr="000000"/>
              </a:solidFill>
              <a:effectLst/>
              <a:latin typeface="ＭＳ Ｐゴシック" pitchFamily="50" charset="-128"/>
              <a:ea typeface="ＭＳ Ｐゴシック" pitchFamily="50" charset="-128"/>
              <a:cs typeface="+mn-cs"/>
            </a:rPr>
            <a:t>引き続き計画的な財政運営を図っていく必要がある。</a:t>
          </a:r>
          <a:endParaRPr lang="ja-JP" altLang="ja-JP" sz="1300">
            <a:solidFill>
              <a:sysClr val="windowText" lastClr="000000"/>
            </a:solidFill>
            <a:effectLst/>
            <a:latin typeface="ＭＳ Ｐゴシック" pitchFamily="50" charset="-128"/>
            <a:ea typeface="ＭＳ Ｐゴシック"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6,698
6,671
85.19
3,777,875
3,597,532
155,937
2,358,381
3,294,479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58547</xdr:rowOff>
    </xdr:from>
    <xdr:to>
      <xdr:col>24</xdr:col>
      <xdr:colOff>63500</xdr:colOff>
      <xdr:row>38</xdr:row>
      <xdr:rowOff>94996</xdr:rowOff>
    </xdr:to>
    <xdr:cxnSp macro="">
      <xdr:nvCxnSpPr>
        <xdr:cNvPr id="61" name="直線コネクタ 60"/>
        <xdr:cNvCxnSpPr/>
      </xdr:nvCxnSpPr>
      <xdr:spPr>
        <a:xfrm flipV="1">
          <a:off x="3797300" y="6573647"/>
          <a:ext cx="838200" cy="3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67962</xdr:rowOff>
    </xdr:from>
    <xdr:ext cx="469744" cy="259045"/>
    <xdr:sp macro="" textlink="">
      <xdr:nvSpPr>
        <xdr:cNvPr id="62" name="議会費平均値テキスト"/>
        <xdr:cNvSpPr txBox="1"/>
      </xdr:nvSpPr>
      <xdr:spPr>
        <a:xfrm>
          <a:off x="4686300" y="606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94996</xdr:rowOff>
    </xdr:from>
    <xdr:to>
      <xdr:col>19</xdr:col>
      <xdr:colOff>177800</xdr:colOff>
      <xdr:row>38</xdr:row>
      <xdr:rowOff>106807</xdr:rowOff>
    </xdr:to>
    <xdr:cxnSp macro="">
      <xdr:nvCxnSpPr>
        <xdr:cNvPr id="64" name="直線コネクタ 63"/>
        <xdr:cNvCxnSpPr/>
      </xdr:nvCxnSpPr>
      <xdr:spPr>
        <a:xfrm flipV="1">
          <a:off x="2908300" y="6610096"/>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12209</xdr:rowOff>
    </xdr:from>
    <xdr:ext cx="469744" cy="259045"/>
    <xdr:sp macro="" textlink="">
      <xdr:nvSpPr>
        <xdr:cNvPr id="66" name="テキスト ボックス 65"/>
        <xdr:cNvSpPr txBox="1"/>
      </xdr:nvSpPr>
      <xdr:spPr>
        <a:xfrm>
          <a:off x="3562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7620</xdr:rowOff>
    </xdr:from>
    <xdr:to>
      <xdr:col>15</xdr:col>
      <xdr:colOff>50800</xdr:colOff>
      <xdr:row>38</xdr:row>
      <xdr:rowOff>106807</xdr:rowOff>
    </xdr:to>
    <xdr:cxnSp macro="">
      <xdr:nvCxnSpPr>
        <xdr:cNvPr id="67" name="直線コネクタ 66"/>
        <xdr:cNvCxnSpPr/>
      </xdr:nvCxnSpPr>
      <xdr:spPr>
        <a:xfrm>
          <a:off x="2019300" y="6522720"/>
          <a:ext cx="889000" cy="9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36339</xdr:rowOff>
    </xdr:from>
    <xdr:ext cx="469744" cy="259045"/>
    <xdr:sp macro="" textlink="">
      <xdr:nvSpPr>
        <xdr:cNvPr id="69" name="テキスト ボックス 68"/>
        <xdr:cNvSpPr txBox="1"/>
      </xdr:nvSpPr>
      <xdr:spPr>
        <a:xfrm>
          <a:off x="2673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143637</xdr:rowOff>
    </xdr:from>
    <xdr:to>
      <xdr:col>10</xdr:col>
      <xdr:colOff>114300</xdr:colOff>
      <xdr:row>38</xdr:row>
      <xdr:rowOff>7620</xdr:rowOff>
    </xdr:to>
    <xdr:cxnSp macro="">
      <xdr:nvCxnSpPr>
        <xdr:cNvPr id="70" name="直線コネクタ 69"/>
        <xdr:cNvCxnSpPr/>
      </xdr:nvCxnSpPr>
      <xdr:spPr>
        <a:xfrm>
          <a:off x="1130300" y="6487287"/>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120921</xdr:rowOff>
    </xdr:from>
    <xdr:ext cx="469744" cy="259045"/>
    <xdr:sp macro="" textlink="">
      <xdr:nvSpPr>
        <xdr:cNvPr id="72" name="テキスト ボックス 71"/>
        <xdr:cNvSpPr txBox="1"/>
      </xdr:nvSpPr>
      <xdr:spPr>
        <a:xfrm>
          <a:off x="1784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135272</xdr:rowOff>
    </xdr:from>
    <xdr:ext cx="469744" cy="259045"/>
    <xdr:sp macro="" textlink="">
      <xdr:nvSpPr>
        <xdr:cNvPr id="74" name="テキスト ボックス 73"/>
        <xdr:cNvSpPr txBox="1"/>
      </xdr:nvSpPr>
      <xdr:spPr>
        <a:xfrm>
          <a:off x="895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7747</xdr:rowOff>
    </xdr:from>
    <xdr:to>
      <xdr:col>24</xdr:col>
      <xdr:colOff>114300</xdr:colOff>
      <xdr:row>38</xdr:row>
      <xdr:rowOff>109347</xdr:rowOff>
    </xdr:to>
    <xdr:sp macro="" textlink="">
      <xdr:nvSpPr>
        <xdr:cNvPr id="80" name="楕円 79"/>
        <xdr:cNvSpPr/>
      </xdr:nvSpPr>
      <xdr:spPr>
        <a:xfrm>
          <a:off x="4584700" y="65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157624</xdr:rowOff>
    </xdr:from>
    <xdr:ext cx="469744" cy="259045"/>
    <xdr:sp macro="" textlink="">
      <xdr:nvSpPr>
        <xdr:cNvPr id="81" name="議会費該当値テキスト"/>
        <xdr:cNvSpPr txBox="1"/>
      </xdr:nvSpPr>
      <xdr:spPr>
        <a:xfrm>
          <a:off x="4686300" y="650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44196</xdr:rowOff>
    </xdr:from>
    <xdr:to>
      <xdr:col>20</xdr:col>
      <xdr:colOff>38100</xdr:colOff>
      <xdr:row>38</xdr:row>
      <xdr:rowOff>145796</xdr:rowOff>
    </xdr:to>
    <xdr:sp macro="" textlink="">
      <xdr:nvSpPr>
        <xdr:cNvPr id="82" name="楕円 81"/>
        <xdr:cNvSpPr/>
      </xdr:nvSpPr>
      <xdr:spPr>
        <a:xfrm>
          <a:off x="37465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136923</xdr:rowOff>
    </xdr:from>
    <xdr:ext cx="469744" cy="259045"/>
    <xdr:sp macro="" textlink="">
      <xdr:nvSpPr>
        <xdr:cNvPr id="83" name="テキスト ボックス 82"/>
        <xdr:cNvSpPr txBox="1"/>
      </xdr:nvSpPr>
      <xdr:spPr>
        <a:xfrm>
          <a:off x="3562428" y="665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56007</xdr:rowOff>
    </xdr:from>
    <xdr:to>
      <xdr:col>15</xdr:col>
      <xdr:colOff>101600</xdr:colOff>
      <xdr:row>38</xdr:row>
      <xdr:rowOff>157607</xdr:rowOff>
    </xdr:to>
    <xdr:sp macro="" textlink="">
      <xdr:nvSpPr>
        <xdr:cNvPr id="84" name="楕円 83"/>
        <xdr:cNvSpPr/>
      </xdr:nvSpPr>
      <xdr:spPr>
        <a:xfrm>
          <a:off x="2857500" y="657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148734</xdr:rowOff>
    </xdr:from>
    <xdr:ext cx="469744" cy="259045"/>
    <xdr:sp macro="" textlink="">
      <xdr:nvSpPr>
        <xdr:cNvPr id="85" name="テキスト ボックス 84"/>
        <xdr:cNvSpPr txBox="1"/>
      </xdr:nvSpPr>
      <xdr:spPr>
        <a:xfrm>
          <a:off x="2673428" y="666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128270</xdr:rowOff>
    </xdr:from>
    <xdr:to>
      <xdr:col>10</xdr:col>
      <xdr:colOff>165100</xdr:colOff>
      <xdr:row>38</xdr:row>
      <xdr:rowOff>58420</xdr:rowOff>
    </xdr:to>
    <xdr:sp macro="" textlink="">
      <xdr:nvSpPr>
        <xdr:cNvPr id="86" name="楕円 85"/>
        <xdr:cNvSpPr/>
      </xdr:nvSpPr>
      <xdr:spPr>
        <a:xfrm>
          <a:off x="196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49547</xdr:rowOff>
    </xdr:from>
    <xdr:ext cx="469744" cy="259045"/>
    <xdr:sp macro="" textlink="">
      <xdr:nvSpPr>
        <xdr:cNvPr id="87" name="テキスト ボックス 86"/>
        <xdr:cNvSpPr txBox="1"/>
      </xdr:nvSpPr>
      <xdr:spPr>
        <a:xfrm>
          <a:off x="1784428"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92837</xdr:rowOff>
    </xdr:from>
    <xdr:to>
      <xdr:col>6</xdr:col>
      <xdr:colOff>38100</xdr:colOff>
      <xdr:row>38</xdr:row>
      <xdr:rowOff>22987</xdr:rowOff>
    </xdr:to>
    <xdr:sp macro="" textlink="">
      <xdr:nvSpPr>
        <xdr:cNvPr id="88" name="楕円 87"/>
        <xdr:cNvSpPr/>
      </xdr:nvSpPr>
      <xdr:spPr>
        <a:xfrm>
          <a:off x="1079500" y="643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14114</xdr:rowOff>
    </xdr:from>
    <xdr:ext cx="469744" cy="259045"/>
    <xdr:sp macro="" textlink="">
      <xdr:nvSpPr>
        <xdr:cNvPr id="89" name="テキスト ボックス 88"/>
        <xdr:cNvSpPr txBox="1"/>
      </xdr:nvSpPr>
      <xdr:spPr>
        <a:xfrm>
          <a:off x="895428" y="652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30214</xdr:rowOff>
    </xdr:from>
    <xdr:to>
      <xdr:col>24</xdr:col>
      <xdr:colOff>63500</xdr:colOff>
      <xdr:row>58</xdr:row>
      <xdr:rowOff>71253</xdr:rowOff>
    </xdr:to>
    <xdr:cxnSp macro="">
      <xdr:nvCxnSpPr>
        <xdr:cNvPr id="118" name="直線コネクタ 117"/>
        <xdr:cNvCxnSpPr/>
      </xdr:nvCxnSpPr>
      <xdr:spPr>
        <a:xfrm flipV="1">
          <a:off x="3797300" y="9974314"/>
          <a:ext cx="838200" cy="4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58648</xdr:rowOff>
    </xdr:from>
    <xdr:to>
      <xdr:col>19</xdr:col>
      <xdr:colOff>177800</xdr:colOff>
      <xdr:row>58</xdr:row>
      <xdr:rowOff>71253</xdr:rowOff>
    </xdr:to>
    <xdr:cxnSp macro="">
      <xdr:nvCxnSpPr>
        <xdr:cNvPr id="121" name="直線コネクタ 120"/>
        <xdr:cNvCxnSpPr/>
      </xdr:nvCxnSpPr>
      <xdr:spPr>
        <a:xfrm>
          <a:off x="2908300" y="10002748"/>
          <a:ext cx="889000" cy="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58648</xdr:rowOff>
    </xdr:from>
    <xdr:to>
      <xdr:col>15</xdr:col>
      <xdr:colOff>50800</xdr:colOff>
      <xdr:row>58</xdr:row>
      <xdr:rowOff>62902</xdr:rowOff>
    </xdr:to>
    <xdr:cxnSp macro="">
      <xdr:nvCxnSpPr>
        <xdr:cNvPr id="124" name="直線コネクタ 123"/>
        <xdr:cNvCxnSpPr/>
      </xdr:nvCxnSpPr>
      <xdr:spPr>
        <a:xfrm flipV="1">
          <a:off x="2019300" y="10002748"/>
          <a:ext cx="8890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62902</xdr:rowOff>
    </xdr:from>
    <xdr:to>
      <xdr:col>10</xdr:col>
      <xdr:colOff>114300</xdr:colOff>
      <xdr:row>58</xdr:row>
      <xdr:rowOff>95127</xdr:rowOff>
    </xdr:to>
    <xdr:cxnSp macro="">
      <xdr:nvCxnSpPr>
        <xdr:cNvPr id="127" name="直線コネクタ 126"/>
        <xdr:cNvCxnSpPr/>
      </xdr:nvCxnSpPr>
      <xdr:spPr>
        <a:xfrm flipV="1">
          <a:off x="1130300" y="10007002"/>
          <a:ext cx="889000" cy="3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150864</xdr:rowOff>
    </xdr:from>
    <xdr:to>
      <xdr:col>24</xdr:col>
      <xdr:colOff>114300</xdr:colOff>
      <xdr:row>58</xdr:row>
      <xdr:rowOff>81014</xdr:rowOff>
    </xdr:to>
    <xdr:sp macro="" textlink="">
      <xdr:nvSpPr>
        <xdr:cNvPr id="137" name="楕円 136"/>
        <xdr:cNvSpPr/>
      </xdr:nvSpPr>
      <xdr:spPr>
        <a:xfrm>
          <a:off x="4584700" y="992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106206</xdr:rowOff>
    </xdr:from>
    <xdr:ext cx="599010" cy="259045"/>
    <xdr:sp macro="" textlink="">
      <xdr:nvSpPr>
        <xdr:cNvPr id="138" name="総務費該当値テキスト"/>
        <xdr:cNvSpPr txBox="1"/>
      </xdr:nvSpPr>
      <xdr:spPr>
        <a:xfrm>
          <a:off x="4686300" y="987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20453</xdr:rowOff>
    </xdr:from>
    <xdr:to>
      <xdr:col>20</xdr:col>
      <xdr:colOff>38100</xdr:colOff>
      <xdr:row>58</xdr:row>
      <xdr:rowOff>122053</xdr:rowOff>
    </xdr:to>
    <xdr:sp macro="" textlink="">
      <xdr:nvSpPr>
        <xdr:cNvPr id="139" name="楕円 138"/>
        <xdr:cNvSpPr/>
      </xdr:nvSpPr>
      <xdr:spPr>
        <a:xfrm>
          <a:off x="3746500" y="996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113180</xdr:rowOff>
    </xdr:from>
    <xdr:ext cx="599010" cy="259045"/>
    <xdr:sp macro="" textlink="">
      <xdr:nvSpPr>
        <xdr:cNvPr id="140" name="テキスト ボックス 139"/>
        <xdr:cNvSpPr txBox="1"/>
      </xdr:nvSpPr>
      <xdr:spPr>
        <a:xfrm>
          <a:off x="3497795" y="1005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7848</xdr:rowOff>
    </xdr:from>
    <xdr:to>
      <xdr:col>15</xdr:col>
      <xdr:colOff>101600</xdr:colOff>
      <xdr:row>58</xdr:row>
      <xdr:rowOff>109448</xdr:rowOff>
    </xdr:to>
    <xdr:sp macro="" textlink="">
      <xdr:nvSpPr>
        <xdr:cNvPr id="141" name="楕円 140"/>
        <xdr:cNvSpPr/>
      </xdr:nvSpPr>
      <xdr:spPr>
        <a:xfrm>
          <a:off x="2857500" y="99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100575</xdr:rowOff>
    </xdr:from>
    <xdr:ext cx="599010" cy="259045"/>
    <xdr:sp macro="" textlink="">
      <xdr:nvSpPr>
        <xdr:cNvPr id="142" name="テキスト ボックス 141"/>
        <xdr:cNvSpPr txBox="1"/>
      </xdr:nvSpPr>
      <xdr:spPr>
        <a:xfrm>
          <a:off x="2608795" y="100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12102</xdr:rowOff>
    </xdr:from>
    <xdr:to>
      <xdr:col>10</xdr:col>
      <xdr:colOff>165100</xdr:colOff>
      <xdr:row>58</xdr:row>
      <xdr:rowOff>113702</xdr:rowOff>
    </xdr:to>
    <xdr:sp macro="" textlink="">
      <xdr:nvSpPr>
        <xdr:cNvPr id="143" name="楕円 142"/>
        <xdr:cNvSpPr/>
      </xdr:nvSpPr>
      <xdr:spPr>
        <a:xfrm>
          <a:off x="1968500" y="995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104829</xdr:rowOff>
    </xdr:from>
    <xdr:ext cx="599010" cy="259045"/>
    <xdr:sp macro="" textlink="">
      <xdr:nvSpPr>
        <xdr:cNvPr id="144" name="テキスト ボックス 143"/>
        <xdr:cNvSpPr txBox="1"/>
      </xdr:nvSpPr>
      <xdr:spPr>
        <a:xfrm>
          <a:off x="1719795" y="100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44327</xdr:rowOff>
    </xdr:from>
    <xdr:to>
      <xdr:col>6</xdr:col>
      <xdr:colOff>38100</xdr:colOff>
      <xdr:row>58</xdr:row>
      <xdr:rowOff>145927</xdr:rowOff>
    </xdr:to>
    <xdr:sp macro="" textlink="">
      <xdr:nvSpPr>
        <xdr:cNvPr id="145" name="楕円 144"/>
        <xdr:cNvSpPr/>
      </xdr:nvSpPr>
      <xdr:spPr>
        <a:xfrm>
          <a:off x="1079500" y="998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137054</xdr:rowOff>
    </xdr:from>
    <xdr:ext cx="534377" cy="259045"/>
    <xdr:sp macro="" textlink="">
      <xdr:nvSpPr>
        <xdr:cNvPr id="146" name="テキスト ボックス 145"/>
        <xdr:cNvSpPr txBox="1"/>
      </xdr:nvSpPr>
      <xdr:spPr>
        <a:xfrm>
          <a:off x="863111" y="1008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71675</xdr:rowOff>
    </xdr:from>
    <xdr:to>
      <xdr:col>24</xdr:col>
      <xdr:colOff>63500</xdr:colOff>
      <xdr:row>77</xdr:row>
      <xdr:rowOff>129991</xdr:rowOff>
    </xdr:to>
    <xdr:cxnSp macro="">
      <xdr:nvCxnSpPr>
        <xdr:cNvPr id="178" name="直線コネクタ 177"/>
        <xdr:cNvCxnSpPr/>
      </xdr:nvCxnSpPr>
      <xdr:spPr>
        <a:xfrm>
          <a:off x="3797300" y="13273325"/>
          <a:ext cx="838200" cy="5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98866</xdr:rowOff>
    </xdr:from>
    <xdr:ext cx="599010" cy="259045"/>
    <xdr:sp macro="" textlink="">
      <xdr:nvSpPr>
        <xdr:cNvPr id="179" name="民生費平均値テキスト"/>
        <xdr:cNvSpPr txBox="1"/>
      </xdr:nvSpPr>
      <xdr:spPr>
        <a:xfrm>
          <a:off x="4686300" y="12614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71675</xdr:rowOff>
    </xdr:from>
    <xdr:to>
      <xdr:col>19</xdr:col>
      <xdr:colOff>177800</xdr:colOff>
      <xdr:row>77</xdr:row>
      <xdr:rowOff>106694</xdr:rowOff>
    </xdr:to>
    <xdr:cxnSp macro="">
      <xdr:nvCxnSpPr>
        <xdr:cNvPr id="181" name="直線コネクタ 180"/>
        <xdr:cNvCxnSpPr/>
      </xdr:nvCxnSpPr>
      <xdr:spPr>
        <a:xfrm flipV="1">
          <a:off x="2908300" y="13273325"/>
          <a:ext cx="889000" cy="3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40421</xdr:rowOff>
    </xdr:from>
    <xdr:ext cx="599010" cy="259045"/>
    <xdr:sp macro="" textlink="">
      <xdr:nvSpPr>
        <xdr:cNvPr id="183" name="テキスト ボックス 182"/>
        <xdr:cNvSpPr txBox="1"/>
      </xdr:nvSpPr>
      <xdr:spPr>
        <a:xfrm>
          <a:off x="3497795" y="125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24344</xdr:rowOff>
    </xdr:from>
    <xdr:to>
      <xdr:col>15</xdr:col>
      <xdr:colOff>50800</xdr:colOff>
      <xdr:row>77</xdr:row>
      <xdr:rowOff>106694</xdr:rowOff>
    </xdr:to>
    <xdr:cxnSp macro="">
      <xdr:nvCxnSpPr>
        <xdr:cNvPr id="184" name="直線コネクタ 183"/>
        <xdr:cNvCxnSpPr/>
      </xdr:nvCxnSpPr>
      <xdr:spPr>
        <a:xfrm>
          <a:off x="2019300" y="13225994"/>
          <a:ext cx="889000" cy="8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57305</xdr:rowOff>
    </xdr:from>
    <xdr:ext cx="599010" cy="259045"/>
    <xdr:sp macro="" textlink="">
      <xdr:nvSpPr>
        <xdr:cNvPr id="186" name="テキスト ボックス 185"/>
        <xdr:cNvSpPr txBox="1"/>
      </xdr:nvSpPr>
      <xdr:spPr>
        <a:xfrm>
          <a:off x="2608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24344</xdr:rowOff>
    </xdr:from>
    <xdr:to>
      <xdr:col>10</xdr:col>
      <xdr:colOff>114300</xdr:colOff>
      <xdr:row>78</xdr:row>
      <xdr:rowOff>10759</xdr:rowOff>
    </xdr:to>
    <xdr:cxnSp macro="">
      <xdr:nvCxnSpPr>
        <xdr:cNvPr id="187" name="直線コネクタ 186"/>
        <xdr:cNvCxnSpPr/>
      </xdr:nvCxnSpPr>
      <xdr:spPr>
        <a:xfrm flipV="1">
          <a:off x="1130300" y="13225994"/>
          <a:ext cx="889000" cy="15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158597</xdr:rowOff>
    </xdr:from>
    <xdr:ext cx="599010" cy="259045"/>
    <xdr:sp macro="" textlink="">
      <xdr:nvSpPr>
        <xdr:cNvPr id="189" name="テキスト ボックス 188"/>
        <xdr:cNvSpPr txBox="1"/>
      </xdr:nvSpPr>
      <xdr:spPr>
        <a:xfrm>
          <a:off x="1719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2310</xdr:rowOff>
    </xdr:from>
    <xdr:ext cx="599010" cy="259045"/>
    <xdr:sp macro="" textlink="">
      <xdr:nvSpPr>
        <xdr:cNvPr id="191" name="テキスト ボックス 190"/>
        <xdr:cNvSpPr txBox="1"/>
      </xdr:nvSpPr>
      <xdr:spPr>
        <a:xfrm>
          <a:off x="830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79191</xdr:rowOff>
    </xdr:from>
    <xdr:to>
      <xdr:col>24</xdr:col>
      <xdr:colOff>114300</xdr:colOff>
      <xdr:row>78</xdr:row>
      <xdr:rowOff>9341</xdr:rowOff>
    </xdr:to>
    <xdr:sp macro="" textlink="">
      <xdr:nvSpPr>
        <xdr:cNvPr id="197" name="楕円 196"/>
        <xdr:cNvSpPr/>
      </xdr:nvSpPr>
      <xdr:spPr>
        <a:xfrm>
          <a:off x="4584700" y="1328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165568</xdr:rowOff>
    </xdr:from>
    <xdr:ext cx="599010" cy="259045"/>
    <xdr:sp macro="" textlink="">
      <xdr:nvSpPr>
        <xdr:cNvPr id="198" name="民生費該当値テキスト"/>
        <xdr:cNvSpPr txBox="1"/>
      </xdr:nvSpPr>
      <xdr:spPr>
        <a:xfrm>
          <a:off x="4686300" y="1319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20875</xdr:rowOff>
    </xdr:from>
    <xdr:to>
      <xdr:col>20</xdr:col>
      <xdr:colOff>38100</xdr:colOff>
      <xdr:row>77</xdr:row>
      <xdr:rowOff>122475</xdr:rowOff>
    </xdr:to>
    <xdr:sp macro="" textlink="">
      <xdr:nvSpPr>
        <xdr:cNvPr id="199" name="楕円 198"/>
        <xdr:cNvSpPr/>
      </xdr:nvSpPr>
      <xdr:spPr>
        <a:xfrm>
          <a:off x="3746500" y="1322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113602</xdr:rowOff>
    </xdr:from>
    <xdr:ext cx="599010" cy="259045"/>
    <xdr:sp macro="" textlink="">
      <xdr:nvSpPr>
        <xdr:cNvPr id="200" name="テキスト ボックス 199"/>
        <xdr:cNvSpPr txBox="1"/>
      </xdr:nvSpPr>
      <xdr:spPr>
        <a:xfrm>
          <a:off x="3497795" y="13315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55894</xdr:rowOff>
    </xdr:from>
    <xdr:to>
      <xdr:col>15</xdr:col>
      <xdr:colOff>101600</xdr:colOff>
      <xdr:row>77</xdr:row>
      <xdr:rowOff>157494</xdr:rowOff>
    </xdr:to>
    <xdr:sp macro="" textlink="">
      <xdr:nvSpPr>
        <xdr:cNvPr id="201" name="楕円 200"/>
        <xdr:cNvSpPr/>
      </xdr:nvSpPr>
      <xdr:spPr>
        <a:xfrm>
          <a:off x="2857500" y="13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148621</xdr:rowOff>
    </xdr:from>
    <xdr:ext cx="599010" cy="259045"/>
    <xdr:sp macro="" textlink="">
      <xdr:nvSpPr>
        <xdr:cNvPr id="202" name="テキスト ボックス 201"/>
        <xdr:cNvSpPr txBox="1"/>
      </xdr:nvSpPr>
      <xdr:spPr>
        <a:xfrm>
          <a:off x="2608795" y="1335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144994</xdr:rowOff>
    </xdr:from>
    <xdr:to>
      <xdr:col>10</xdr:col>
      <xdr:colOff>165100</xdr:colOff>
      <xdr:row>77</xdr:row>
      <xdr:rowOff>75144</xdr:rowOff>
    </xdr:to>
    <xdr:sp macro="" textlink="">
      <xdr:nvSpPr>
        <xdr:cNvPr id="203" name="楕円 202"/>
        <xdr:cNvSpPr/>
      </xdr:nvSpPr>
      <xdr:spPr>
        <a:xfrm>
          <a:off x="1968500" y="1317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66271</xdr:rowOff>
    </xdr:from>
    <xdr:ext cx="599010" cy="259045"/>
    <xdr:sp macro="" textlink="">
      <xdr:nvSpPr>
        <xdr:cNvPr id="204" name="テキスト ボックス 203"/>
        <xdr:cNvSpPr txBox="1"/>
      </xdr:nvSpPr>
      <xdr:spPr>
        <a:xfrm>
          <a:off x="1719795" y="1326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131409</xdr:rowOff>
    </xdr:from>
    <xdr:to>
      <xdr:col>6</xdr:col>
      <xdr:colOff>38100</xdr:colOff>
      <xdr:row>78</xdr:row>
      <xdr:rowOff>61559</xdr:rowOff>
    </xdr:to>
    <xdr:sp macro="" textlink="">
      <xdr:nvSpPr>
        <xdr:cNvPr id="205" name="楕円 204"/>
        <xdr:cNvSpPr/>
      </xdr:nvSpPr>
      <xdr:spPr>
        <a:xfrm>
          <a:off x="1079500" y="1333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52686</xdr:rowOff>
    </xdr:from>
    <xdr:ext cx="599010" cy="259045"/>
    <xdr:sp macro="" textlink="">
      <xdr:nvSpPr>
        <xdr:cNvPr id="206" name="テキスト ボックス 205"/>
        <xdr:cNvSpPr txBox="1"/>
      </xdr:nvSpPr>
      <xdr:spPr>
        <a:xfrm>
          <a:off x="830795" y="13425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103184</xdr:rowOff>
    </xdr:from>
    <xdr:to>
      <xdr:col>24</xdr:col>
      <xdr:colOff>63500</xdr:colOff>
      <xdr:row>98</xdr:row>
      <xdr:rowOff>103437</xdr:rowOff>
    </xdr:to>
    <xdr:cxnSp macro="">
      <xdr:nvCxnSpPr>
        <xdr:cNvPr id="235" name="直線コネクタ 234"/>
        <xdr:cNvCxnSpPr/>
      </xdr:nvCxnSpPr>
      <xdr:spPr>
        <a:xfrm>
          <a:off x="3797300" y="16905284"/>
          <a:ext cx="8382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103184</xdr:rowOff>
    </xdr:from>
    <xdr:to>
      <xdr:col>19</xdr:col>
      <xdr:colOff>177800</xdr:colOff>
      <xdr:row>98</xdr:row>
      <xdr:rowOff>109435</xdr:rowOff>
    </xdr:to>
    <xdr:cxnSp macro="">
      <xdr:nvCxnSpPr>
        <xdr:cNvPr id="238" name="直線コネクタ 237"/>
        <xdr:cNvCxnSpPr/>
      </xdr:nvCxnSpPr>
      <xdr:spPr>
        <a:xfrm flipV="1">
          <a:off x="2908300" y="16905284"/>
          <a:ext cx="889000" cy="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103941</xdr:rowOff>
    </xdr:from>
    <xdr:to>
      <xdr:col>15</xdr:col>
      <xdr:colOff>50800</xdr:colOff>
      <xdr:row>98</xdr:row>
      <xdr:rowOff>109435</xdr:rowOff>
    </xdr:to>
    <xdr:cxnSp macro="">
      <xdr:nvCxnSpPr>
        <xdr:cNvPr id="241" name="直線コネクタ 240"/>
        <xdr:cNvCxnSpPr/>
      </xdr:nvCxnSpPr>
      <xdr:spPr>
        <a:xfrm>
          <a:off x="2019300" y="16906041"/>
          <a:ext cx="889000" cy="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100898</xdr:rowOff>
    </xdr:from>
    <xdr:to>
      <xdr:col>10</xdr:col>
      <xdr:colOff>114300</xdr:colOff>
      <xdr:row>98</xdr:row>
      <xdr:rowOff>103941</xdr:rowOff>
    </xdr:to>
    <xdr:cxnSp macro="">
      <xdr:nvCxnSpPr>
        <xdr:cNvPr id="244" name="直線コネクタ 243"/>
        <xdr:cNvCxnSpPr/>
      </xdr:nvCxnSpPr>
      <xdr:spPr>
        <a:xfrm>
          <a:off x="1130300" y="16902998"/>
          <a:ext cx="889000" cy="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52637</xdr:rowOff>
    </xdr:from>
    <xdr:to>
      <xdr:col>24</xdr:col>
      <xdr:colOff>114300</xdr:colOff>
      <xdr:row>98</xdr:row>
      <xdr:rowOff>154237</xdr:rowOff>
    </xdr:to>
    <xdr:sp macro="" textlink="">
      <xdr:nvSpPr>
        <xdr:cNvPr id="254" name="楕円 253"/>
        <xdr:cNvSpPr/>
      </xdr:nvSpPr>
      <xdr:spPr>
        <a:xfrm>
          <a:off x="4584700" y="1685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167231</xdr:rowOff>
    </xdr:from>
    <xdr:ext cx="534377" cy="259045"/>
    <xdr:sp macro="" textlink="">
      <xdr:nvSpPr>
        <xdr:cNvPr id="255" name="衛生費該当値テキスト"/>
        <xdr:cNvSpPr txBox="1"/>
      </xdr:nvSpPr>
      <xdr:spPr>
        <a:xfrm>
          <a:off x="4686300" y="1679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52384</xdr:rowOff>
    </xdr:from>
    <xdr:to>
      <xdr:col>20</xdr:col>
      <xdr:colOff>38100</xdr:colOff>
      <xdr:row>98</xdr:row>
      <xdr:rowOff>153984</xdr:rowOff>
    </xdr:to>
    <xdr:sp macro="" textlink="">
      <xdr:nvSpPr>
        <xdr:cNvPr id="256" name="楕円 255"/>
        <xdr:cNvSpPr/>
      </xdr:nvSpPr>
      <xdr:spPr>
        <a:xfrm>
          <a:off x="3746500" y="1685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145111</xdr:rowOff>
    </xdr:from>
    <xdr:ext cx="534377" cy="259045"/>
    <xdr:sp macro="" textlink="">
      <xdr:nvSpPr>
        <xdr:cNvPr id="257" name="テキスト ボックス 256"/>
        <xdr:cNvSpPr txBox="1"/>
      </xdr:nvSpPr>
      <xdr:spPr>
        <a:xfrm>
          <a:off x="3530111" y="169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58635</xdr:rowOff>
    </xdr:from>
    <xdr:to>
      <xdr:col>15</xdr:col>
      <xdr:colOff>101600</xdr:colOff>
      <xdr:row>98</xdr:row>
      <xdr:rowOff>160235</xdr:rowOff>
    </xdr:to>
    <xdr:sp macro="" textlink="">
      <xdr:nvSpPr>
        <xdr:cNvPr id="258" name="楕円 257"/>
        <xdr:cNvSpPr/>
      </xdr:nvSpPr>
      <xdr:spPr>
        <a:xfrm>
          <a:off x="2857500" y="1686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151362</xdr:rowOff>
    </xdr:from>
    <xdr:ext cx="534377" cy="259045"/>
    <xdr:sp macro="" textlink="">
      <xdr:nvSpPr>
        <xdr:cNvPr id="259" name="テキスト ボックス 258"/>
        <xdr:cNvSpPr txBox="1"/>
      </xdr:nvSpPr>
      <xdr:spPr>
        <a:xfrm>
          <a:off x="2641111" y="1695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53141</xdr:rowOff>
    </xdr:from>
    <xdr:to>
      <xdr:col>10</xdr:col>
      <xdr:colOff>165100</xdr:colOff>
      <xdr:row>98</xdr:row>
      <xdr:rowOff>154741</xdr:rowOff>
    </xdr:to>
    <xdr:sp macro="" textlink="">
      <xdr:nvSpPr>
        <xdr:cNvPr id="260" name="楕円 259"/>
        <xdr:cNvSpPr/>
      </xdr:nvSpPr>
      <xdr:spPr>
        <a:xfrm>
          <a:off x="1968500" y="1685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145868</xdr:rowOff>
    </xdr:from>
    <xdr:ext cx="534377" cy="259045"/>
    <xdr:sp macro="" textlink="">
      <xdr:nvSpPr>
        <xdr:cNvPr id="261" name="テキスト ボックス 260"/>
        <xdr:cNvSpPr txBox="1"/>
      </xdr:nvSpPr>
      <xdr:spPr>
        <a:xfrm>
          <a:off x="1752111" y="1694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50098</xdr:rowOff>
    </xdr:from>
    <xdr:to>
      <xdr:col>6</xdr:col>
      <xdr:colOff>38100</xdr:colOff>
      <xdr:row>98</xdr:row>
      <xdr:rowOff>151698</xdr:rowOff>
    </xdr:to>
    <xdr:sp macro="" textlink="">
      <xdr:nvSpPr>
        <xdr:cNvPr id="262" name="楕円 261"/>
        <xdr:cNvSpPr/>
      </xdr:nvSpPr>
      <xdr:spPr>
        <a:xfrm>
          <a:off x="1079500" y="1685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142825</xdr:rowOff>
    </xdr:from>
    <xdr:ext cx="534377" cy="259045"/>
    <xdr:sp macro="" textlink="">
      <xdr:nvSpPr>
        <xdr:cNvPr id="263" name="テキスト ボックス 262"/>
        <xdr:cNvSpPr txBox="1"/>
      </xdr:nvSpPr>
      <xdr:spPr>
        <a:xfrm>
          <a:off x="863111" y="1694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41185</xdr:rowOff>
    </xdr:from>
    <xdr:to>
      <xdr:col>55</xdr:col>
      <xdr:colOff>0</xdr:colOff>
      <xdr:row>57</xdr:row>
      <xdr:rowOff>46289</xdr:rowOff>
    </xdr:to>
    <xdr:cxnSp macro="">
      <xdr:nvCxnSpPr>
        <xdr:cNvPr id="345" name="直線コネクタ 344"/>
        <xdr:cNvCxnSpPr/>
      </xdr:nvCxnSpPr>
      <xdr:spPr>
        <a:xfrm flipV="1">
          <a:off x="9639300" y="9813835"/>
          <a:ext cx="838200" cy="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46289</xdr:rowOff>
    </xdr:from>
    <xdr:to>
      <xdr:col>50</xdr:col>
      <xdr:colOff>114300</xdr:colOff>
      <xdr:row>57</xdr:row>
      <xdr:rowOff>47694</xdr:rowOff>
    </xdr:to>
    <xdr:cxnSp macro="">
      <xdr:nvCxnSpPr>
        <xdr:cNvPr id="348" name="直線コネクタ 347"/>
        <xdr:cNvCxnSpPr/>
      </xdr:nvCxnSpPr>
      <xdr:spPr>
        <a:xfrm flipV="1">
          <a:off x="8750300" y="9818939"/>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37281</xdr:rowOff>
    </xdr:from>
    <xdr:to>
      <xdr:col>45</xdr:col>
      <xdr:colOff>177800</xdr:colOff>
      <xdr:row>57</xdr:row>
      <xdr:rowOff>47694</xdr:rowOff>
    </xdr:to>
    <xdr:cxnSp macro="">
      <xdr:nvCxnSpPr>
        <xdr:cNvPr id="351" name="直線コネクタ 350"/>
        <xdr:cNvCxnSpPr/>
      </xdr:nvCxnSpPr>
      <xdr:spPr>
        <a:xfrm>
          <a:off x="7861300" y="9809931"/>
          <a:ext cx="889000" cy="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37281</xdr:rowOff>
    </xdr:from>
    <xdr:to>
      <xdr:col>41</xdr:col>
      <xdr:colOff>50800</xdr:colOff>
      <xdr:row>57</xdr:row>
      <xdr:rowOff>63010</xdr:rowOff>
    </xdr:to>
    <xdr:cxnSp macro="">
      <xdr:nvCxnSpPr>
        <xdr:cNvPr id="354" name="直線コネクタ 353"/>
        <xdr:cNvCxnSpPr/>
      </xdr:nvCxnSpPr>
      <xdr:spPr>
        <a:xfrm flipV="1">
          <a:off x="6972300" y="9809931"/>
          <a:ext cx="889000" cy="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40595</xdr:rowOff>
    </xdr:from>
    <xdr:ext cx="534377" cy="259045"/>
    <xdr:sp macro="" textlink="">
      <xdr:nvSpPr>
        <xdr:cNvPr id="356" name="テキスト ボックス 355"/>
        <xdr:cNvSpPr txBox="1"/>
      </xdr:nvSpPr>
      <xdr:spPr>
        <a:xfrm>
          <a:off x="7594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44715</xdr:rowOff>
    </xdr:from>
    <xdr:ext cx="534377" cy="259045"/>
    <xdr:sp macro="" textlink="">
      <xdr:nvSpPr>
        <xdr:cNvPr id="358" name="テキスト ボックス 357"/>
        <xdr:cNvSpPr txBox="1"/>
      </xdr:nvSpPr>
      <xdr:spPr>
        <a:xfrm>
          <a:off x="6705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161835</xdr:rowOff>
    </xdr:from>
    <xdr:to>
      <xdr:col>55</xdr:col>
      <xdr:colOff>50800</xdr:colOff>
      <xdr:row>57</xdr:row>
      <xdr:rowOff>91985</xdr:rowOff>
    </xdr:to>
    <xdr:sp macro="" textlink="">
      <xdr:nvSpPr>
        <xdr:cNvPr id="364" name="楕円 363"/>
        <xdr:cNvSpPr/>
      </xdr:nvSpPr>
      <xdr:spPr>
        <a:xfrm>
          <a:off x="10426700" y="97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140262</xdr:rowOff>
    </xdr:from>
    <xdr:ext cx="534377" cy="259045"/>
    <xdr:sp macro="" textlink="">
      <xdr:nvSpPr>
        <xdr:cNvPr id="365" name="農林水産業費該当値テキスト"/>
        <xdr:cNvSpPr txBox="1"/>
      </xdr:nvSpPr>
      <xdr:spPr>
        <a:xfrm>
          <a:off x="10528300" y="97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166939</xdr:rowOff>
    </xdr:from>
    <xdr:to>
      <xdr:col>50</xdr:col>
      <xdr:colOff>165100</xdr:colOff>
      <xdr:row>57</xdr:row>
      <xdr:rowOff>97089</xdr:rowOff>
    </xdr:to>
    <xdr:sp macro="" textlink="">
      <xdr:nvSpPr>
        <xdr:cNvPr id="366" name="楕円 365"/>
        <xdr:cNvSpPr/>
      </xdr:nvSpPr>
      <xdr:spPr>
        <a:xfrm>
          <a:off x="9588500" y="976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88216</xdr:rowOff>
    </xdr:from>
    <xdr:ext cx="534377" cy="259045"/>
    <xdr:sp macro="" textlink="">
      <xdr:nvSpPr>
        <xdr:cNvPr id="367" name="テキスト ボックス 366"/>
        <xdr:cNvSpPr txBox="1"/>
      </xdr:nvSpPr>
      <xdr:spPr>
        <a:xfrm>
          <a:off x="9372111" y="986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168344</xdr:rowOff>
    </xdr:from>
    <xdr:to>
      <xdr:col>46</xdr:col>
      <xdr:colOff>38100</xdr:colOff>
      <xdr:row>57</xdr:row>
      <xdr:rowOff>98494</xdr:rowOff>
    </xdr:to>
    <xdr:sp macro="" textlink="">
      <xdr:nvSpPr>
        <xdr:cNvPr id="368" name="楕円 367"/>
        <xdr:cNvSpPr/>
      </xdr:nvSpPr>
      <xdr:spPr>
        <a:xfrm>
          <a:off x="8699500" y="97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89621</xdr:rowOff>
    </xdr:from>
    <xdr:ext cx="534377" cy="259045"/>
    <xdr:sp macro="" textlink="">
      <xdr:nvSpPr>
        <xdr:cNvPr id="369" name="テキスト ボックス 368"/>
        <xdr:cNvSpPr txBox="1"/>
      </xdr:nvSpPr>
      <xdr:spPr>
        <a:xfrm>
          <a:off x="8483111" y="98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157931</xdr:rowOff>
    </xdr:from>
    <xdr:to>
      <xdr:col>41</xdr:col>
      <xdr:colOff>101600</xdr:colOff>
      <xdr:row>57</xdr:row>
      <xdr:rowOff>88081</xdr:rowOff>
    </xdr:to>
    <xdr:sp macro="" textlink="">
      <xdr:nvSpPr>
        <xdr:cNvPr id="370" name="楕円 369"/>
        <xdr:cNvSpPr/>
      </xdr:nvSpPr>
      <xdr:spPr>
        <a:xfrm>
          <a:off x="7810500" y="975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79208</xdr:rowOff>
    </xdr:from>
    <xdr:ext cx="534377" cy="259045"/>
    <xdr:sp macro="" textlink="">
      <xdr:nvSpPr>
        <xdr:cNvPr id="371" name="テキスト ボックス 370"/>
        <xdr:cNvSpPr txBox="1"/>
      </xdr:nvSpPr>
      <xdr:spPr>
        <a:xfrm>
          <a:off x="7594111" y="98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12210</xdr:rowOff>
    </xdr:from>
    <xdr:to>
      <xdr:col>36</xdr:col>
      <xdr:colOff>165100</xdr:colOff>
      <xdr:row>57</xdr:row>
      <xdr:rowOff>113810</xdr:rowOff>
    </xdr:to>
    <xdr:sp macro="" textlink="">
      <xdr:nvSpPr>
        <xdr:cNvPr id="372" name="楕円 371"/>
        <xdr:cNvSpPr/>
      </xdr:nvSpPr>
      <xdr:spPr>
        <a:xfrm>
          <a:off x="6921500" y="978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104937</xdr:rowOff>
    </xdr:from>
    <xdr:ext cx="534377" cy="259045"/>
    <xdr:sp macro="" textlink="">
      <xdr:nvSpPr>
        <xdr:cNvPr id="373" name="テキスト ボックス 372"/>
        <xdr:cNvSpPr txBox="1"/>
      </xdr:nvSpPr>
      <xdr:spPr>
        <a:xfrm>
          <a:off x="6705111" y="987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166892</xdr:rowOff>
    </xdr:from>
    <xdr:to>
      <xdr:col>55</xdr:col>
      <xdr:colOff>0</xdr:colOff>
      <xdr:row>77</xdr:row>
      <xdr:rowOff>45838</xdr:rowOff>
    </xdr:to>
    <xdr:cxnSp macro="">
      <xdr:nvCxnSpPr>
        <xdr:cNvPr id="398" name="直線コネクタ 397"/>
        <xdr:cNvCxnSpPr/>
      </xdr:nvCxnSpPr>
      <xdr:spPr>
        <a:xfrm flipV="1">
          <a:off x="9639300" y="13197092"/>
          <a:ext cx="838200" cy="5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128655</xdr:rowOff>
    </xdr:from>
    <xdr:ext cx="534377" cy="259045"/>
    <xdr:sp macro="" textlink="">
      <xdr:nvSpPr>
        <xdr:cNvPr id="399" name="商工費平均値テキスト"/>
        <xdr:cNvSpPr txBox="1"/>
      </xdr:nvSpPr>
      <xdr:spPr>
        <a:xfrm>
          <a:off x="10528300" y="1315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5032</xdr:rowOff>
    </xdr:from>
    <xdr:to>
      <xdr:col>50</xdr:col>
      <xdr:colOff>114300</xdr:colOff>
      <xdr:row>77</xdr:row>
      <xdr:rowOff>45838</xdr:rowOff>
    </xdr:to>
    <xdr:cxnSp macro="">
      <xdr:nvCxnSpPr>
        <xdr:cNvPr id="401" name="直線コネクタ 400"/>
        <xdr:cNvCxnSpPr/>
      </xdr:nvCxnSpPr>
      <xdr:spPr>
        <a:xfrm>
          <a:off x="8750300" y="13206682"/>
          <a:ext cx="889000" cy="4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5032</xdr:rowOff>
    </xdr:from>
    <xdr:to>
      <xdr:col>45</xdr:col>
      <xdr:colOff>177800</xdr:colOff>
      <xdr:row>77</xdr:row>
      <xdr:rowOff>36699</xdr:rowOff>
    </xdr:to>
    <xdr:cxnSp macro="">
      <xdr:nvCxnSpPr>
        <xdr:cNvPr id="404" name="直線コネクタ 403"/>
        <xdr:cNvCxnSpPr/>
      </xdr:nvCxnSpPr>
      <xdr:spPr>
        <a:xfrm flipV="1">
          <a:off x="7861300" y="13206682"/>
          <a:ext cx="889000" cy="3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99274</xdr:rowOff>
    </xdr:from>
    <xdr:ext cx="534377" cy="259045"/>
    <xdr:sp macro="" textlink="">
      <xdr:nvSpPr>
        <xdr:cNvPr id="406" name="テキスト ボックス 405"/>
        <xdr:cNvSpPr txBox="1"/>
      </xdr:nvSpPr>
      <xdr:spPr>
        <a:xfrm>
          <a:off x="8483111" y="133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87894</xdr:rowOff>
    </xdr:from>
    <xdr:to>
      <xdr:col>41</xdr:col>
      <xdr:colOff>50800</xdr:colOff>
      <xdr:row>77</xdr:row>
      <xdr:rowOff>36699</xdr:rowOff>
    </xdr:to>
    <xdr:cxnSp macro="">
      <xdr:nvCxnSpPr>
        <xdr:cNvPr id="407" name="直線コネクタ 406"/>
        <xdr:cNvCxnSpPr/>
      </xdr:nvCxnSpPr>
      <xdr:spPr>
        <a:xfrm>
          <a:off x="6972300" y="13118094"/>
          <a:ext cx="889000" cy="12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100829</xdr:rowOff>
    </xdr:from>
    <xdr:ext cx="534377" cy="259045"/>
    <xdr:sp macro="" textlink="">
      <xdr:nvSpPr>
        <xdr:cNvPr id="409" name="テキスト ボックス 408"/>
        <xdr:cNvSpPr txBox="1"/>
      </xdr:nvSpPr>
      <xdr:spPr>
        <a:xfrm>
          <a:off x="7594111" y="133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119522</xdr:rowOff>
    </xdr:from>
    <xdr:ext cx="534377" cy="259045"/>
    <xdr:sp macro="" textlink="">
      <xdr:nvSpPr>
        <xdr:cNvPr id="411" name="テキスト ボックス 410"/>
        <xdr:cNvSpPr txBox="1"/>
      </xdr:nvSpPr>
      <xdr:spPr>
        <a:xfrm>
          <a:off x="6705111" y="1332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116092</xdr:rowOff>
    </xdr:from>
    <xdr:to>
      <xdr:col>55</xdr:col>
      <xdr:colOff>50800</xdr:colOff>
      <xdr:row>77</xdr:row>
      <xdr:rowOff>46242</xdr:rowOff>
    </xdr:to>
    <xdr:sp macro="" textlink="">
      <xdr:nvSpPr>
        <xdr:cNvPr id="417" name="楕円 416"/>
        <xdr:cNvSpPr/>
      </xdr:nvSpPr>
      <xdr:spPr>
        <a:xfrm>
          <a:off x="10426700" y="1314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138969</xdr:rowOff>
    </xdr:from>
    <xdr:ext cx="534377" cy="259045"/>
    <xdr:sp macro="" textlink="">
      <xdr:nvSpPr>
        <xdr:cNvPr id="418" name="商工費該当値テキスト"/>
        <xdr:cNvSpPr txBox="1"/>
      </xdr:nvSpPr>
      <xdr:spPr>
        <a:xfrm>
          <a:off x="10528300" y="1299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166488</xdr:rowOff>
    </xdr:from>
    <xdr:to>
      <xdr:col>50</xdr:col>
      <xdr:colOff>165100</xdr:colOff>
      <xdr:row>77</xdr:row>
      <xdr:rowOff>96638</xdr:rowOff>
    </xdr:to>
    <xdr:sp macro="" textlink="">
      <xdr:nvSpPr>
        <xdr:cNvPr id="419" name="楕円 418"/>
        <xdr:cNvSpPr/>
      </xdr:nvSpPr>
      <xdr:spPr>
        <a:xfrm>
          <a:off x="9588500" y="131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87765</xdr:rowOff>
    </xdr:from>
    <xdr:ext cx="534377" cy="259045"/>
    <xdr:sp macro="" textlink="">
      <xdr:nvSpPr>
        <xdr:cNvPr id="420" name="テキスト ボックス 419"/>
        <xdr:cNvSpPr txBox="1"/>
      </xdr:nvSpPr>
      <xdr:spPr>
        <a:xfrm>
          <a:off x="9372111" y="132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125682</xdr:rowOff>
    </xdr:from>
    <xdr:to>
      <xdr:col>46</xdr:col>
      <xdr:colOff>38100</xdr:colOff>
      <xdr:row>77</xdr:row>
      <xdr:rowOff>55832</xdr:rowOff>
    </xdr:to>
    <xdr:sp macro="" textlink="">
      <xdr:nvSpPr>
        <xdr:cNvPr id="421" name="楕円 420"/>
        <xdr:cNvSpPr/>
      </xdr:nvSpPr>
      <xdr:spPr>
        <a:xfrm>
          <a:off x="8699500" y="1315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72358</xdr:rowOff>
    </xdr:from>
    <xdr:ext cx="534377" cy="259045"/>
    <xdr:sp macro="" textlink="">
      <xdr:nvSpPr>
        <xdr:cNvPr id="422" name="テキスト ボックス 421"/>
        <xdr:cNvSpPr txBox="1"/>
      </xdr:nvSpPr>
      <xdr:spPr>
        <a:xfrm>
          <a:off x="8483111" y="1293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157349</xdr:rowOff>
    </xdr:from>
    <xdr:to>
      <xdr:col>41</xdr:col>
      <xdr:colOff>101600</xdr:colOff>
      <xdr:row>77</xdr:row>
      <xdr:rowOff>87499</xdr:rowOff>
    </xdr:to>
    <xdr:sp macro="" textlink="">
      <xdr:nvSpPr>
        <xdr:cNvPr id="423" name="楕円 422"/>
        <xdr:cNvSpPr/>
      </xdr:nvSpPr>
      <xdr:spPr>
        <a:xfrm>
          <a:off x="7810500" y="1318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104026</xdr:rowOff>
    </xdr:from>
    <xdr:ext cx="534377" cy="259045"/>
    <xdr:sp macro="" textlink="">
      <xdr:nvSpPr>
        <xdr:cNvPr id="424" name="テキスト ボックス 423"/>
        <xdr:cNvSpPr txBox="1"/>
      </xdr:nvSpPr>
      <xdr:spPr>
        <a:xfrm>
          <a:off x="7594111" y="1296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37094</xdr:rowOff>
    </xdr:from>
    <xdr:to>
      <xdr:col>36</xdr:col>
      <xdr:colOff>165100</xdr:colOff>
      <xdr:row>76</xdr:row>
      <xdr:rowOff>138694</xdr:rowOff>
    </xdr:to>
    <xdr:sp macro="" textlink="">
      <xdr:nvSpPr>
        <xdr:cNvPr id="425" name="楕円 424"/>
        <xdr:cNvSpPr/>
      </xdr:nvSpPr>
      <xdr:spPr>
        <a:xfrm>
          <a:off x="6921500" y="1306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155221</xdr:rowOff>
    </xdr:from>
    <xdr:ext cx="534377" cy="259045"/>
    <xdr:sp macro="" textlink="">
      <xdr:nvSpPr>
        <xdr:cNvPr id="426" name="テキスト ボックス 425"/>
        <xdr:cNvSpPr txBox="1"/>
      </xdr:nvSpPr>
      <xdr:spPr>
        <a:xfrm>
          <a:off x="6705111" y="1284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162683</xdr:rowOff>
    </xdr:from>
    <xdr:to>
      <xdr:col>55</xdr:col>
      <xdr:colOff>0</xdr:colOff>
      <xdr:row>98</xdr:row>
      <xdr:rowOff>22658</xdr:rowOff>
    </xdr:to>
    <xdr:cxnSp macro="">
      <xdr:nvCxnSpPr>
        <xdr:cNvPr id="453" name="直線コネクタ 452"/>
        <xdr:cNvCxnSpPr/>
      </xdr:nvCxnSpPr>
      <xdr:spPr>
        <a:xfrm>
          <a:off x="9639300" y="16793333"/>
          <a:ext cx="838200" cy="3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144940</xdr:rowOff>
    </xdr:from>
    <xdr:to>
      <xdr:col>50</xdr:col>
      <xdr:colOff>114300</xdr:colOff>
      <xdr:row>97</xdr:row>
      <xdr:rowOff>162683</xdr:rowOff>
    </xdr:to>
    <xdr:cxnSp macro="">
      <xdr:nvCxnSpPr>
        <xdr:cNvPr id="456" name="直線コネクタ 455"/>
        <xdr:cNvCxnSpPr/>
      </xdr:nvCxnSpPr>
      <xdr:spPr>
        <a:xfrm>
          <a:off x="8750300" y="16775590"/>
          <a:ext cx="889000" cy="1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144940</xdr:rowOff>
    </xdr:from>
    <xdr:to>
      <xdr:col>45</xdr:col>
      <xdr:colOff>177800</xdr:colOff>
      <xdr:row>98</xdr:row>
      <xdr:rowOff>54491</xdr:rowOff>
    </xdr:to>
    <xdr:cxnSp macro="">
      <xdr:nvCxnSpPr>
        <xdr:cNvPr id="459" name="直線コネクタ 458"/>
        <xdr:cNvCxnSpPr/>
      </xdr:nvCxnSpPr>
      <xdr:spPr>
        <a:xfrm flipV="1">
          <a:off x="7861300" y="16775590"/>
          <a:ext cx="889000" cy="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27891</xdr:rowOff>
    </xdr:from>
    <xdr:to>
      <xdr:col>41</xdr:col>
      <xdr:colOff>50800</xdr:colOff>
      <xdr:row>98</xdr:row>
      <xdr:rowOff>54491</xdr:rowOff>
    </xdr:to>
    <xdr:cxnSp macro="">
      <xdr:nvCxnSpPr>
        <xdr:cNvPr id="462" name="直線コネクタ 461"/>
        <xdr:cNvCxnSpPr/>
      </xdr:nvCxnSpPr>
      <xdr:spPr>
        <a:xfrm>
          <a:off x="6972300" y="16829991"/>
          <a:ext cx="889000" cy="2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37067</xdr:rowOff>
    </xdr:from>
    <xdr:ext cx="534377" cy="259045"/>
    <xdr:sp macro="" textlink="">
      <xdr:nvSpPr>
        <xdr:cNvPr id="466" name="テキスト ボックス 465"/>
        <xdr:cNvSpPr txBox="1"/>
      </xdr:nvSpPr>
      <xdr:spPr>
        <a:xfrm>
          <a:off x="6705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143308</xdr:rowOff>
    </xdr:from>
    <xdr:to>
      <xdr:col>55</xdr:col>
      <xdr:colOff>50800</xdr:colOff>
      <xdr:row>98</xdr:row>
      <xdr:rowOff>73458</xdr:rowOff>
    </xdr:to>
    <xdr:sp macro="" textlink="">
      <xdr:nvSpPr>
        <xdr:cNvPr id="472" name="楕円 471"/>
        <xdr:cNvSpPr/>
      </xdr:nvSpPr>
      <xdr:spPr>
        <a:xfrm>
          <a:off x="10426700" y="167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58235</xdr:rowOff>
    </xdr:from>
    <xdr:ext cx="534377" cy="259045"/>
    <xdr:sp macro="" textlink="">
      <xdr:nvSpPr>
        <xdr:cNvPr id="473" name="土木費該当値テキスト"/>
        <xdr:cNvSpPr txBox="1"/>
      </xdr:nvSpPr>
      <xdr:spPr>
        <a:xfrm>
          <a:off x="10528300" y="1668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111883</xdr:rowOff>
    </xdr:from>
    <xdr:to>
      <xdr:col>50</xdr:col>
      <xdr:colOff>165100</xdr:colOff>
      <xdr:row>98</xdr:row>
      <xdr:rowOff>42033</xdr:rowOff>
    </xdr:to>
    <xdr:sp macro="" textlink="">
      <xdr:nvSpPr>
        <xdr:cNvPr id="474" name="楕円 473"/>
        <xdr:cNvSpPr/>
      </xdr:nvSpPr>
      <xdr:spPr>
        <a:xfrm>
          <a:off x="9588500" y="167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33160</xdr:rowOff>
    </xdr:from>
    <xdr:ext cx="534377" cy="259045"/>
    <xdr:sp macro="" textlink="">
      <xdr:nvSpPr>
        <xdr:cNvPr id="475" name="テキスト ボックス 474"/>
        <xdr:cNvSpPr txBox="1"/>
      </xdr:nvSpPr>
      <xdr:spPr>
        <a:xfrm>
          <a:off x="9372111" y="1683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94140</xdr:rowOff>
    </xdr:from>
    <xdr:to>
      <xdr:col>46</xdr:col>
      <xdr:colOff>38100</xdr:colOff>
      <xdr:row>98</xdr:row>
      <xdr:rowOff>24290</xdr:rowOff>
    </xdr:to>
    <xdr:sp macro="" textlink="">
      <xdr:nvSpPr>
        <xdr:cNvPr id="476" name="楕円 475"/>
        <xdr:cNvSpPr/>
      </xdr:nvSpPr>
      <xdr:spPr>
        <a:xfrm>
          <a:off x="8699500" y="1672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15417</xdr:rowOff>
    </xdr:from>
    <xdr:ext cx="534377" cy="259045"/>
    <xdr:sp macro="" textlink="">
      <xdr:nvSpPr>
        <xdr:cNvPr id="477" name="テキスト ボックス 476"/>
        <xdr:cNvSpPr txBox="1"/>
      </xdr:nvSpPr>
      <xdr:spPr>
        <a:xfrm>
          <a:off x="8483111" y="168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3691</xdr:rowOff>
    </xdr:from>
    <xdr:to>
      <xdr:col>41</xdr:col>
      <xdr:colOff>101600</xdr:colOff>
      <xdr:row>98</xdr:row>
      <xdr:rowOff>105291</xdr:rowOff>
    </xdr:to>
    <xdr:sp macro="" textlink="">
      <xdr:nvSpPr>
        <xdr:cNvPr id="478" name="楕円 477"/>
        <xdr:cNvSpPr/>
      </xdr:nvSpPr>
      <xdr:spPr>
        <a:xfrm>
          <a:off x="7810500" y="1680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96418</xdr:rowOff>
    </xdr:from>
    <xdr:ext cx="534377" cy="259045"/>
    <xdr:sp macro="" textlink="">
      <xdr:nvSpPr>
        <xdr:cNvPr id="479" name="テキスト ボックス 478"/>
        <xdr:cNvSpPr txBox="1"/>
      </xdr:nvSpPr>
      <xdr:spPr>
        <a:xfrm>
          <a:off x="7594111" y="1689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148541</xdr:rowOff>
    </xdr:from>
    <xdr:to>
      <xdr:col>36</xdr:col>
      <xdr:colOff>165100</xdr:colOff>
      <xdr:row>98</xdr:row>
      <xdr:rowOff>78691</xdr:rowOff>
    </xdr:to>
    <xdr:sp macro="" textlink="">
      <xdr:nvSpPr>
        <xdr:cNvPr id="480" name="楕円 479"/>
        <xdr:cNvSpPr/>
      </xdr:nvSpPr>
      <xdr:spPr>
        <a:xfrm>
          <a:off x="6921500" y="1677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69818</xdr:rowOff>
    </xdr:from>
    <xdr:ext cx="534377" cy="259045"/>
    <xdr:sp macro="" textlink="">
      <xdr:nvSpPr>
        <xdr:cNvPr id="481" name="テキスト ボックス 480"/>
        <xdr:cNvSpPr txBox="1"/>
      </xdr:nvSpPr>
      <xdr:spPr>
        <a:xfrm>
          <a:off x="6705111" y="168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152273</xdr:rowOff>
    </xdr:from>
    <xdr:to>
      <xdr:col>85</xdr:col>
      <xdr:colOff>127000</xdr:colOff>
      <xdr:row>37</xdr:row>
      <xdr:rowOff>31595</xdr:rowOff>
    </xdr:to>
    <xdr:cxnSp macro="">
      <xdr:nvCxnSpPr>
        <xdr:cNvPr id="509" name="直線コネクタ 508"/>
        <xdr:cNvCxnSpPr/>
      </xdr:nvCxnSpPr>
      <xdr:spPr>
        <a:xfrm flipV="1">
          <a:off x="15481300" y="6324473"/>
          <a:ext cx="838200" cy="5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31595</xdr:rowOff>
    </xdr:from>
    <xdr:to>
      <xdr:col>81</xdr:col>
      <xdr:colOff>50800</xdr:colOff>
      <xdr:row>37</xdr:row>
      <xdr:rowOff>66319</xdr:rowOff>
    </xdr:to>
    <xdr:cxnSp macro="">
      <xdr:nvCxnSpPr>
        <xdr:cNvPr id="512" name="直線コネクタ 511"/>
        <xdr:cNvCxnSpPr/>
      </xdr:nvCxnSpPr>
      <xdr:spPr>
        <a:xfrm flipV="1">
          <a:off x="14592300" y="6375245"/>
          <a:ext cx="889000" cy="3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64857</xdr:rowOff>
    </xdr:from>
    <xdr:to>
      <xdr:col>76</xdr:col>
      <xdr:colOff>114300</xdr:colOff>
      <xdr:row>37</xdr:row>
      <xdr:rowOff>66319</xdr:rowOff>
    </xdr:to>
    <xdr:cxnSp macro="">
      <xdr:nvCxnSpPr>
        <xdr:cNvPr id="515" name="直線コネクタ 514"/>
        <xdr:cNvCxnSpPr/>
      </xdr:nvCxnSpPr>
      <xdr:spPr>
        <a:xfrm>
          <a:off x="13703300" y="6065607"/>
          <a:ext cx="889000" cy="34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64857</xdr:rowOff>
    </xdr:from>
    <xdr:to>
      <xdr:col>71</xdr:col>
      <xdr:colOff>177800</xdr:colOff>
      <xdr:row>36</xdr:row>
      <xdr:rowOff>52329</xdr:rowOff>
    </xdr:to>
    <xdr:cxnSp macro="">
      <xdr:nvCxnSpPr>
        <xdr:cNvPr id="518" name="直線コネクタ 517"/>
        <xdr:cNvCxnSpPr/>
      </xdr:nvCxnSpPr>
      <xdr:spPr>
        <a:xfrm flipV="1">
          <a:off x="12814300" y="6065607"/>
          <a:ext cx="889000" cy="15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90987</xdr:rowOff>
    </xdr:from>
    <xdr:ext cx="534377" cy="259045"/>
    <xdr:sp macro="" textlink="">
      <xdr:nvSpPr>
        <xdr:cNvPr id="520" name="テキスト ボックス 519"/>
        <xdr:cNvSpPr txBox="1"/>
      </xdr:nvSpPr>
      <xdr:spPr>
        <a:xfrm>
          <a:off x="13436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39186</xdr:rowOff>
    </xdr:from>
    <xdr:ext cx="534377" cy="259045"/>
    <xdr:sp macro="" textlink="">
      <xdr:nvSpPr>
        <xdr:cNvPr id="522" name="テキスト ボックス 521"/>
        <xdr:cNvSpPr txBox="1"/>
      </xdr:nvSpPr>
      <xdr:spPr>
        <a:xfrm>
          <a:off x="12547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101473</xdr:rowOff>
    </xdr:from>
    <xdr:to>
      <xdr:col>85</xdr:col>
      <xdr:colOff>177800</xdr:colOff>
      <xdr:row>37</xdr:row>
      <xdr:rowOff>31623</xdr:rowOff>
    </xdr:to>
    <xdr:sp macro="" textlink="">
      <xdr:nvSpPr>
        <xdr:cNvPr id="528" name="楕円 527"/>
        <xdr:cNvSpPr/>
      </xdr:nvSpPr>
      <xdr:spPr>
        <a:xfrm>
          <a:off x="16268700" y="62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79900</xdr:rowOff>
    </xdr:from>
    <xdr:ext cx="534377" cy="259045"/>
    <xdr:sp macro="" textlink="">
      <xdr:nvSpPr>
        <xdr:cNvPr id="529" name="消防費該当値テキスト"/>
        <xdr:cNvSpPr txBox="1"/>
      </xdr:nvSpPr>
      <xdr:spPr>
        <a:xfrm>
          <a:off x="16370300" y="625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152245</xdr:rowOff>
    </xdr:from>
    <xdr:to>
      <xdr:col>81</xdr:col>
      <xdr:colOff>101600</xdr:colOff>
      <xdr:row>37</xdr:row>
      <xdr:rowOff>82395</xdr:rowOff>
    </xdr:to>
    <xdr:sp macro="" textlink="">
      <xdr:nvSpPr>
        <xdr:cNvPr id="530" name="楕円 529"/>
        <xdr:cNvSpPr/>
      </xdr:nvSpPr>
      <xdr:spPr>
        <a:xfrm>
          <a:off x="15430500" y="632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73522</xdr:rowOff>
    </xdr:from>
    <xdr:ext cx="534377" cy="259045"/>
    <xdr:sp macro="" textlink="">
      <xdr:nvSpPr>
        <xdr:cNvPr id="531" name="テキスト ボックス 530"/>
        <xdr:cNvSpPr txBox="1"/>
      </xdr:nvSpPr>
      <xdr:spPr>
        <a:xfrm>
          <a:off x="15214111" y="641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15519</xdr:rowOff>
    </xdr:from>
    <xdr:to>
      <xdr:col>76</xdr:col>
      <xdr:colOff>165100</xdr:colOff>
      <xdr:row>37</xdr:row>
      <xdr:rowOff>117119</xdr:rowOff>
    </xdr:to>
    <xdr:sp macro="" textlink="">
      <xdr:nvSpPr>
        <xdr:cNvPr id="532" name="楕円 531"/>
        <xdr:cNvSpPr/>
      </xdr:nvSpPr>
      <xdr:spPr>
        <a:xfrm>
          <a:off x="14541500" y="63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108246</xdr:rowOff>
    </xdr:from>
    <xdr:ext cx="534377" cy="259045"/>
    <xdr:sp macro="" textlink="">
      <xdr:nvSpPr>
        <xdr:cNvPr id="533" name="テキスト ボックス 532"/>
        <xdr:cNvSpPr txBox="1"/>
      </xdr:nvSpPr>
      <xdr:spPr>
        <a:xfrm>
          <a:off x="14325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14057</xdr:rowOff>
    </xdr:from>
    <xdr:to>
      <xdr:col>72</xdr:col>
      <xdr:colOff>38100</xdr:colOff>
      <xdr:row>35</xdr:row>
      <xdr:rowOff>115657</xdr:rowOff>
    </xdr:to>
    <xdr:sp macro="" textlink="">
      <xdr:nvSpPr>
        <xdr:cNvPr id="534" name="楕円 533"/>
        <xdr:cNvSpPr/>
      </xdr:nvSpPr>
      <xdr:spPr>
        <a:xfrm>
          <a:off x="13652500" y="601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132184</xdr:rowOff>
    </xdr:from>
    <xdr:ext cx="534377" cy="259045"/>
    <xdr:sp macro="" textlink="">
      <xdr:nvSpPr>
        <xdr:cNvPr id="535" name="テキスト ボックス 534"/>
        <xdr:cNvSpPr txBox="1"/>
      </xdr:nvSpPr>
      <xdr:spPr>
        <a:xfrm>
          <a:off x="13436111" y="579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1529</xdr:rowOff>
    </xdr:from>
    <xdr:to>
      <xdr:col>67</xdr:col>
      <xdr:colOff>101600</xdr:colOff>
      <xdr:row>36</xdr:row>
      <xdr:rowOff>103129</xdr:rowOff>
    </xdr:to>
    <xdr:sp macro="" textlink="">
      <xdr:nvSpPr>
        <xdr:cNvPr id="536" name="楕円 535"/>
        <xdr:cNvSpPr/>
      </xdr:nvSpPr>
      <xdr:spPr>
        <a:xfrm>
          <a:off x="12763500" y="617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119656</xdr:rowOff>
    </xdr:from>
    <xdr:ext cx="534377" cy="259045"/>
    <xdr:sp macro="" textlink="">
      <xdr:nvSpPr>
        <xdr:cNvPr id="537" name="テキスト ボックス 536"/>
        <xdr:cNvSpPr txBox="1"/>
      </xdr:nvSpPr>
      <xdr:spPr>
        <a:xfrm>
          <a:off x="12547111" y="59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152388</xdr:rowOff>
    </xdr:from>
    <xdr:to>
      <xdr:col>85</xdr:col>
      <xdr:colOff>127000</xdr:colOff>
      <xdr:row>57</xdr:row>
      <xdr:rowOff>156799</xdr:rowOff>
    </xdr:to>
    <xdr:cxnSp macro="">
      <xdr:nvCxnSpPr>
        <xdr:cNvPr id="564" name="直線コネクタ 563"/>
        <xdr:cNvCxnSpPr/>
      </xdr:nvCxnSpPr>
      <xdr:spPr>
        <a:xfrm>
          <a:off x="15481300" y="9925038"/>
          <a:ext cx="838200" cy="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62538</xdr:rowOff>
    </xdr:from>
    <xdr:to>
      <xdr:col>81</xdr:col>
      <xdr:colOff>50800</xdr:colOff>
      <xdr:row>57</xdr:row>
      <xdr:rowOff>152388</xdr:rowOff>
    </xdr:to>
    <xdr:cxnSp macro="">
      <xdr:nvCxnSpPr>
        <xdr:cNvPr id="567" name="直線コネクタ 566"/>
        <xdr:cNvCxnSpPr/>
      </xdr:nvCxnSpPr>
      <xdr:spPr>
        <a:xfrm>
          <a:off x="14592300" y="9663738"/>
          <a:ext cx="889000" cy="26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62538</xdr:rowOff>
    </xdr:from>
    <xdr:to>
      <xdr:col>76</xdr:col>
      <xdr:colOff>114300</xdr:colOff>
      <xdr:row>57</xdr:row>
      <xdr:rowOff>141680</xdr:rowOff>
    </xdr:to>
    <xdr:cxnSp macro="">
      <xdr:nvCxnSpPr>
        <xdr:cNvPr id="570" name="直線コネクタ 569"/>
        <xdr:cNvCxnSpPr/>
      </xdr:nvCxnSpPr>
      <xdr:spPr>
        <a:xfrm flipV="1">
          <a:off x="13703300" y="9663738"/>
          <a:ext cx="889000" cy="25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46149</xdr:rowOff>
    </xdr:from>
    <xdr:ext cx="534377" cy="259045"/>
    <xdr:sp macro="" textlink="">
      <xdr:nvSpPr>
        <xdr:cNvPr id="572" name="テキスト ボックス 571"/>
        <xdr:cNvSpPr txBox="1"/>
      </xdr:nvSpPr>
      <xdr:spPr>
        <a:xfrm>
          <a:off x="14325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141680</xdr:rowOff>
    </xdr:from>
    <xdr:to>
      <xdr:col>71</xdr:col>
      <xdr:colOff>177800</xdr:colOff>
      <xdr:row>57</xdr:row>
      <xdr:rowOff>146791</xdr:rowOff>
    </xdr:to>
    <xdr:cxnSp macro="">
      <xdr:nvCxnSpPr>
        <xdr:cNvPr id="573" name="直線コネクタ 572"/>
        <xdr:cNvCxnSpPr/>
      </xdr:nvCxnSpPr>
      <xdr:spPr>
        <a:xfrm flipV="1">
          <a:off x="12814300" y="9914330"/>
          <a:ext cx="889000" cy="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105999</xdr:rowOff>
    </xdr:from>
    <xdr:to>
      <xdr:col>85</xdr:col>
      <xdr:colOff>177800</xdr:colOff>
      <xdr:row>58</xdr:row>
      <xdr:rowOff>36149</xdr:rowOff>
    </xdr:to>
    <xdr:sp macro="" textlink="">
      <xdr:nvSpPr>
        <xdr:cNvPr id="583" name="楕円 582"/>
        <xdr:cNvSpPr/>
      </xdr:nvSpPr>
      <xdr:spPr>
        <a:xfrm>
          <a:off x="16268700" y="987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20926</xdr:rowOff>
    </xdr:from>
    <xdr:ext cx="534377" cy="259045"/>
    <xdr:sp macro="" textlink="">
      <xdr:nvSpPr>
        <xdr:cNvPr id="584" name="教育費該当値テキスト"/>
        <xdr:cNvSpPr txBox="1"/>
      </xdr:nvSpPr>
      <xdr:spPr>
        <a:xfrm>
          <a:off x="16370300" y="979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101588</xdr:rowOff>
    </xdr:from>
    <xdr:to>
      <xdr:col>81</xdr:col>
      <xdr:colOff>101600</xdr:colOff>
      <xdr:row>58</xdr:row>
      <xdr:rowOff>31738</xdr:rowOff>
    </xdr:to>
    <xdr:sp macro="" textlink="">
      <xdr:nvSpPr>
        <xdr:cNvPr id="585" name="楕円 584"/>
        <xdr:cNvSpPr/>
      </xdr:nvSpPr>
      <xdr:spPr>
        <a:xfrm>
          <a:off x="15430500" y="98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22865</xdr:rowOff>
    </xdr:from>
    <xdr:ext cx="534377" cy="259045"/>
    <xdr:sp macro="" textlink="">
      <xdr:nvSpPr>
        <xdr:cNvPr id="586" name="テキスト ボックス 585"/>
        <xdr:cNvSpPr txBox="1"/>
      </xdr:nvSpPr>
      <xdr:spPr>
        <a:xfrm>
          <a:off x="15214111" y="996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11738</xdr:rowOff>
    </xdr:from>
    <xdr:to>
      <xdr:col>76</xdr:col>
      <xdr:colOff>165100</xdr:colOff>
      <xdr:row>56</xdr:row>
      <xdr:rowOff>113338</xdr:rowOff>
    </xdr:to>
    <xdr:sp macro="" textlink="">
      <xdr:nvSpPr>
        <xdr:cNvPr id="587" name="楕円 586"/>
        <xdr:cNvSpPr/>
      </xdr:nvSpPr>
      <xdr:spPr>
        <a:xfrm>
          <a:off x="14541500" y="961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129865</xdr:rowOff>
    </xdr:from>
    <xdr:ext cx="534377" cy="259045"/>
    <xdr:sp macro="" textlink="">
      <xdr:nvSpPr>
        <xdr:cNvPr id="588" name="テキスト ボックス 587"/>
        <xdr:cNvSpPr txBox="1"/>
      </xdr:nvSpPr>
      <xdr:spPr>
        <a:xfrm>
          <a:off x="14325111" y="93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90880</xdr:rowOff>
    </xdr:from>
    <xdr:to>
      <xdr:col>72</xdr:col>
      <xdr:colOff>38100</xdr:colOff>
      <xdr:row>58</xdr:row>
      <xdr:rowOff>21030</xdr:rowOff>
    </xdr:to>
    <xdr:sp macro="" textlink="">
      <xdr:nvSpPr>
        <xdr:cNvPr id="589" name="楕円 588"/>
        <xdr:cNvSpPr/>
      </xdr:nvSpPr>
      <xdr:spPr>
        <a:xfrm>
          <a:off x="13652500" y="986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12157</xdr:rowOff>
    </xdr:from>
    <xdr:ext cx="534377" cy="259045"/>
    <xdr:sp macro="" textlink="">
      <xdr:nvSpPr>
        <xdr:cNvPr id="590" name="テキスト ボックス 589"/>
        <xdr:cNvSpPr txBox="1"/>
      </xdr:nvSpPr>
      <xdr:spPr>
        <a:xfrm>
          <a:off x="13436111" y="99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95991</xdr:rowOff>
    </xdr:from>
    <xdr:to>
      <xdr:col>67</xdr:col>
      <xdr:colOff>101600</xdr:colOff>
      <xdr:row>58</xdr:row>
      <xdr:rowOff>26141</xdr:rowOff>
    </xdr:to>
    <xdr:sp macro="" textlink="">
      <xdr:nvSpPr>
        <xdr:cNvPr id="591" name="楕円 590"/>
        <xdr:cNvSpPr/>
      </xdr:nvSpPr>
      <xdr:spPr>
        <a:xfrm>
          <a:off x="12763500" y="986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17268</xdr:rowOff>
    </xdr:from>
    <xdr:ext cx="534377" cy="259045"/>
    <xdr:sp macro="" textlink="">
      <xdr:nvSpPr>
        <xdr:cNvPr id="592" name="テキスト ボックス 591"/>
        <xdr:cNvSpPr txBox="1"/>
      </xdr:nvSpPr>
      <xdr:spPr>
        <a:xfrm>
          <a:off x="12547111" y="99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155263</xdr:rowOff>
    </xdr:from>
    <xdr:to>
      <xdr:col>85</xdr:col>
      <xdr:colOff>127000</xdr:colOff>
      <xdr:row>79</xdr:row>
      <xdr:rowOff>14103</xdr:rowOff>
    </xdr:to>
    <xdr:cxnSp macro="">
      <xdr:nvCxnSpPr>
        <xdr:cNvPr id="621" name="直線コネクタ 620"/>
        <xdr:cNvCxnSpPr/>
      </xdr:nvCxnSpPr>
      <xdr:spPr>
        <a:xfrm flipV="1">
          <a:off x="15481300" y="13528363"/>
          <a:ext cx="8382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14103</xdr:rowOff>
    </xdr:from>
    <xdr:to>
      <xdr:col>81</xdr:col>
      <xdr:colOff>50800</xdr:colOff>
      <xdr:row>79</xdr:row>
      <xdr:rowOff>44450</xdr:rowOff>
    </xdr:to>
    <xdr:cxnSp macro="">
      <xdr:nvCxnSpPr>
        <xdr:cNvPr id="624" name="直線コネクタ 623"/>
        <xdr:cNvCxnSpPr/>
      </xdr:nvCxnSpPr>
      <xdr:spPr>
        <a:xfrm flipV="1">
          <a:off x="14592300" y="13558653"/>
          <a:ext cx="8890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77749</xdr:rowOff>
    </xdr:from>
    <xdr:to>
      <xdr:col>76</xdr:col>
      <xdr:colOff>114300</xdr:colOff>
      <xdr:row>79</xdr:row>
      <xdr:rowOff>44450</xdr:rowOff>
    </xdr:to>
    <xdr:cxnSp macro="">
      <xdr:nvCxnSpPr>
        <xdr:cNvPr id="627" name="直線コネクタ 626"/>
        <xdr:cNvCxnSpPr/>
      </xdr:nvCxnSpPr>
      <xdr:spPr>
        <a:xfrm>
          <a:off x="13703300" y="13279399"/>
          <a:ext cx="889000" cy="30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77749</xdr:rowOff>
    </xdr:from>
    <xdr:to>
      <xdr:col>71</xdr:col>
      <xdr:colOff>177800</xdr:colOff>
      <xdr:row>78</xdr:row>
      <xdr:rowOff>19456</xdr:rowOff>
    </xdr:to>
    <xdr:cxnSp macro="">
      <xdr:nvCxnSpPr>
        <xdr:cNvPr id="630" name="直線コネクタ 629"/>
        <xdr:cNvCxnSpPr/>
      </xdr:nvCxnSpPr>
      <xdr:spPr>
        <a:xfrm flipV="1">
          <a:off x="12814300" y="13279399"/>
          <a:ext cx="8890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73956</xdr:rowOff>
    </xdr:from>
    <xdr:ext cx="469744" cy="259045"/>
    <xdr:sp macro="" textlink="">
      <xdr:nvSpPr>
        <xdr:cNvPr id="632" name="テキスト ボックス 631"/>
        <xdr:cNvSpPr txBox="1"/>
      </xdr:nvSpPr>
      <xdr:spPr>
        <a:xfrm>
          <a:off x="13468428" y="134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104463</xdr:rowOff>
    </xdr:from>
    <xdr:to>
      <xdr:col>85</xdr:col>
      <xdr:colOff>177800</xdr:colOff>
      <xdr:row>79</xdr:row>
      <xdr:rowOff>34613</xdr:rowOff>
    </xdr:to>
    <xdr:sp macro="" textlink="">
      <xdr:nvSpPr>
        <xdr:cNvPr id="640" name="楕円 639"/>
        <xdr:cNvSpPr/>
      </xdr:nvSpPr>
      <xdr:spPr>
        <a:xfrm>
          <a:off x="16268700" y="1347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19390</xdr:rowOff>
    </xdr:from>
    <xdr:ext cx="469744" cy="259045"/>
    <xdr:sp macro="" textlink="">
      <xdr:nvSpPr>
        <xdr:cNvPr id="641" name="災害復旧費該当値テキスト"/>
        <xdr:cNvSpPr txBox="1"/>
      </xdr:nvSpPr>
      <xdr:spPr>
        <a:xfrm>
          <a:off x="16370300" y="1339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134753</xdr:rowOff>
    </xdr:from>
    <xdr:to>
      <xdr:col>81</xdr:col>
      <xdr:colOff>101600</xdr:colOff>
      <xdr:row>79</xdr:row>
      <xdr:rowOff>64903</xdr:rowOff>
    </xdr:to>
    <xdr:sp macro="" textlink="">
      <xdr:nvSpPr>
        <xdr:cNvPr id="642" name="楕円 641"/>
        <xdr:cNvSpPr/>
      </xdr:nvSpPr>
      <xdr:spPr>
        <a:xfrm>
          <a:off x="15430500" y="1350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56030</xdr:rowOff>
    </xdr:from>
    <xdr:ext cx="469744" cy="259045"/>
    <xdr:sp macro="" textlink="">
      <xdr:nvSpPr>
        <xdr:cNvPr id="643" name="テキスト ボックス 642"/>
        <xdr:cNvSpPr txBox="1"/>
      </xdr:nvSpPr>
      <xdr:spPr>
        <a:xfrm>
          <a:off x="15246428" y="1360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4" name="楕円 64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5" name="テキスト ボックス 64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26949</xdr:rowOff>
    </xdr:from>
    <xdr:to>
      <xdr:col>72</xdr:col>
      <xdr:colOff>38100</xdr:colOff>
      <xdr:row>77</xdr:row>
      <xdr:rowOff>128549</xdr:rowOff>
    </xdr:to>
    <xdr:sp macro="" textlink="">
      <xdr:nvSpPr>
        <xdr:cNvPr id="646" name="楕円 645"/>
        <xdr:cNvSpPr/>
      </xdr:nvSpPr>
      <xdr:spPr>
        <a:xfrm>
          <a:off x="13652500" y="132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145076</xdr:rowOff>
    </xdr:from>
    <xdr:ext cx="534377" cy="259045"/>
    <xdr:sp macro="" textlink="">
      <xdr:nvSpPr>
        <xdr:cNvPr id="647" name="テキスト ボックス 646"/>
        <xdr:cNvSpPr txBox="1"/>
      </xdr:nvSpPr>
      <xdr:spPr>
        <a:xfrm>
          <a:off x="13436111" y="1300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140106</xdr:rowOff>
    </xdr:from>
    <xdr:to>
      <xdr:col>67</xdr:col>
      <xdr:colOff>101600</xdr:colOff>
      <xdr:row>78</xdr:row>
      <xdr:rowOff>70256</xdr:rowOff>
    </xdr:to>
    <xdr:sp macro="" textlink="">
      <xdr:nvSpPr>
        <xdr:cNvPr id="648" name="楕円 647"/>
        <xdr:cNvSpPr/>
      </xdr:nvSpPr>
      <xdr:spPr>
        <a:xfrm>
          <a:off x="12763500" y="133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61383</xdr:rowOff>
    </xdr:from>
    <xdr:ext cx="534377" cy="259045"/>
    <xdr:sp macro="" textlink="">
      <xdr:nvSpPr>
        <xdr:cNvPr id="649" name="テキスト ボックス 648"/>
        <xdr:cNvSpPr txBox="1"/>
      </xdr:nvSpPr>
      <xdr:spPr>
        <a:xfrm>
          <a:off x="12547111" y="1343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98534</xdr:rowOff>
    </xdr:from>
    <xdr:to>
      <xdr:col>85</xdr:col>
      <xdr:colOff>127000</xdr:colOff>
      <xdr:row>97</xdr:row>
      <xdr:rowOff>101721</xdr:rowOff>
    </xdr:to>
    <xdr:cxnSp macro="">
      <xdr:nvCxnSpPr>
        <xdr:cNvPr id="676" name="直線コネクタ 675"/>
        <xdr:cNvCxnSpPr/>
      </xdr:nvCxnSpPr>
      <xdr:spPr>
        <a:xfrm flipV="1">
          <a:off x="15481300" y="16729184"/>
          <a:ext cx="8382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101721</xdr:rowOff>
    </xdr:from>
    <xdr:to>
      <xdr:col>81</xdr:col>
      <xdr:colOff>50800</xdr:colOff>
      <xdr:row>97</xdr:row>
      <xdr:rowOff>118061</xdr:rowOff>
    </xdr:to>
    <xdr:cxnSp macro="">
      <xdr:nvCxnSpPr>
        <xdr:cNvPr id="679" name="直線コネクタ 678"/>
        <xdr:cNvCxnSpPr/>
      </xdr:nvCxnSpPr>
      <xdr:spPr>
        <a:xfrm flipV="1">
          <a:off x="14592300" y="16732371"/>
          <a:ext cx="889000" cy="1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118061</xdr:rowOff>
    </xdr:from>
    <xdr:to>
      <xdr:col>76</xdr:col>
      <xdr:colOff>114300</xdr:colOff>
      <xdr:row>97</xdr:row>
      <xdr:rowOff>122921</xdr:rowOff>
    </xdr:to>
    <xdr:cxnSp macro="">
      <xdr:nvCxnSpPr>
        <xdr:cNvPr id="682" name="直線コネクタ 681"/>
        <xdr:cNvCxnSpPr/>
      </xdr:nvCxnSpPr>
      <xdr:spPr>
        <a:xfrm flipV="1">
          <a:off x="13703300" y="16748711"/>
          <a:ext cx="889000" cy="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118001</xdr:rowOff>
    </xdr:from>
    <xdr:to>
      <xdr:col>71</xdr:col>
      <xdr:colOff>177800</xdr:colOff>
      <xdr:row>97</xdr:row>
      <xdr:rowOff>122921</xdr:rowOff>
    </xdr:to>
    <xdr:cxnSp macro="">
      <xdr:nvCxnSpPr>
        <xdr:cNvPr id="685" name="直線コネクタ 684"/>
        <xdr:cNvCxnSpPr/>
      </xdr:nvCxnSpPr>
      <xdr:spPr>
        <a:xfrm>
          <a:off x="12814300" y="16748651"/>
          <a:ext cx="889000" cy="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47734</xdr:rowOff>
    </xdr:from>
    <xdr:to>
      <xdr:col>85</xdr:col>
      <xdr:colOff>177800</xdr:colOff>
      <xdr:row>97</xdr:row>
      <xdr:rowOff>149334</xdr:rowOff>
    </xdr:to>
    <xdr:sp macro="" textlink="">
      <xdr:nvSpPr>
        <xdr:cNvPr id="695" name="楕円 694"/>
        <xdr:cNvSpPr/>
      </xdr:nvSpPr>
      <xdr:spPr>
        <a:xfrm>
          <a:off x="16268700" y="166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26161</xdr:rowOff>
    </xdr:from>
    <xdr:ext cx="534377" cy="259045"/>
    <xdr:sp macro="" textlink="">
      <xdr:nvSpPr>
        <xdr:cNvPr id="696" name="公債費該当値テキスト"/>
        <xdr:cNvSpPr txBox="1"/>
      </xdr:nvSpPr>
      <xdr:spPr>
        <a:xfrm>
          <a:off x="16370300" y="1665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50921</xdr:rowOff>
    </xdr:from>
    <xdr:to>
      <xdr:col>81</xdr:col>
      <xdr:colOff>101600</xdr:colOff>
      <xdr:row>97</xdr:row>
      <xdr:rowOff>152521</xdr:rowOff>
    </xdr:to>
    <xdr:sp macro="" textlink="">
      <xdr:nvSpPr>
        <xdr:cNvPr id="697" name="楕円 696"/>
        <xdr:cNvSpPr/>
      </xdr:nvSpPr>
      <xdr:spPr>
        <a:xfrm>
          <a:off x="15430500" y="1668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143648</xdr:rowOff>
    </xdr:from>
    <xdr:ext cx="534377" cy="259045"/>
    <xdr:sp macro="" textlink="">
      <xdr:nvSpPr>
        <xdr:cNvPr id="698" name="テキスト ボックス 697"/>
        <xdr:cNvSpPr txBox="1"/>
      </xdr:nvSpPr>
      <xdr:spPr>
        <a:xfrm>
          <a:off x="15214111" y="1677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67261</xdr:rowOff>
    </xdr:from>
    <xdr:to>
      <xdr:col>76</xdr:col>
      <xdr:colOff>165100</xdr:colOff>
      <xdr:row>97</xdr:row>
      <xdr:rowOff>168861</xdr:rowOff>
    </xdr:to>
    <xdr:sp macro="" textlink="">
      <xdr:nvSpPr>
        <xdr:cNvPr id="699" name="楕円 698"/>
        <xdr:cNvSpPr/>
      </xdr:nvSpPr>
      <xdr:spPr>
        <a:xfrm>
          <a:off x="14541500" y="1669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159988</xdr:rowOff>
    </xdr:from>
    <xdr:ext cx="534377" cy="259045"/>
    <xdr:sp macro="" textlink="">
      <xdr:nvSpPr>
        <xdr:cNvPr id="700" name="テキスト ボックス 699"/>
        <xdr:cNvSpPr txBox="1"/>
      </xdr:nvSpPr>
      <xdr:spPr>
        <a:xfrm>
          <a:off x="14325111" y="1679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72121</xdr:rowOff>
    </xdr:from>
    <xdr:to>
      <xdr:col>72</xdr:col>
      <xdr:colOff>38100</xdr:colOff>
      <xdr:row>98</xdr:row>
      <xdr:rowOff>2271</xdr:rowOff>
    </xdr:to>
    <xdr:sp macro="" textlink="">
      <xdr:nvSpPr>
        <xdr:cNvPr id="701" name="楕円 700"/>
        <xdr:cNvSpPr/>
      </xdr:nvSpPr>
      <xdr:spPr>
        <a:xfrm>
          <a:off x="13652500" y="1670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164848</xdr:rowOff>
    </xdr:from>
    <xdr:ext cx="534377" cy="259045"/>
    <xdr:sp macro="" textlink="">
      <xdr:nvSpPr>
        <xdr:cNvPr id="702" name="テキスト ボックス 701"/>
        <xdr:cNvSpPr txBox="1"/>
      </xdr:nvSpPr>
      <xdr:spPr>
        <a:xfrm>
          <a:off x="13436111" y="1679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67201</xdr:rowOff>
    </xdr:from>
    <xdr:to>
      <xdr:col>67</xdr:col>
      <xdr:colOff>101600</xdr:colOff>
      <xdr:row>97</xdr:row>
      <xdr:rowOff>168801</xdr:rowOff>
    </xdr:to>
    <xdr:sp macro="" textlink="">
      <xdr:nvSpPr>
        <xdr:cNvPr id="703" name="楕円 702"/>
        <xdr:cNvSpPr/>
      </xdr:nvSpPr>
      <xdr:spPr>
        <a:xfrm>
          <a:off x="12763500" y="1669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159928</xdr:rowOff>
    </xdr:from>
    <xdr:ext cx="534377" cy="259045"/>
    <xdr:sp macro="" textlink="">
      <xdr:nvSpPr>
        <xdr:cNvPr id="704" name="テキスト ボックス 703"/>
        <xdr:cNvSpPr txBox="1"/>
      </xdr:nvSpPr>
      <xdr:spPr>
        <a:xfrm>
          <a:off x="12547111" y="167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itchFamily="50" charset="-128"/>
              <a:ea typeface="ＭＳ Ｐゴシック" pitchFamily="50" charset="-128"/>
              <a:cs typeface="+mn-cs"/>
            </a:rPr>
            <a:t>　</a:t>
          </a:r>
          <a:r>
            <a:rPr kumimoji="1" lang="ja-JP" altLang="en-US" sz="1300">
              <a:solidFill>
                <a:sysClr val="windowText" lastClr="000000"/>
              </a:solidFill>
              <a:effectLst/>
              <a:latin typeface="ＭＳ Ｐゴシック" pitchFamily="50" charset="-128"/>
              <a:ea typeface="ＭＳ Ｐゴシック" pitchFamily="50" charset="-128"/>
              <a:cs typeface="+mn-cs"/>
            </a:rPr>
            <a:t>類似団体の平均値を上回っている経費は商工費のみである。観光業が町の主要産業であることに加えて、平成３０年度においては伊豆の長八美術館の改修工事、文化財施設である旧依田邸の駐車場整備工事を実施したことが、住民一人当たりのコストを増加させた主な要因である。</a:t>
          </a:r>
          <a:endParaRPr kumimoji="1" lang="en-US" altLang="ja-JP" sz="1300">
            <a:solidFill>
              <a:sysClr val="windowText" lastClr="000000"/>
            </a:solidFill>
            <a:effectLst/>
            <a:latin typeface="ＭＳ Ｐゴシック" pitchFamily="50" charset="-128"/>
            <a:ea typeface="ＭＳ Ｐゴシック" pitchFamily="50" charset="-128"/>
            <a:cs typeface="+mn-cs"/>
          </a:endParaRPr>
        </a:p>
        <a:p>
          <a:r>
            <a:rPr kumimoji="1" lang="ja-JP" altLang="en-US" sz="1300">
              <a:solidFill>
                <a:sysClr val="windowText" lastClr="000000"/>
              </a:solidFill>
              <a:effectLst/>
              <a:latin typeface="ＭＳ Ｐゴシック" pitchFamily="50" charset="-128"/>
              <a:ea typeface="ＭＳ Ｐゴシック" pitchFamily="50" charset="-128"/>
              <a:cs typeface="+mn-cs"/>
            </a:rPr>
            <a:t>　その他の項目では、総務費、消防費が前年度より大きく増加しているが、町で進める「防災に強いまちづくり」の事業として、同報無線デジタル化整備事業（総務費）への着手、地震津波避難路安全策としてブロック塀等耐震改修促進補助事業（消防費）を実施したことによるものである。</a:t>
          </a:r>
          <a:endParaRPr kumimoji="1" lang="en-US" altLang="ja-JP" sz="1300">
            <a:solidFill>
              <a:sysClr val="windowText" lastClr="000000"/>
            </a:solidFill>
            <a:effectLst/>
            <a:latin typeface="ＭＳ Ｐゴシック" pitchFamily="50" charset="-128"/>
            <a:ea typeface="ＭＳ Ｐゴシック" pitchFamily="50" charset="-128"/>
            <a:cs typeface="+mn-cs"/>
          </a:endParaRPr>
        </a:p>
        <a:p>
          <a:r>
            <a:rPr kumimoji="1" lang="ja-JP" altLang="en-US" sz="1300">
              <a:solidFill>
                <a:sysClr val="windowText" lastClr="000000"/>
              </a:solidFill>
              <a:effectLst/>
              <a:latin typeface="ＭＳ Ｐゴシック" pitchFamily="50" charset="-128"/>
              <a:ea typeface="ＭＳ Ｐゴシック" pitchFamily="50" charset="-128"/>
              <a:cs typeface="+mn-cs"/>
            </a:rPr>
            <a:t>　</a:t>
          </a:r>
          <a:r>
            <a:rPr kumimoji="1" lang="ja-JP" altLang="ja-JP" sz="1300">
              <a:solidFill>
                <a:sysClr val="windowText" lastClr="000000"/>
              </a:solidFill>
              <a:effectLst/>
              <a:latin typeface="ＭＳ Ｐゴシック" pitchFamily="50" charset="-128"/>
              <a:ea typeface="ＭＳ Ｐゴシック" pitchFamily="50" charset="-128"/>
              <a:cs typeface="+mn-cs"/>
            </a:rPr>
            <a:t>人口減少・少子高齢化が進む中、住民一人当たりのコストは上昇傾向にあるため、実施中及び実施予定の大型事業（同報無線デジタル化整備</a:t>
          </a:r>
          <a:r>
            <a:rPr kumimoji="1" lang="ja-JP" altLang="en-US" sz="1300">
              <a:solidFill>
                <a:sysClr val="windowText" lastClr="000000"/>
              </a:solidFill>
              <a:effectLst/>
              <a:latin typeface="ＭＳ Ｐゴシック" pitchFamily="50" charset="-128"/>
              <a:ea typeface="ＭＳ Ｐゴシック" pitchFamily="50" charset="-128"/>
              <a:cs typeface="+mn-cs"/>
            </a:rPr>
            <a:t>事業</a:t>
          </a:r>
          <a:r>
            <a:rPr kumimoji="1" lang="ja-JP" altLang="ja-JP" sz="1300">
              <a:solidFill>
                <a:sysClr val="windowText" lastClr="000000"/>
              </a:solidFill>
              <a:effectLst/>
              <a:latin typeface="ＭＳ Ｐゴシック" pitchFamily="50" charset="-128"/>
              <a:ea typeface="ＭＳ Ｐゴシック" pitchFamily="50" charset="-128"/>
              <a:cs typeface="+mn-cs"/>
            </a:rPr>
            <a:t>（総務費）、</a:t>
          </a:r>
          <a:r>
            <a:rPr kumimoji="1" lang="ja-JP" altLang="en-US" sz="1300">
              <a:solidFill>
                <a:sysClr val="windowText" lastClr="000000"/>
              </a:solidFill>
              <a:effectLst/>
              <a:latin typeface="ＭＳ Ｐゴシック" pitchFamily="50" charset="-128"/>
              <a:ea typeface="ＭＳ Ｐゴシック" pitchFamily="50" charset="-128"/>
              <a:cs typeface="+mn-cs"/>
            </a:rPr>
            <a:t>診療所整備事業（衛生費）、</a:t>
          </a:r>
          <a:r>
            <a:rPr kumimoji="1" lang="ja-JP" altLang="ja-JP" sz="1300">
              <a:solidFill>
                <a:sysClr val="windowText" lastClr="000000"/>
              </a:solidFill>
              <a:effectLst/>
              <a:latin typeface="ＭＳ Ｐゴシック" pitchFamily="50" charset="-128"/>
              <a:ea typeface="ＭＳ Ｐゴシック" pitchFamily="50" charset="-128"/>
              <a:cs typeface="+mn-cs"/>
            </a:rPr>
            <a:t>道の駅パーク構想に基づく観光施設整備</a:t>
          </a:r>
          <a:r>
            <a:rPr kumimoji="1" lang="ja-JP" altLang="en-US" sz="1300">
              <a:solidFill>
                <a:sysClr val="windowText" lastClr="000000"/>
              </a:solidFill>
              <a:effectLst/>
              <a:latin typeface="ＭＳ Ｐゴシック" pitchFamily="50" charset="-128"/>
              <a:ea typeface="ＭＳ Ｐゴシック" pitchFamily="50" charset="-128"/>
              <a:cs typeface="+mn-cs"/>
            </a:rPr>
            <a:t>事業</a:t>
          </a:r>
          <a:r>
            <a:rPr kumimoji="1" lang="ja-JP" altLang="ja-JP" sz="1300">
              <a:solidFill>
                <a:sysClr val="windowText" lastClr="000000"/>
              </a:solidFill>
              <a:effectLst/>
              <a:latin typeface="ＭＳ Ｐゴシック" pitchFamily="50" charset="-128"/>
              <a:ea typeface="ＭＳ Ｐゴシック" pitchFamily="50" charset="-128"/>
              <a:cs typeface="+mn-cs"/>
            </a:rPr>
            <a:t>（商工費）、</a:t>
          </a:r>
          <a:r>
            <a:rPr kumimoji="1" lang="ja-JP" altLang="en-US" sz="1300">
              <a:solidFill>
                <a:sysClr val="windowText" lastClr="000000"/>
              </a:solidFill>
              <a:effectLst/>
              <a:latin typeface="ＭＳ Ｐゴシック" pitchFamily="50" charset="-128"/>
              <a:ea typeface="ＭＳ Ｐゴシック" pitchFamily="50" charset="-128"/>
              <a:cs typeface="+mn-cs"/>
            </a:rPr>
            <a:t>学校給食共同調理</a:t>
          </a:r>
          <a:r>
            <a:rPr kumimoji="1" lang="ja-JP" altLang="ja-JP" sz="1300">
              <a:solidFill>
                <a:sysClr val="windowText" lastClr="000000"/>
              </a:solidFill>
              <a:effectLst/>
              <a:latin typeface="ＭＳ Ｐゴシック" pitchFamily="50" charset="-128"/>
              <a:ea typeface="ＭＳ Ｐゴシック" pitchFamily="50" charset="-128"/>
              <a:cs typeface="+mn-cs"/>
            </a:rPr>
            <a:t>場建設事業（教育費）等）及びその事業</a:t>
          </a:r>
          <a:r>
            <a:rPr kumimoji="1" lang="ja-JP" altLang="en-US" sz="1300">
              <a:solidFill>
                <a:sysClr val="windowText" lastClr="000000"/>
              </a:solidFill>
              <a:effectLst/>
              <a:latin typeface="ＭＳ Ｐゴシック" pitchFamily="50" charset="-128"/>
              <a:ea typeface="ＭＳ Ｐゴシック" pitchFamily="50" charset="-128"/>
              <a:cs typeface="+mn-cs"/>
            </a:rPr>
            <a:t>実施にあたり借入れた地方債償還に</a:t>
          </a:r>
          <a:r>
            <a:rPr kumimoji="1" lang="ja-JP" altLang="ja-JP" sz="1300">
              <a:solidFill>
                <a:sysClr val="windowText" lastClr="000000"/>
              </a:solidFill>
              <a:effectLst/>
              <a:latin typeface="ＭＳ Ｐゴシック" pitchFamily="50" charset="-128"/>
              <a:ea typeface="ＭＳ Ｐゴシック" pitchFamily="50" charset="-128"/>
              <a:cs typeface="+mn-cs"/>
            </a:rPr>
            <a:t>伴う公債費の増加、高</a:t>
          </a:r>
          <a:r>
            <a:rPr kumimoji="1" lang="ja-JP" altLang="ja-JP" sz="1300" baseline="0">
              <a:solidFill>
                <a:sysClr val="windowText" lastClr="000000"/>
              </a:solidFill>
              <a:effectLst/>
              <a:latin typeface="ＭＳ Ｐゴシック" pitchFamily="50" charset="-128"/>
              <a:ea typeface="ＭＳ Ｐゴシック" pitchFamily="50" charset="-128"/>
              <a:cs typeface="+mn-cs"/>
            </a:rPr>
            <a:t>齢化率上昇に伴う</a:t>
          </a:r>
          <a:r>
            <a:rPr kumimoji="1" lang="ja-JP" altLang="en-US" sz="1300" baseline="0">
              <a:solidFill>
                <a:sysClr val="windowText" lastClr="000000"/>
              </a:solidFill>
              <a:effectLst/>
              <a:latin typeface="ＭＳ Ｐゴシック" pitchFamily="50" charset="-128"/>
              <a:ea typeface="ＭＳ Ｐゴシック" pitchFamily="50" charset="-128"/>
              <a:cs typeface="+mn-cs"/>
            </a:rPr>
            <a:t>高齢者福祉事業や後</a:t>
          </a:r>
          <a:r>
            <a:rPr kumimoji="1" lang="ja-JP" altLang="ja-JP" sz="1300" baseline="0">
              <a:solidFill>
                <a:sysClr val="windowText" lastClr="000000"/>
              </a:solidFill>
              <a:effectLst/>
              <a:latin typeface="ＭＳ Ｐゴシック" pitchFamily="50" charset="-128"/>
              <a:ea typeface="ＭＳ Ｐゴシック" pitchFamily="50" charset="-128"/>
              <a:cs typeface="+mn-cs"/>
            </a:rPr>
            <a:t>期高齢者医療及び介護保険経費（民生費）の増加、老朽化する公共施設の改修費（総務費・土木費他）の増加等、いずれの事業も精査に努める必要がある。</a:t>
          </a:r>
          <a:endParaRPr lang="ja-JP" altLang="ja-JP" sz="1300">
            <a:solidFill>
              <a:sysClr val="windowText" lastClr="000000"/>
            </a:solidFill>
            <a:effectLst/>
            <a:latin typeface="ＭＳ Ｐゴシック" pitchFamily="50" charset="-128"/>
            <a:ea typeface="ＭＳ Ｐゴシック"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Ｐゴシック" pitchFamily="50" charset="-128"/>
              <a:ea typeface="ＭＳ Ｐゴシック" pitchFamily="50" charset="-128"/>
              <a:cs typeface="+mn-cs"/>
            </a:rPr>
            <a:t>　平成</a:t>
          </a:r>
          <a:r>
            <a:rPr kumimoji="1" lang="ja-JP" altLang="en-US" sz="1200">
              <a:solidFill>
                <a:sysClr val="windowText" lastClr="000000"/>
              </a:solidFill>
              <a:effectLst/>
              <a:latin typeface="ＭＳ Ｐゴシック" pitchFamily="50" charset="-128"/>
              <a:ea typeface="ＭＳ Ｐゴシック" pitchFamily="50" charset="-128"/>
              <a:cs typeface="+mn-cs"/>
            </a:rPr>
            <a:t>３０</a:t>
          </a:r>
          <a:r>
            <a:rPr kumimoji="1" lang="ja-JP" altLang="ja-JP" sz="1200">
              <a:solidFill>
                <a:sysClr val="windowText" lastClr="000000"/>
              </a:solidFill>
              <a:effectLst/>
              <a:latin typeface="ＭＳ Ｐゴシック" pitchFamily="50" charset="-128"/>
              <a:ea typeface="ＭＳ Ｐゴシック" pitchFamily="50" charset="-128"/>
              <a:cs typeface="+mn-cs"/>
            </a:rPr>
            <a:t>年度末の財政調整基金残高は、</a:t>
          </a:r>
          <a:r>
            <a:rPr kumimoji="1" lang="ja-JP" altLang="en-US" sz="1200">
              <a:solidFill>
                <a:sysClr val="windowText" lastClr="000000"/>
              </a:solidFill>
              <a:effectLst/>
              <a:latin typeface="ＭＳ Ｐゴシック" pitchFamily="50" charset="-128"/>
              <a:ea typeface="ＭＳ Ｐゴシック" pitchFamily="50" charset="-128"/>
              <a:cs typeface="+mn-cs"/>
            </a:rPr>
            <a:t>１００</a:t>
          </a:r>
          <a:r>
            <a:rPr kumimoji="1" lang="ja-JP" altLang="ja-JP" sz="1200">
              <a:solidFill>
                <a:sysClr val="windowText" lastClr="000000"/>
              </a:solidFill>
              <a:effectLst/>
              <a:latin typeface="ＭＳ Ｐゴシック" pitchFamily="50" charset="-128"/>
              <a:ea typeface="ＭＳ Ｐゴシック" pitchFamily="50" charset="-128"/>
              <a:cs typeface="+mn-cs"/>
            </a:rPr>
            <a:t>百</a:t>
          </a:r>
          <a:r>
            <a:rPr kumimoji="1" lang="ja-JP" altLang="en-US" sz="1200">
              <a:solidFill>
                <a:sysClr val="windowText" lastClr="000000"/>
              </a:solidFill>
              <a:effectLst/>
              <a:latin typeface="ＭＳ Ｐゴシック" pitchFamily="50" charset="-128"/>
              <a:ea typeface="ＭＳ Ｐゴシック" pitchFamily="50" charset="-128"/>
              <a:cs typeface="+mn-cs"/>
            </a:rPr>
            <a:t>万円</a:t>
          </a:r>
          <a:r>
            <a:rPr kumimoji="1" lang="ja-JP" altLang="ja-JP" sz="1200">
              <a:solidFill>
                <a:sysClr val="windowText" lastClr="000000"/>
              </a:solidFill>
              <a:effectLst/>
              <a:latin typeface="ＭＳ Ｐゴシック" pitchFamily="50" charset="-128"/>
              <a:ea typeface="ＭＳ Ｐゴシック" pitchFamily="50" charset="-128"/>
              <a:cs typeface="+mn-cs"/>
            </a:rPr>
            <a:t>増の１，</a:t>
          </a:r>
          <a:r>
            <a:rPr kumimoji="1" lang="ja-JP" altLang="en-US" sz="1200">
              <a:solidFill>
                <a:sysClr val="windowText" lastClr="000000"/>
              </a:solidFill>
              <a:effectLst/>
              <a:latin typeface="ＭＳ Ｐゴシック" pitchFamily="50" charset="-128"/>
              <a:ea typeface="ＭＳ Ｐゴシック" pitchFamily="50" charset="-128"/>
              <a:cs typeface="+mn-cs"/>
            </a:rPr>
            <a:t>２</a:t>
          </a:r>
          <a:r>
            <a:rPr kumimoji="1" lang="ja-JP" altLang="ja-JP" sz="1200">
              <a:solidFill>
                <a:sysClr val="windowText" lastClr="000000"/>
              </a:solidFill>
              <a:effectLst/>
              <a:latin typeface="ＭＳ Ｐゴシック" pitchFamily="50" charset="-128"/>
              <a:ea typeface="ＭＳ Ｐゴシック" pitchFamily="50" charset="-128"/>
              <a:cs typeface="+mn-cs"/>
            </a:rPr>
            <a:t>０８百万円となった</a:t>
          </a:r>
          <a:r>
            <a:rPr kumimoji="1" lang="ja-JP" altLang="en-US" sz="1200">
              <a:solidFill>
                <a:sysClr val="windowText" lastClr="000000"/>
              </a:solidFill>
              <a:effectLst/>
              <a:latin typeface="ＭＳ Ｐゴシック" pitchFamily="50" charset="-128"/>
              <a:ea typeface="ＭＳ Ｐゴシック" pitchFamily="50" charset="-128"/>
              <a:cs typeface="+mn-cs"/>
            </a:rPr>
            <a:t>ことで、標準財政規模比は４．６４％増となった。補てん財源の確保、災害等の緊急支出への備えを目的に積立をしているところであるが、</a:t>
          </a:r>
          <a:r>
            <a:rPr kumimoji="1" lang="ja-JP" altLang="ja-JP" sz="1200">
              <a:solidFill>
                <a:sysClr val="windowText" lastClr="000000"/>
              </a:solidFill>
              <a:effectLst/>
              <a:latin typeface="ＭＳ Ｐゴシック" pitchFamily="50" charset="-128"/>
              <a:ea typeface="ＭＳ Ｐゴシック" pitchFamily="50" charset="-128"/>
              <a:cs typeface="+mn-cs"/>
            </a:rPr>
            <a:t>標準財政規模に対</a:t>
          </a:r>
          <a:r>
            <a:rPr kumimoji="1" lang="ja-JP" altLang="en-US" sz="1200">
              <a:solidFill>
                <a:sysClr val="windowText" lastClr="000000"/>
              </a:solidFill>
              <a:effectLst/>
              <a:latin typeface="ＭＳ Ｐゴシック" pitchFamily="50" charset="-128"/>
              <a:ea typeface="ＭＳ Ｐゴシック" pitchFamily="50" charset="-128"/>
              <a:cs typeface="+mn-cs"/>
            </a:rPr>
            <a:t>して過度な残高とならないよう、公共施設整備基金等のその他特定目的基金とのバランスを</a:t>
          </a:r>
          <a:r>
            <a:rPr kumimoji="1" lang="ja-JP" altLang="ja-JP" sz="1200">
              <a:solidFill>
                <a:sysClr val="windowText" lastClr="000000"/>
              </a:solidFill>
              <a:effectLst/>
              <a:latin typeface="ＭＳ Ｐゴシック" pitchFamily="50" charset="-128"/>
              <a:ea typeface="ＭＳ Ｐゴシック" pitchFamily="50" charset="-128"/>
              <a:cs typeface="+mn-cs"/>
            </a:rPr>
            <a:t>確認しながら、適切な基金管理を行っていく。</a:t>
          </a:r>
          <a:endParaRPr lang="ja-JP" altLang="ja-JP" sz="1200">
            <a:solidFill>
              <a:sysClr val="windowText" lastClr="000000"/>
            </a:solidFill>
            <a:effectLst/>
            <a:latin typeface="ＭＳ Ｐゴシック" pitchFamily="50" charset="-128"/>
            <a:ea typeface="ＭＳ Ｐゴシック" pitchFamily="50" charset="-128"/>
          </a:endParaRPr>
        </a:p>
        <a:p>
          <a:r>
            <a:rPr kumimoji="1" lang="ja-JP" altLang="ja-JP" sz="1200">
              <a:solidFill>
                <a:sysClr val="windowText" lastClr="000000"/>
              </a:solidFill>
              <a:effectLst/>
              <a:latin typeface="ＭＳ Ｐゴシック" pitchFamily="50" charset="-128"/>
              <a:ea typeface="ＭＳ Ｐゴシック" pitchFamily="50" charset="-128"/>
              <a:cs typeface="+mn-cs"/>
            </a:rPr>
            <a:t>　</a:t>
          </a:r>
          <a:r>
            <a:rPr kumimoji="1" lang="ja-JP" altLang="en-US" sz="1200">
              <a:solidFill>
                <a:sysClr val="windowText" lastClr="000000"/>
              </a:solidFill>
              <a:effectLst/>
              <a:latin typeface="ＭＳ Ｐゴシック" pitchFamily="50" charset="-128"/>
              <a:ea typeface="ＭＳ Ｐゴシック" pitchFamily="50" charset="-128"/>
              <a:cs typeface="+mn-cs"/>
            </a:rPr>
            <a:t>平成３０年度の</a:t>
          </a:r>
          <a:r>
            <a:rPr kumimoji="1" lang="ja-JP" altLang="ja-JP" sz="1200">
              <a:solidFill>
                <a:sysClr val="windowText" lastClr="000000"/>
              </a:solidFill>
              <a:effectLst/>
              <a:latin typeface="ＭＳ Ｐゴシック" pitchFamily="50" charset="-128"/>
              <a:ea typeface="ＭＳ Ｐゴシック" pitchFamily="50" charset="-128"/>
              <a:cs typeface="+mn-cs"/>
            </a:rPr>
            <a:t>実質収支額</a:t>
          </a:r>
          <a:r>
            <a:rPr kumimoji="1" lang="ja-JP" altLang="en-US" sz="1200">
              <a:solidFill>
                <a:sysClr val="windowText" lastClr="000000"/>
              </a:solidFill>
              <a:effectLst/>
              <a:latin typeface="ＭＳ Ｐゴシック" pitchFamily="50" charset="-128"/>
              <a:ea typeface="ＭＳ Ｐゴシック" pitchFamily="50" charset="-128"/>
              <a:cs typeface="+mn-cs"/>
            </a:rPr>
            <a:t>比率</a:t>
          </a:r>
          <a:r>
            <a:rPr kumimoji="1" lang="ja-JP" altLang="ja-JP" sz="1200">
              <a:solidFill>
                <a:sysClr val="windowText" lastClr="000000"/>
              </a:solidFill>
              <a:effectLst/>
              <a:latin typeface="ＭＳ Ｐゴシック" pitchFamily="50" charset="-128"/>
              <a:ea typeface="ＭＳ Ｐゴシック" pitchFamily="50" charset="-128"/>
              <a:cs typeface="+mn-cs"/>
            </a:rPr>
            <a:t>は、</a:t>
          </a:r>
          <a:r>
            <a:rPr kumimoji="1" lang="ja-JP" altLang="ja-JP" sz="1200">
              <a:solidFill>
                <a:schemeClr val="dk1"/>
              </a:solidFill>
              <a:effectLst/>
              <a:latin typeface="ＭＳ Ｐゴシック" pitchFamily="50" charset="-128"/>
              <a:ea typeface="ＭＳ Ｐゴシック" pitchFamily="50" charset="-128"/>
              <a:cs typeface="+mn-cs"/>
            </a:rPr>
            <a:t>前年度比０．６８％減の６．６１％となった</a:t>
          </a:r>
          <a:r>
            <a:rPr kumimoji="1" lang="ja-JP" altLang="en-US" sz="1200">
              <a:solidFill>
                <a:schemeClr val="dk1"/>
              </a:solidFill>
              <a:effectLst/>
              <a:latin typeface="ＭＳ Ｐゴシック" pitchFamily="50" charset="-128"/>
              <a:ea typeface="ＭＳ Ｐゴシック" pitchFamily="50" charset="-128"/>
              <a:cs typeface="+mn-cs"/>
            </a:rPr>
            <a:t>。</a:t>
          </a:r>
          <a:r>
            <a:rPr kumimoji="1" lang="ja-JP" altLang="en-US" sz="1200">
              <a:solidFill>
                <a:sysClr val="windowText" lastClr="000000"/>
              </a:solidFill>
              <a:effectLst/>
              <a:latin typeface="ＭＳ Ｐゴシック" pitchFamily="50" charset="-128"/>
              <a:ea typeface="ＭＳ Ｐゴシック" pitchFamily="50" charset="-128"/>
              <a:cs typeface="+mn-cs"/>
            </a:rPr>
            <a:t>財政調整基金からの繰入額を前年度比２０百万円減としたことから、実質収支額が前年度比１７百万円減の</a:t>
          </a:r>
          <a:r>
            <a:rPr kumimoji="1" lang="ja-JP" altLang="ja-JP" sz="1200">
              <a:solidFill>
                <a:sysClr val="windowText" lastClr="000000"/>
              </a:solidFill>
              <a:effectLst/>
              <a:latin typeface="ＭＳ Ｐゴシック" pitchFamily="50" charset="-128"/>
              <a:ea typeface="ＭＳ Ｐゴシック" pitchFamily="50" charset="-128"/>
              <a:cs typeface="+mn-cs"/>
            </a:rPr>
            <a:t>１</a:t>
          </a:r>
          <a:r>
            <a:rPr kumimoji="1" lang="ja-JP" altLang="en-US" sz="1200">
              <a:solidFill>
                <a:sysClr val="windowText" lastClr="000000"/>
              </a:solidFill>
              <a:effectLst/>
              <a:latin typeface="ＭＳ Ｐゴシック" pitchFamily="50" charset="-128"/>
              <a:ea typeface="ＭＳ Ｐゴシック" pitchFamily="50" charset="-128"/>
              <a:cs typeface="+mn-cs"/>
            </a:rPr>
            <a:t>５６</a:t>
          </a:r>
          <a:r>
            <a:rPr kumimoji="1" lang="ja-JP" altLang="ja-JP" sz="1200">
              <a:solidFill>
                <a:sysClr val="windowText" lastClr="000000"/>
              </a:solidFill>
              <a:effectLst/>
              <a:latin typeface="ＭＳ Ｐゴシック" pitchFamily="50" charset="-128"/>
              <a:ea typeface="ＭＳ Ｐゴシック" pitchFamily="50" charset="-128"/>
              <a:cs typeface="+mn-cs"/>
            </a:rPr>
            <a:t>百万円</a:t>
          </a:r>
          <a:r>
            <a:rPr kumimoji="1" lang="ja-JP" altLang="en-US" sz="1200">
              <a:solidFill>
                <a:sysClr val="windowText" lastClr="000000"/>
              </a:solidFill>
              <a:effectLst/>
              <a:latin typeface="ＭＳ Ｐゴシック" pitchFamily="50" charset="-128"/>
              <a:ea typeface="ＭＳ Ｐゴシック" pitchFamily="50" charset="-128"/>
              <a:cs typeface="+mn-cs"/>
            </a:rPr>
            <a:t>となったことが要因である。</a:t>
          </a:r>
          <a:endParaRPr lang="ja-JP" altLang="ja-JP" sz="1200">
            <a:solidFill>
              <a:sysClr val="windowText" lastClr="000000"/>
            </a:solidFill>
            <a:effectLst/>
            <a:latin typeface="ＭＳ Ｐゴシック" pitchFamily="50" charset="-128"/>
            <a:ea typeface="ＭＳ Ｐゴシック"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Ｐゴシック" pitchFamily="50" charset="-128"/>
              <a:ea typeface="ＭＳ Ｐゴシック" pitchFamily="50" charset="-128"/>
              <a:cs typeface="+mn-cs"/>
            </a:rPr>
            <a:t>　</a:t>
          </a:r>
          <a:r>
            <a:rPr kumimoji="1" lang="ja-JP" altLang="ja-JP" sz="1400">
              <a:solidFill>
                <a:sysClr val="windowText" lastClr="000000"/>
              </a:solidFill>
              <a:effectLst/>
              <a:latin typeface="ＭＳ Ｐゴシック" pitchFamily="50" charset="-128"/>
              <a:ea typeface="ＭＳ Ｐゴシック" pitchFamily="50" charset="-128"/>
              <a:cs typeface="+mn-cs"/>
            </a:rPr>
            <a:t>全会計とも</a:t>
          </a:r>
          <a:r>
            <a:rPr kumimoji="1" lang="ja-JP" altLang="en-US" sz="1400">
              <a:solidFill>
                <a:sysClr val="windowText" lastClr="000000"/>
              </a:solidFill>
              <a:effectLst/>
              <a:latin typeface="ＭＳ Ｐゴシック" pitchFamily="50" charset="-128"/>
              <a:ea typeface="ＭＳ Ｐゴシック" pitchFamily="50" charset="-128"/>
              <a:cs typeface="+mn-cs"/>
            </a:rPr>
            <a:t>前年度同様に資金不足は生じていない。</a:t>
          </a:r>
          <a:endParaRPr kumimoji="1" lang="en-US" altLang="ja-JP" sz="1400">
            <a:solidFill>
              <a:sysClr val="windowText" lastClr="000000"/>
            </a:solidFill>
            <a:effectLst/>
            <a:latin typeface="ＭＳ Ｐゴシック" pitchFamily="50" charset="-128"/>
            <a:ea typeface="ＭＳ Ｐゴシック" pitchFamily="50" charset="-128"/>
            <a:cs typeface="+mn-cs"/>
          </a:endParaRPr>
        </a:p>
        <a:p>
          <a:r>
            <a:rPr kumimoji="1" lang="ja-JP" altLang="en-US" sz="1400">
              <a:solidFill>
                <a:sysClr val="windowText" lastClr="000000"/>
              </a:solidFill>
              <a:effectLst/>
              <a:latin typeface="ＭＳ Ｐゴシック" pitchFamily="50" charset="-128"/>
              <a:ea typeface="ＭＳ Ｐゴシック" pitchFamily="50" charset="-128"/>
              <a:cs typeface="+mn-cs"/>
            </a:rPr>
            <a:t>　平成３０年度では、温泉事業会計において前年度比２．２６％増となっている。その要因は経常利益を継続し計上できていること、他会計からの貸付金償還収入があること等が挙げられる。一方で、国民健康保険特別会計においては、前年度比２．５４％減となっているが、これは、保険制度改正による影響が大きなものである。</a:t>
          </a:r>
          <a:endParaRPr kumimoji="1" lang="en-US" altLang="ja-JP" sz="1400">
            <a:solidFill>
              <a:sysClr val="windowText" lastClr="000000"/>
            </a:solidFill>
            <a:effectLst/>
            <a:latin typeface="ＭＳ Ｐゴシック" pitchFamily="50" charset="-128"/>
            <a:ea typeface="ＭＳ Ｐゴシック" pitchFamily="50" charset="-128"/>
            <a:cs typeface="+mn-cs"/>
          </a:endParaRPr>
        </a:p>
        <a:p>
          <a:r>
            <a:rPr kumimoji="1" lang="ja-JP" altLang="en-US" sz="1400">
              <a:solidFill>
                <a:sysClr val="windowText" lastClr="000000"/>
              </a:solidFill>
              <a:effectLst/>
              <a:latin typeface="ＭＳ Ｐゴシック" pitchFamily="50" charset="-128"/>
              <a:ea typeface="ＭＳ Ｐゴシック" pitchFamily="50" charset="-128"/>
              <a:cs typeface="+mn-cs"/>
            </a:rPr>
            <a:t>　水道事業会計においては、</a:t>
          </a:r>
          <a:r>
            <a:rPr kumimoji="1" lang="ja-JP" altLang="ja-JP" sz="1400">
              <a:solidFill>
                <a:sysClr val="windowText" lastClr="000000"/>
              </a:solidFill>
              <a:effectLst/>
              <a:latin typeface="ＭＳ Ｐゴシック" pitchFamily="50" charset="-128"/>
              <a:ea typeface="ＭＳ Ｐゴシック" pitchFamily="50" charset="-128"/>
              <a:cs typeface="+mn-cs"/>
            </a:rPr>
            <a:t>人口減少による給水収益の減少、施設更新整備の財源確保へ</a:t>
          </a:r>
          <a:r>
            <a:rPr kumimoji="1" lang="ja-JP" altLang="en-US" sz="1400">
              <a:solidFill>
                <a:sysClr val="windowText" lastClr="000000"/>
              </a:solidFill>
              <a:effectLst/>
              <a:latin typeface="ＭＳ Ｐゴシック" pitchFamily="50" charset="-128"/>
              <a:ea typeface="ＭＳ Ｐゴシック" pitchFamily="50" charset="-128"/>
              <a:cs typeface="+mn-cs"/>
            </a:rPr>
            <a:t>対応するために、平成３０年度に新たな水道ビジョン・経営戦略を策定した。今後も黒字を確保し、安定して事業を継続することが重要である。</a:t>
          </a:r>
          <a:endParaRPr kumimoji="1" lang="en-US" altLang="ja-JP" sz="1400">
            <a:solidFill>
              <a:sysClr val="windowText" lastClr="000000"/>
            </a:solidFill>
            <a:effectLst/>
            <a:latin typeface="ＭＳ Ｐゴシック" pitchFamily="50" charset="-128"/>
            <a:ea typeface="ＭＳ Ｐゴシック" pitchFamily="50" charset="-128"/>
            <a:cs typeface="+mn-cs"/>
          </a:endParaRPr>
        </a:p>
        <a:p>
          <a:r>
            <a:rPr kumimoji="1" lang="ja-JP" altLang="en-US" sz="1400">
              <a:solidFill>
                <a:sysClr val="windowText" lastClr="000000"/>
              </a:solidFill>
              <a:effectLst/>
              <a:latin typeface="ＭＳ Ｐゴシック" pitchFamily="50" charset="-128"/>
              <a:ea typeface="ＭＳ Ｐゴシック" pitchFamily="50" charset="-128"/>
              <a:cs typeface="+mn-cs"/>
            </a:rPr>
            <a:t>　また、伊豆まつざき荘事業会計では、平成２８・２９年度と単年度収支で利益計上（黒字）をしていたが、平成３０年度は損失（赤字）計上となっている。利益が計上できるような改革案を策定・実行することが急務である。</a:t>
          </a:r>
          <a:endParaRPr lang="ja-JP" altLang="ja-JP" sz="1400">
            <a:solidFill>
              <a:sysClr val="windowText" lastClr="000000"/>
            </a:solidFill>
            <a:effectLst/>
            <a:latin typeface="ＭＳ Ｐゴシック" pitchFamily="50" charset="-128"/>
            <a:ea typeface="ＭＳ Ｐゴシック" pitchFamily="50" charset="-128"/>
          </a:endParaRPr>
        </a:p>
        <a:p>
          <a:r>
            <a:rPr kumimoji="1" lang="ja-JP" altLang="ja-JP" sz="1400">
              <a:solidFill>
                <a:sysClr val="windowText" lastClr="000000"/>
              </a:solidFill>
              <a:effectLst/>
              <a:latin typeface="ＭＳ Ｐゴシック" pitchFamily="50" charset="-128"/>
              <a:ea typeface="ＭＳ Ｐゴシック" pitchFamily="50" charset="-128"/>
              <a:cs typeface="+mn-cs"/>
            </a:rPr>
            <a:t>　公営企業会計事業における独立採算の原則や各会計の健全性を保つよう、引き続き収支改善に取り組む。</a:t>
          </a:r>
          <a:endParaRPr lang="ja-JP" altLang="ja-JP" sz="1400">
            <a:solidFill>
              <a:sysClr val="windowText" lastClr="000000"/>
            </a:solidFill>
            <a:effectLst/>
            <a:latin typeface="ＭＳ Ｐゴシック" pitchFamily="50" charset="-128"/>
            <a:ea typeface="ＭＳ Ｐゴシック"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644" t="s">
        <v>78</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4"/>
      <c r="DK1" s="184"/>
      <c r="DL1" s="184"/>
      <c r="DM1" s="184"/>
      <c r="DN1" s="184"/>
      <c r="DO1" s="184"/>
    </row>
    <row r="2" spans="1:119" ht="24.75" thickBot="1" x14ac:dyDescent="0.2">
      <c r="A2" s="183"/>
      <c r="B2" s="186" t="s">
        <v>79</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645" t="s">
        <v>80</v>
      </c>
      <c r="C3" s="646"/>
      <c r="D3" s="646"/>
      <c r="E3" s="647"/>
      <c r="F3" s="647"/>
      <c r="G3" s="647"/>
      <c r="H3" s="647"/>
      <c r="I3" s="647"/>
      <c r="J3" s="647"/>
      <c r="K3" s="647"/>
      <c r="L3" s="647" t="s">
        <v>81</v>
      </c>
      <c r="M3" s="647"/>
      <c r="N3" s="647"/>
      <c r="O3" s="647"/>
      <c r="P3" s="647"/>
      <c r="Q3" s="647"/>
      <c r="R3" s="650"/>
      <c r="S3" s="650"/>
      <c r="T3" s="650"/>
      <c r="U3" s="650"/>
      <c r="V3" s="651"/>
      <c r="W3" s="544" t="s">
        <v>82</v>
      </c>
      <c r="X3" s="545"/>
      <c r="Y3" s="545"/>
      <c r="Z3" s="545"/>
      <c r="AA3" s="545"/>
      <c r="AB3" s="646"/>
      <c r="AC3" s="650" t="s">
        <v>83</v>
      </c>
      <c r="AD3" s="545"/>
      <c r="AE3" s="545"/>
      <c r="AF3" s="545"/>
      <c r="AG3" s="545"/>
      <c r="AH3" s="545"/>
      <c r="AI3" s="545"/>
      <c r="AJ3" s="545"/>
      <c r="AK3" s="545"/>
      <c r="AL3" s="612"/>
      <c r="AM3" s="544" t="s">
        <v>84</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85</v>
      </c>
      <c r="BO3" s="545"/>
      <c r="BP3" s="545"/>
      <c r="BQ3" s="545"/>
      <c r="BR3" s="545"/>
      <c r="BS3" s="545"/>
      <c r="BT3" s="545"/>
      <c r="BU3" s="612"/>
      <c r="BV3" s="544" t="s">
        <v>86</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87</v>
      </c>
      <c r="CU3" s="545"/>
      <c r="CV3" s="545"/>
      <c r="CW3" s="545"/>
      <c r="CX3" s="545"/>
      <c r="CY3" s="545"/>
      <c r="CZ3" s="545"/>
      <c r="DA3" s="612"/>
      <c r="DB3" s="544" t="s">
        <v>88</v>
      </c>
      <c r="DC3" s="545"/>
      <c r="DD3" s="545"/>
      <c r="DE3" s="545"/>
      <c r="DF3" s="545"/>
      <c r="DG3" s="545"/>
      <c r="DH3" s="545"/>
      <c r="DI3" s="612"/>
      <c r="DJ3" s="183"/>
      <c r="DK3" s="183"/>
      <c r="DL3" s="183"/>
      <c r="DM3" s="183"/>
      <c r="DN3" s="183"/>
      <c r="DO3" s="183"/>
    </row>
    <row r="4" spans="1:119" ht="18.75" customHeight="1" x14ac:dyDescent="0.15">
      <c r="A4" s="184"/>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89</v>
      </c>
      <c r="AZ4" s="458"/>
      <c r="BA4" s="458"/>
      <c r="BB4" s="458"/>
      <c r="BC4" s="458"/>
      <c r="BD4" s="458"/>
      <c r="BE4" s="458"/>
      <c r="BF4" s="458"/>
      <c r="BG4" s="458"/>
      <c r="BH4" s="458"/>
      <c r="BI4" s="458"/>
      <c r="BJ4" s="458"/>
      <c r="BK4" s="458"/>
      <c r="BL4" s="458"/>
      <c r="BM4" s="459"/>
      <c r="BN4" s="460">
        <v>3777875</v>
      </c>
      <c r="BO4" s="461"/>
      <c r="BP4" s="461"/>
      <c r="BQ4" s="461"/>
      <c r="BR4" s="461"/>
      <c r="BS4" s="461"/>
      <c r="BT4" s="461"/>
      <c r="BU4" s="462"/>
      <c r="BV4" s="460">
        <v>3632757</v>
      </c>
      <c r="BW4" s="461"/>
      <c r="BX4" s="461"/>
      <c r="BY4" s="461"/>
      <c r="BZ4" s="461"/>
      <c r="CA4" s="461"/>
      <c r="CB4" s="461"/>
      <c r="CC4" s="462"/>
      <c r="CD4" s="638" t="s">
        <v>90</v>
      </c>
      <c r="CE4" s="639"/>
      <c r="CF4" s="639"/>
      <c r="CG4" s="639"/>
      <c r="CH4" s="639"/>
      <c r="CI4" s="639"/>
      <c r="CJ4" s="639"/>
      <c r="CK4" s="639"/>
      <c r="CL4" s="639"/>
      <c r="CM4" s="639"/>
      <c r="CN4" s="639"/>
      <c r="CO4" s="639"/>
      <c r="CP4" s="639"/>
      <c r="CQ4" s="639"/>
      <c r="CR4" s="639"/>
      <c r="CS4" s="640"/>
      <c r="CT4" s="641">
        <v>6.6</v>
      </c>
      <c r="CU4" s="642"/>
      <c r="CV4" s="642"/>
      <c r="CW4" s="642"/>
      <c r="CX4" s="642"/>
      <c r="CY4" s="642"/>
      <c r="CZ4" s="642"/>
      <c r="DA4" s="643"/>
      <c r="DB4" s="641">
        <v>7.3</v>
      </c>
      <c r="DC4" s="642"/>
      <c r="DD4" s="642"/>
      <c r="DE4" s="642"/>
      <c r="DF4" s="642"/>
      <c r="DG4" s="642"/>
      <c r="DH4" s="642"/>
      <c r="DI4" s="643"/>
      <c r="DJ4" s="183"/>
      <c r="DK4" s="183"/>
      <c r="DL4" s="183"/>
      <c r="DM4" s="183"/>
      <c r="DN4" s="183"/>
      <c r="DO4" s="183"/>
    </row>
    <row r="5" spans="1:119" ht="18.75" customHeight="1" x14ac:dyDescent="0.15">
      <c r="A5" s="184"/>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91</v>
      </c>
      <c r="AN5" s="439"/>
      <c r="AO5" s="439"/>
      <c r="AP5" s="439"/>
      <c r="AQ5" s="439"/>
      <c r="AR5" s="439"/>
      <c r="AS5" s="439"/>
      <c r="AT5" s="440"/>
      <c r="AU5" s="522" t="s">
        <v>92</v>
      </c>
      <c r="AV5" s="523"/>
      <c r="AW5" s="523"/>
      <c r="AX5" s="523"/>
      <c r="AY5" s="445" t="s">
        <v>93</v>
      </c>
      <c r="AZ5" s="446"/>
      <c r="BA5" s="446"/>
      <c r="BB5" s="446"/>
      <c r="BC5" s="446"/>
      <c r="BD5" s="446"/>
      <c r="BE5" s="446"/>
      <c r="BF5" s="446"/>
      <c r="BG5" s="446"/>
      <c r="BH5" s="446"/>
      <c r="BI5" s="446"/>
      <c r="BJ5" s="446"/>
      <c r="BK5" s="446"/>
      <c r="BL5" s="446"/>
      <c r="BM5" s="447"/>
      <c r="BN5" s="465">
        <v>3597532</v>
      </c>
      <c r="BO5" s="466"/>
      <c r="BP5" s="466"/>
      <c r="BQ5" s="466"/>
      <c r="BR5" s="466"/>
      <c r="BS5" s="466"/>
      <c r="BT5" s="466"/>
      <c r="BU5" s="467"/>
      <c r="BV5" s="465">
        <v>3442678</v>
      </c>
      <c r="BW5" s="466"/>
      <c r="BX5" s="466"/>
      <c r="BY5" s="466"/>
      <c r="BZ5" s="466"/>
      <c r="CA5" s="466"/>
      <c r="CB5" s="466"/>
      <c r="CC5" s="467"/>
      <c r="CD5" s="474" t="s">
        <v>94</v>
      </c>
      <c r="CE5" s="475"/>
      <c r="CF5" s="475"/>
      <c r="CG5" s="475"/>
      <c r="CH5" s="475"/>
      <c r="CI5" s="475"/>
      <c r="CJ5" s="475"/>
      <c r="CK5" s="475"/>
      <c r="CL5" s="475"/>
      <c r="CM5" s="475"/>
      <c r="CN5" s="475"/>
      <c r="CO5" s="475"/>
      <c r="CP5" s="475"/>
      <c r="CQ5" s="475"/>
      <c r="CR5" s="475"/>
      <c r="CS5" s="476"/>
      <c r="CT5" s="435">
        <v>85.4</v>
      </c>
      <c r="CU5" s="436"/>
      <c r="CV5" s="436"/>
      <c r="CW5" s="436"/>
      <c r="CX5" s="436"/>
      <c r="CY5" s="436"/>
      <c r="CZ5" s="436"/>
      <c r="DA5" s="437"/>
      <c r="DB5" s="435">
        <v>84.8</v>
      </c>
      <c r="DC5" s="436"/>
      <c r="DD5" s="436"/>
      <c r="DE5" s="436"/>
      <c r="DF5" s="436"/>
      <c r="DG5" s="436"/>
      <c r="DH5" s="436"/>
      <c r="DI5" s="437"/>
      <c r="DJ5" s="183"/>
      <c r="DK5" s="183"/>
      <c r="DL5" s="183"/>
      <c r="DM5" s="183"/>
      <c r="DN5" s="183"/>
      <c r="DO5" s="183"/>
    </row>
    <row r="6" spans="1:119" ht="18.75" customHeight="1" x14ac:dyDescent="0.15">
      <c r="A6" s="184"/>
      <c r="B6" s="618" t="s">
        <v>95</v>
      </c>
      <c r="C6" s="479"/>
      <c r="D6" s="479"/>
      <c r="E6" s="619"/>
      <c r="F6" s="619"/>
      <c r="G6" s="619"/>
      <c r="H6" s="619"/>
      <c r="I6" s="619"/>
      <c r="J6" s="619"/>
      <c r="K6" s="619"/>
      <c r="L6" s="619" t="s">
        <v>96</v>
      </c>
      <c r="M6" s="619"/>
      <c r="N6" s="619"/>
      <c r="O6" s="619"/>
      <c r="P6" s="619"/>
      <c r="Q6" s="619"/>
      <c r="R6" s="503"/>
      <c r="S6" s="503"/>
      <c r="T6" s="503"/>
      <c r="U6" s="503"/>
      <c r="V6" s="625"/>
      <c r="W6" s="556" t="s">
        <v>97</v>
      </c>
      <c r="X6" s="478"/>
      <c r="Y6" s="478"/>
      <c r="Z6" s="478"/>
      <c r="AA6" s="478"/>
      <c r="AB6" s="479"/>
      <c r="AC6" s="630" t="s">
        <v>98</v>
      </c>
      <c r="AD6" s="631"/>
      <c r="AE6" s="631"/>
      <c r="AF6" s="631"/>
      <c r="AG6" s="631"/>
      <c r="AH6" s="631"/>
      <c r="AI6" s="631"/>
      <c r="AJ6" s="631"/>
      <c r="AK6" s="631"/>
      <c r="AL6" s="632"/>
      <c r="AM6" s="534" t="s">
        <v>99</v>
      </c>
      <c r="AN6" s="439"/>
      <c r="AO6" s="439"/>
      <c r="AP6" s="439"/>
      <c r="AQ6" s="439"/>
      <c r="AR6" s="439"/>
      <c r="AS6" s="439"/>
      <c r="AT6" s="440"/>
      <c r="AU6" s="522" t="s">
        <v>100</v>
      </c>
      <c r="AV6" s="523"/>
      <c r="AW6" s="523"/>
      <c r="AX6" s="523"/>
      <c r="AY6" s="445" t="s">
        <v>101</v>
      </c>
      <c r="AZ6" s="446"/>
      <c r="BA6" s="446"/>
      <c r="BB6" s="446"/>
      <c r="BC6" s="446"/>
      <c r="BD6" s="446"/>
      <c r="BE6" s="446"/>
      <c r="BF6" s="446"/>
      <c r="BG6" s="446"/>
      <c r="BH6" s="446"/>
      <c r="BI6" s="446"/>
      <c r="BJ6" s="446"/>
      <c r="BK6" s="446"/>
      <c r="BL6" s="446"/>
      <c r="BM6" s="447"/>
      <c r="BN6" s="465">
        <v>180343</v>
      </c>
      <c r="BO6" s="466"/>
      <c r="BP6" s="466"/>
      <c r="BQ6" s="466"/>
      <c r="BR6" s="466"/>
      <c r="BS6" s="466"/>
      <c r="BT6" s="466"/>
      <c r="BU6" s="467"/>
      <c r="BV6" s="465">
        <v>190079</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89.5</v>
      </c>
      <c r="CU6" s="616"/>
      <c r="CV6" s="616"/>
      <c r="CW6" s="616"/>
      <c r="CX6" s="616"/>
      <c r="CY6" s="616"/>
      <c r="CZ6" s="616"/>
      <c r="DA6" s="617"/>
      <c r="DB6" s="615">
        <v>88.9</v>
      </c>
      <c r="DC6" s="616"/>
      <c r="DD6" s="616"/>
      <c r="DE6" s="616"/>
      <c r="DF6" s="616"/>
      <c r="DG6" s="616"/>
      <c r="DH6" s="616"/>
      <c r="DI6" s="617"/>
      <c r="DJ6" s="183"/>
      <c r="DK6" s="183"/>
      <c r="DL6" s="183"/>
      <c r="DM6" s="183"/>
      <c r="DN6" s="183"/>
      <c r="DO6" s="183"/>
    </row>
    <row r="7" spans="1:119" ht="18.75" customHeight="1" x14ac:dyDescent="0.15">
      <c r="A7" s="184"/>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100</v>
      </c>
      <c r="AV7" s="523"/>
      <c r="AW7" s="523"/>
      <c r="AX7" s="523"/>
      <c r="AY7" s="445" t="s">
        <v>104</v>
      </c>
      <c r="AZ7" s="446"/>
      <c r="BA7" s="446"/>
      <c r="BB7" s="446"/>
      <c r="BC7" s="446"/>
      <c r="BD7" s="446"/>
      <c r="BE7" s="446"/>
      <c r="BF7" s="446"/>
      <c r="BG7" s="446"/>
      <c r="BH7" s="446"/>
      <c r="BI7" s="446"/>
      <c r="BJ7" s="446"/>
      <c r="BK7" s="446"/>
      <c r="BL7" s="446"/>
      <c r="BM7" s="447"/>
      <c r="BN7" s="465">
        <v>24406</v>
      </c>
      <c r="BO7" s="466"/>
      <c r="BP7" s="466"/>
      <c r="BQ7" s="466"/>
      <c r="BR7" s="466"/>
      <c r="BS7" s="466"/>
      <c r="BT7" s="466"/>
      <c r="BU7" s="467"/>
      <c r="BV7" s="465">
        <v>16701</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2358381</v>
      </c>
      <c r="CU7" s="466"/>
      <c r="CV7" s="466"/>
      <c r="CW7" s="466"/>
      <c r="CX7" s="466"/>
      <c r="CY7" s="466"/>
      <c r="CZ7" s="466"/>
      <c r="DA7" s="467"/>
      <c r="DB7" s="465">
        <v>2379460</v>
      </c>
      <c r="DC7" s="466"/>
      <c r="DD7" s="466"/>
      <c r="DE7" s="466"/>
      <c r="DF7" s="466"/>
      <c r="DG7" s="466"/>
      <c r="DH7" s="466"/>
      <c r="DI7" s="467"/>
      <c r="DJ7" s="183"/>
      <c r="DK7" s="183"/>
      <c r="DL7" s="183"/>
      <c r="DM7" s="183"/>
      <c r="DN7" s="183"/>
      <c r="DO7" s="183"/>
    </row>
    <row r="8" spans="1:119" ht="18.75" customHeight="1" thickBot="1" x14ac:dyDescent="0.2">
      <c r="A8" s="184"/>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107</v>
      </c>
      <c r="AV8" s="523"/>
      <c r="AW8" s="523"/>
      <c r="AX8" s="523"/>
      <c r="AY8" s="445" t="s">
        <v>108</v>
      </c>
      <c r="AZ8" s="446"/>
      <c r="BA8" s="446"/>
      <c r="BB8" s="446"/>
      <c r="BC8" s="446"/>
      <c r="BD8" s="446"/>
      <c r="BE8" s="446"/>
      <c r="BF8" s="446"/>
      <c r="BG8" s="446"/>
      <c r="BH8" s="446"/>
      <c r="BI8" s="446"/>
      <c r="BJ8" s="446"/>
      <c r="BK8" s="446"/>
      <c r="BL8" s="446"/>
      <c r="BM8" s="447"/>
      <c r="BN8" s="465">
        <v>155937</v>
      </c>
      <c r="BO8" s="466"/>
      <c r="BP8" s="466"/>
      <c r="BQ8" s="466"/>
      <c r="BR8" s="466"/>
      <c r="BS8" s="466"/>
      <c r="BT8" s="466"/>
      <c r="BU8" s="467"/>
      <c r="BV8" s="465">
        <v>173378</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0.31</v>
      </c>
      <c r="CU8" s="579"/>
      <c r="CV8" s="579"/>
      <c r="CW8" s="579"/>
      <c r="CX8" s="579"/>
      <c r="CY8" s="579"/>
      <c r="CZ8" s="579"/>
      <c r="DA8" s="580"/>
      <c r="DB8" s="578">
        <v>0.31</v>
      </c>
      <c r="DC8" s="579"/>
      <c r="DD8" s="579"/>
      <c r="DE8" s="579"/>
      <c r="DF8" s="579"/>
      <c r="DG8" s="579"/>
      <c r="DH8" s="579"/>
      <c r="DI8" s="580"/>
      <c r="DJ8" s="183"/>
      <c r="DK8" s="183"/>
      <c r="DL8" s="183"/>
      <c r="DM8" s="183"/>
      <c r="DN8" s="183"/>
      <c r="DO8" s="183"/>
    </row>
    <row r="9" spans="1:119" ht="18.75" customHeight="1" thickBot="1" x14ac:dyDescent="0.2">
      <c r="A9" s="184"/>
      <c r="B9" s="604" t="s">
        <v>110</v>
      </c>
      <c r="C9" s="605"/>
      <c r="D9" s="605"/>
      <c r="E9" s="605"/>
      <c r="F9" s="605"/>
      <c r="G9" s="605"/>
      <c r="H9" s="605"/>
      <c r="I9" s="605"/>
      <c r="J9" s="605"/>
      <c r="K9" s="528"/>
      <c r="L9" s="606" t="s">
        <v>111</v>
      </c>
      <c r="M9" s="607"/>
      <c r="N9" s="607"/>
      <c r="O9" s="607"/>
      <c r="P9" s="607"/>
      <c r="Q9" s="608"/>
      <c r="R9" s="609">
        <v>6837</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-17441</v>
      </c>
      <c r="BO9" s="466"/>
      <c r="BP9" s="466"/>
      <c r="BQ9" s="466"/>
      <c r="BR9" s="466"/>
      <c r="BS9" s="466"/>
      <c r="BT9" s="466"/>
      <c r="BU9" s="467"/>
      <c r="BV9" s="465">
        <v>28311</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10.8</v>
      </c>
      <c r="CU9" s="436"/>
      <c r="CV9" s="436"/>
      <c r="CW9" s="436"/>
      <c r="CX9" s="436"/>
      <c r="CY9" s="436"/>
      <c r="CZ9" s="436"/>
      <c r="DA9" s="437"/>
      <c r="DB9" s="435">
        <v>10.8</v>
      </c>
      <c r="DC9" s="436"/>
      <c r="DD9" s="436"/>
      <c r="DE9" s="436"/>
      <c r="DF9" s="436"/>
      <c r="DG9" s="436"/>
      <c r="DH9" s="436"/>
      <c r="DI9" s="437"/>
      <c r="DJ9" s="183"/>
      <c r="DK9" s="183"/>
      <c r="DL9" s="183"/>
      <c r="DM9" s="183"/>
      <c r="DN9" s="183"/>
      <c r="DO9" s="183"/>
    </row>
    <row r="10" spans="1:119" ht="18.75" customHeight="1" thickBot="1" x14ac:dyDescent="0.2">
      <c r="A10" s="184"/>
      <c r="B10" s="604"/>
      <c r="C10" s="605"/>
      <c r="D10" s="605"/>
      <c r="E10" s="605"/>
      <c r="F10" s="605"/>
      <c r="G10" s="605"/>
      <c r="H10" s="605"/>
      <c r="I10" s="605"/>
      <c r="J10" s="605"/>
      <c r="K10" s="528"/>
      <c r="L10" s="438" t="s">
        <v>117</v>
      </c>
      <c r="M10" s="439"/>
      <c r="N10" s="439"/>
      <c r="O10" s="439"/>
      <c r="P10" s="439"/>
      <c r="Q10" s="440"/>
      <c r="R10" s="441">
        <v>7653</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199665</v>
      </c>
      <c r="BO10" s="466"/>
      <c r="BP10" s="466"/>
      <c r="BQ10" s="466"/>
      <c r="BR10" s="466"/>
      <c r="BS10" s="466"/>
      <c r="BT10" s="466"/>
      <c r="BU10" s="467"/>
      <c r="BV10" s="465">
        <v>147577</v>
      </c>
      <c r="BW10" s="466"/>
      <c r="BX10" s="466"/>
      <c r="BY10" s="466"/>
      <c r="BZ10" s="466"/>
      <c r="CA10" s="466"/>
      <c r="CB10" s="466"/>
      <c r="CC10" s="467"/>
      <c r="CD10" s="188" t="s">
        <v>121</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119</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3"/>
      <c r="DK11" s="183"/>
      <c r="DL11" s="183"/>
      <c r="DM11" s="183"/>
      <c r="DN11" s="183"/>
      <c r="DO11" s="183"/>
    </row>
    <row r="12" spans="1:119" ht="18.75" customHeight="1" x14ac:dyDescent="0.15">
      <c r="A12" s="184"/>
      <c r="B12" s="581" t="s">
        <v>128</v>
      </c>
      <c r="C12" s="582"/>
      <c r="D12" s="582"/>
      <c r="E12" s="582"/>
      <c r="F12" s="582"/>
      <c r="G12" s="582"/>
      <c r="H12" s="582"/>
      <c r="I12" s="582"/>
      <c r="J12" s="582"/>
      <c r="K12" s="583"/>
      <c r="L12" s="590" t="s">
        <v>129</v>
      </c>
      <c r="M12" s="591"/>
      <c r="N12" s="591"/>
      <c r="O12" s="591"/>
      <c r="P12" s="591"/>
      <c r="Q12" s="592"/>
      <c r="R12" s="593">
        <v>6698</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100000</v>
      </c>
      <c r="BO12" s="466"/>
      <c r="BP12" s="466"/>
      <c r="BQ12" s="466"/>
      <c r="BR12" s="466"/>
      <c r="BS12" s="466"/>
      <c r="BT12" s="466"/>
      <c r="BU12" s="467"/>
      <c r="BV12" s="465">
        <v>120000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136</v>
      </c>
      <c r="DC12" s="579"/>
      <c r="DD12" s="579"/>
      <c r="DE12" s="579"/>
      <c r="DF12" s="579"/>
      <c r="DG12" s="579"/>
      <c r="DH12" s="579"/>
      <c r="DI12" s="580"/>
      <c r="DJ12" s="183"/>
      <c r="DK12" s="183"/>
      <c r="DL12" s="183"/>
      <c r="DM12" s="183"/>
      <c r="DN12" s="183"/>
      <c r="DO12" s="183"/>
    </row>
    <row r="13" spans="1:119" ht="18.75" customHeight="1" x14ac:dyDescent="0.15">
      <c r="A13" s="184"/>
      <c r="B13" s="584"/>
      <c r="C13" s="585"/>
      <c r="D13" s="585"/>
      <c r="E13" s="585"/>
      <c r="F13" s="585"/>
      <c r="G13" s="585"/>
      <c r="H13" s="585"/>
      <c r="I13" s="585"/>
      <c r="J13" s="585"/>
      <c r="K13" s="586"/>
      <c r="L13" s="194"/>
      <c r="M13" s="565" t="s">
        <v>137</v>
      </c>
      <c r="N13" s="566"/>
      <c r="O13" s="566"/>
      <c r="P13" s="566"/>
      <c r="Q13" s="567"/>
      <c r="R13" s="568">
        <v>6671</v>
      </c>
      <c r="S13" s="569"/>
      <c r="T13" s="569"/>
      <c r="U13" s="569"/>
      <c r="V13" s="570"/>
      <c r="W13" s="556" t="s">
        <v>138</v>
      </c>
      <c r="X13" s="478"/>
      <c r="Y13" s="478"/>
      <c r="Z13" s="478"/>
      <c r="AA13" s="478"/>
      <c r="AB13" s="479"/>
      <c r="AC13" s="441">
        <v>222</v>
      </c>
      <c r="AD13" s="442"/>
      <c r="AE13" s="442"/>
      <c r="AF13" s="442"/>
      <c r="AG13" s="443"/>
      <c r="AH13" s="441">
        <v>256</v>
      </c>
      <c r="AI13" s="442"/>
      <c r="AJ13" s="442"/>
      <c r="AK13" s="442"/>
      <c r="AL13" s="444"/>
      <c r="AM13" s="534" t="s">
        <v>139</v>
      </c>
      <c r="AN13" s="439"/>
      <c r="AO13" s="439"/>
      <c r="AP13" s="439"/>
      <c r="AQ13" s="439"/>
      <c r="AR13" s="439"/>
      <c r="AS13" s="439"/>
      <c r="AT13" s="440"/>
      <c r="AU13" s="522" t="s">
        <v>119</v>
      </c>
      <c r="AV13" s="523"/>
      <c r="AW13" s="523"/>
      <c r="AX13" s="523"/>
      <c r="AY13" s="445" t="s">
        <v>140</v>
      </c>
      <c r="AZ13" s="446"/>
      <c r="BA13" s="446"/>
      <c r="BB13" s="446"/>
      <c r="BC13" s="446"/>
      <c r="BD13" s="446"/>
      <c r="BE13" s="446"/>
      <c r="BF13" s="446"/>
      <c r="BG13" s="446"/>
      <c r="BH13" s="446"/>
      <c r="BI13" s="446"/>
      <c r="BJ13" s="446"/>
      <c r="BK13" s="446"/>
      <c r="BL13" s="446"/>
      <c r="BM13" s="447"/>
      <c r="BN13" s="465">
        <v>82224</v>
      </c>
      <c r="BO13" s="466"/>
      <c r="BP13" s="466"/>
      <c r="BQ13" s="466"/>
      <c r="BR13" s="466"/>
      <c r="BS13" s="466"/>
      <c r="BT13" s="466"/>
      <c r="BU13" s="467"/>
      <c r="BV13" s="465">
        <v>55888</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3.2</v>
      </c>
      <c r="CU13" s="436"/>
      <c r="CV13" s="436"/>
      <c r="CW13" s="436"/>
      <c r="CX13" s="436"/>
      <c r="CY13" s="436"/>
      <c r="CZ13" s="436"/>
      <c r="DA13" s="437"/>
      <c r="DB13" s="435">
        <v>2.7</v>
      </c>
      <c r="DC13" s="436"/>
      <c r="DD13" s="436"/>
      <c r="DE13" s="436"/>
      <c r="DF13" s="436"/>
      <c r="DG13" s="436"/>
      <c r="DH13" s="436"/>
      <c r="DI13" s="437"/>
      <c r="DJ13" s="183"/>
      <c r="DK13" s="183"/>
      <c r="DL13" s="183"/>
      <c r="DM13" s="183"/>
      <c r="DN13" s="183"/>
      <c r="DO13" s="183"/>
    </row>
    <row r="14" spans="1:119" ht="18.75" customHeight="1" thickBot="1" x14ac:dyDescent="0.2">
      <c r="A14" s="184"/>
      <c r="B14" s="584"/>
      <c r="C14" s="585"/>
      <c r="D14" s="585"/>
      <c r="E14" s="585"/>
      <c r="F14" s="585"/>
      <c r="G14" s="585"/>
      <c r="H14" s="585"/>
      <c r="I14" s="585"/>
      <c r="J14" s="585"/>
      <c r="K14" s="586"/>
      <c r="L14" s="558" t="s">
        <v>142</v>
      </c>
      <c r="M14" s="599"/>
      <c r="N14" s="599"/>
      <c r="O14" s="599"/>
      <c r="P14" s="599"/>
      <c r="Q14" s="600"/>
      <c r="R14" s="568">
        <v>6836</v>
      </c>
      <c r="S14" s="569"/>
      <c r="T14" s="569"/>
      <c r="U14" s="569"/>
      <c r="V14" s="570"/>
      <c r="W14" s="571"/>
      <c r="X14" s="481"/>
      <c r="Y14" s="481"/>
      <c r="Z14" s="481"/>
      <c r="AA14" s="481"/>
      <c r="AB14" s="482"/>
      <c r="AC14" s="561">
        <v>7.2</v>
      </c>
      <c r="AD14" s="562"/>
      <c r="AE14" s="562"/>
      <c r="AF14" s="562"/>
      <c r="AG14" s="563"/>
      <c r="AH14" s="561">
        <v>7.2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t="s">
        <v>136</v>
      </c>
      <c r="CU14" s="573"/>
      <c r="CV14" s="573"/>
      <c r="CW14" s="573"/>
      <c r="CX14" s="573"/>
      <c r="CY14" s="573"/>
      <c r="CZ14" s="573"/>
      <c r="DA14" s="574"/>
      <c r="DB14" s="572" t="s">
        <v>127</v>
      </c>
      <c r="DC14" s="573"/>
      <c r="DD14" s="573"/>
      <c r="DE14" s="573"/>
      <c r="DF14" s="573"/>
      <c r="DG14" s="573"/>
      <c r="DH14" s="573"/>
      <c r="DI14" s="574"/>
      <c r="DJ14" s="183"/>
      <c r="DK14" s="183"/>
      <c r="DL14" s="183"/>
      <c r="DM14" s="183"/>
      <c r="DN14" s="183"/>
      <c r="DO14" s="183"/>
    </row>
    <row r="15" spans="1:119" ht="18.75" customHeight="1" x14ac:dyDescent="0.15">
      <c r="A15" s="184"/>
      <c r="B15" s="584"/>
      <c r="C15" s="585"/>
      <c r="D15" s="585"/>
      <c r="E15" s="585"/>
      <c r="F15" s="585"/>
      <c r="G15" s="585"/>
      <c r="H15" s="585"/>
      <c r="I15" s="585"/>
      <c r="J15" s="585"/>
      <c r="K15" s="586"/>
      <c r="L15" s="194"/>
      <c r="M15" s="565" t="s">
        <v>144</v>
      </c>
      <c r="N15" s="566"/>
      <c r="O15" s="566"/>
      <c r="P15" s="566"/>
      <c r="Q15" s="567"/>
      <c r="R15" s="568">
        <v>6809</v>
      </c>
      <c r="S15" s="569"/>
      <c r="T15" s="569"/>
      <c r="U15" s="569"/>
      <c r="V15" s="570"/>
      <c r="W15" s="556" t="s">
        <v>145</v>
      </c>
      <c r="X15" s="478"/>
      <c r="Y15" s="478"/>
      <c r="Z15" s="478"/>
      <c r="AA15" s="478"/>
      <c r="AB15" s="479"/>
      <c r="AC15" s="441">
        <v>531</v>
      </c>
      <c r="AD15" s="442"/>
      <c r="AE15" s="442"/>
      <c r="AF15" s="442"/>
      <c r="AG15" s="443"/>
      <c r="AH15" s="441">
        <v>626</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635149</v>
      </c>
      <c r="BO15" s="461"/>
      <c r="BP15" s="461"/>
      <c r="BQ15" s="461"/>
      <c r="BR15" s="461"/>
      <c r="BS15" s="461"/>
      <c r="BT15" s="461"/>
      <c r="BU15" s="462"/>
      <c r="BV15" s="460">
        <v>643532</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17.100000000000001</v>
      </c>
      <c r="AD16" s="562"/>
      <c r="AE16" s="562"/>
      <c r="AF16" s="562"/>
      <c r="AG16" s="563"/>
      <c r="AH16" s="561">
        <v>17.5</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2083599</v>
      </c>
      <c r="BO16" s="466"/>
      <c r="BP16" s="466"/>
      <c r="BQ16" s="466"/>
      <c r="BR16" s="466"/>
      <c r="BS16" s="466"/>
      <c r="BT16" s="466"/>
      <c r="BU16" s="467"/>
      <c r="BV16" s="465">
        <v>2100561</v>
      </c>
      <c r="BW16" s="466"/>
      <c r="BX16" s="466"/>
      <c r="BY16" s="466"/>
      <c r="BZ16" s="466"/>
      <c r="CA16" s="466"/>
      <c r="CB16" s="466"/>
      <c r="CC16" s="467"/>
      <c r="CD16" s="198"/>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3"/>
      <c r="DK16" s="183"/>
      <c r="DL16" s="183"/>
      <c r="DM16" s="183"/>
      <c r="DN16" s="183"/>
      <c r="DO16" s="183"/>
    </row>
    <row r="17" spans="1:119" ht="18.75" customHeight="1" thickBot="1" x14ac:dyDescent="0.2">
      <c r="A17" s="184"/>
      <c r="B17" s="587"/>
      <c r="C17" s="588"/>
      <c r="D17" s="588"/>
      <c r="E17" s="588"/>
      <c r="F17" s="588"/>
      <c r="G17" s="588"/>
      <c r="H17" s="588"/>
      <c r="I17" s="588"/>
      <c r="J17" s="588"/>
      <c r="K17" s="589"/>
      <c r="L17" s="199"/>
      <c r="M17" s="550" t="s">
        <v>151</v>
      </c>
      <c r="N17" s="551"/>
      <c r="O17" s="551"/>
      <c r="P17" s="551"/>
      <c r="Q17" s="552"/>
      <c r="R17" s="553" t="s">
        <v>152</v>
      </c>
      <c r="S17" s="554"/>
      <c r="T17" s="554"/>
      <c r="U17" s="554"/>
      <c r="V17" s="555"/>
      <c r="W17" s="556" t="s">
        <v>153</v>
      </c>
      <c r="X17" s="478"/>
      <c r="Y17" s="478"/>
      <c r="Z17" s="478"/>
      <c r="AA17" s="478"/>
      <c r="AB17" s="479"/>
      <c r="AC17" s="441">
        <v>2350</v>
      </c>
      <c r="AD17" s="442"/>
      <c r="AE17" s="442"/>
      <c r="AF17" s="442"/>
      <c r="AG17" s="443"/>
      <c r="AH17" s="441">
        <v>2691</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801924</v>
      </c>
      <c r="BO17" s="466"/>
      <c r="BP17" s="466"/>
      <c r="BQ17" s="466"/>
      <c r="BR17" s="466"/>
      <c r="BS17" s="466"/>
      <c r="BT17" s="466"/>
      <c r="BU17" s="467"/>
      <c r="BV17" s="465">
        <v>812352</v>
      </c>
      <c r="BW17" s="466"/>
      <c r="BX17" s="466"/>
      <c r="BY17" s="466"/>
      <c r="BZ17" s="466"/>
      <c r="CA17" s="466"/>
      <c r="CB17" s="466"/>
      <c r="CC17" s="467"/>
      <c r="CD17" s="198"/>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3"/>
      <c r="DK17" s="183"/>
      <c r="DL17" s="183"/>
      <c r="DM17" s="183"/>
      <c r="DN17" s="183"/>
      <c r="DO17" s="183"/>
    </row>
    <row r="18" spans="1:119" ht="18.75" customHeight="1" thickBot="1" x14ac:dyDescent="0.2">
      <c r="A18" s="184"/>
      <c r="B18" s="527" t="s">
        <v>155</v>
      </c>
      <c r="C18" s="528"/>
      <c r="D18" s="528"/>
      <c r="E18" s="529"/>
      <c r="F18" s="529"/>
      <c r="G18" s="529"/>
      <c r="H18" s="529"/>
      <c r="I18" s="529"/>
      <c r="J18" s="529"/>
      <c r="K18" s="529"/>
      <c r="L18" s="530">
        <v>85.19</v>
      </c>
      <c r="M18" s="530"/>
      <c r="N18" s="530"/>
      <c r="O18" s="530"/>
      <c r="P18" s="530"/>
      <c r="Q18" s="530"/>
      <c r="R18" s="531"/>
      <c r="S18" s="531"/>
      <c r="T18" s="531"/>
      <c r="U18" s="531"/>
      <c r="V18" s="532"/>
      <c r="W18" s="546"/>
      <c r="X18" s="547"/>
      <c r="Y18" s="547"/>
      <c r="Z18" s="547"/>
      <c r="AA18" s="547"/>
      <c r="AB18" s="557"/>
      <c r="AC18" s="429">
        <v>75.7</v>
      </c>
      <c r="AD18" s="430"/>
      <c r="AE18" s="430"/>
      <c r="AF18" s="430"/>
      <c r="AG18" s="533"/>
      <c r="AH18" s="429">
        <v>75.3</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2032444</v>
      </c>
      <c r="BO18" s="466"/>
      <c r="BP18" s="466"/>
      <c r="BQ18" s="466"/>
      <c r="BR18" s="466"/>
      <c r="BS18" s="466"/>
      <c r="BT18" s="466"/>
      <c r="BU18" s="467"/>
      <c r="BV18" s="465">
        <v>2046739</v>
      </c>
      <c r="BW18" s="466"/>
      <c r="BX18" s="466"/>
      <c r="BY18" s="466"/>
      <c r="BZ18" s="466"/>
      <c r="CA18" s="466"/>
      <c r="CB18" s="466"/>
      <c r="CC18" s="467"/>
      <c r="CD18" s="198"/>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3"/>
      <c r="DK18" s="183"/>
      <c r="DL18" s="183"/>
      <c r="DM18" s="183"/>
      <c r="DN18" s="183"/>
      <c r="DO18" s="183"/>
    </row>
    <row r="19" spans="1:119" ht="18.75" customHeight="1" thickBot="1" x14ac:dyDescent="0.2">
      <c r="A19" s="184"/>
      <c r="B19" s="527" t="s">
        <v>157</v>
      </c>
      <c r="C19" s="528"/>
      <c r="D19" s="528"/>
      <c r="E19" s="529"/>
      <c r="F19" s="529"/>
      <c r="G19" s="529"/>
      <c r="H19" s="529"/>
      <c r="I19" s="529"/>
      <c r="J19" s="529"/>
      <c r="K19" s="529"/>
      <c r="L19" s="535">
        <v>80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2881461</v>
      </c>
      <c r="BO19" s="466"/>
      <c r="BP19" s="466"/>
      <c r="BQ19" s="466"/>
      <c r="BR19" s="466"/>
      <c r="BS19" s="466"/>
      <c r="BT19" s="466"/>
      <c r="BU19" s="467"/>
      <c r="BV19" s="465">
        <v>2912589</v>
      </c>
      <c r="BW19" s="466"/>
      <c r="BX19" s="466"/>
      <c r="BY19" s="466"/>
      <c r="BZ19" s="466"/>
      <c r="CA19" s="466"/>
      <c r="CB19" s="466"/>
      <c r="CC19" s="467"/>
      <c r="CD19" s="198"/>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3"/>
      <c r="DK19" s="183"/>
      <c r="DL19" s="183"/>
      <c r="DM19" s="183"/>
      <c r="DN19" s="183"/>
      <c r="DO19" s="183"/>
    </row>
    <row r="20" spans="1:119" ht="18.75" customHeight="1" thickBot="1" x14ac:dyDescent="0.2">
      <c r="A20" s="184"/>
      <c r="B20" s="527" t="s">
        <v>159</v>
      </c>
      <c r="C20" s="528"/>
      <c r="D20" s="528"/>
      <c r="E20" s="529"/>
      <c r="F20" s="529"/>
      <c r="G20" s="529"/>
      <c r="H20" s="529"/>
      <c r="I20" s="529"/>
      <c r="J20" s="529"/>
      <c r="K20" s="529"/>
      <c r="L20" s="535">
        <v>2832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198"/>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3"/>
      <c r="DK20" s="183"/>
      <c r="DL20" s="183"/>
      <c r="DM20" s="183"/>
      <c r="DN20" s="183"/>
      <c r="DO20" s="183"/>
    </row>
    <row r="21" spans="1:119" ht="18.75" customHeight="1" x14ac:dyDescent="0.15">
      <c r="A21" s="184"/>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198"/>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3"/>
      <c r="DK21" s="183"/>
      <c r="DL21" s="183"/>
      <c r="DM21" s="183"/>
      <c r="DN21" s="183"/>
      <c r="DO21" s="183"/>
    </row>
    <row r="22" spans="1:119" ht="18.75" customHeight="1" thickBot="1" x14ac:dyDescent="0.2">
      <c r="A22" s="184"/>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198"/>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3"/>
      <c r="DK22" s="183"/>
      <c r="DL22" s="183"/>
      <c r="DM22" s="183"/>
      <c r="DN22" s="183"/>
      <c r="DO22" s="183"/>
    </row>
    <row r="23" spans="1:119" ht="18.75" customHeight="1" x14ac:dyDescent="0.15">
      <c r="A23" s="184"/>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3294479</v>
      </c>
      <c r="BO23" s="466"/>
      <c r="BP23" s="466"/>
      <c r="BQ23" s="466"/>
      <c r="BR23" s="466"/>
      <c r="BS23" s="466"/>
      <c r="BT23" s="466"/>
      <c r="BU23" s="467"/>
      <c r="BV23" s="465">
        <v>3260194</v>
      </c>
      <c r="BW23" s="466"/>
      <c r="BX23" s="466"/>
      <c r="BY23" s="466"/>
      <c r="BZ23" s="466"/>
      <c r="CA23" s="466"/>
      <c r="CB23" s="466"/>
      <c r="CC23" s="467"/>
      <c r="CD23" s="198"/>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3"/>
      <c r="DK23" s="183"/>
      <c r="DL23" s="183"/>
      <c r="DM23" s="183"/>
      <c r="DN23" s="183"/>
      <c r="DO23" s="183"/>
    </row>
    <row r="24" spans="1:119" ht="18.75" customHeight="1" thickBot="1" x14ac:dyDescent="0.2">
      <c r="A24" s="184"/>
      <c r="B24" s="497"/>
      <c r="C24" s="498"/>
      <c r="D24" s="499"/>
      <c r="E24" s="438" t="s">
        <v>168</v>
      </c>
      <c r="F24" s="439"/>
      <c r="G24" s="439"/>
      <c r="H24" s="439"/>
      <c r="I24" s="439"/>
      <c r="J24" s="439"/>
      <c r="K24" s="440"/>
      <c r="L24" s="441">
        <v>1</v>
      </c>
      <c r="M24" s="442"/>
      <c r="N24" s="442"/>
      <c r="O24" s="442"/>
      <c r="P24" s="443"/>
      <c r="Q24" s="441">
        <v>3060</v>
      </c>
      <c r="R24" s="442"/>
      <c r="S24" s="442"/>
      <c r="T24" s="442"/>
      <c r="U24" s="442"/>
      <c r="V24" s="443"/>
      <c r="W24" s="507"/>
      <c r="X24" s="498"/>
      <c r="Y24" s="499"/>
      <c r="Z24" s="438" t="s">
        <v>169</v>
      </c>
      <c r="AA24" s="439"/>
      <c r="AB24" s="439"/>
      <c r="AC24" s="439"/>
      <c r="AD24" s="439"/>
      <c r="AE24" s="439"/>
      <c r="AF24" s="439"/>
      <c r="AG24" s="440"/>
      <c r="AH24" s="441">
        <v>70</v>
      </c>
      <c r="AI24" s="442"/>
      <c r="AJ24" s="442"/>
      <c r="AK24" s="442"/>
      <c r="AL24" s="443"/>
      <c r="AM24" s="441">
        <v>195370</v>
      </c>
      <c r="AN24" s="442"/>
      <c r="AO24" s="442"/>
      <c r="AP24" s="442"/>
      <c r="AQ24" s="442"/>
      <c r="AR24" s="443"/>
      <c r="AS24" s="441">
        <v>2791</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3183059</v>
      </c>
      <c r="BO24" s="466"/>
      <c r="BP24" s="466"/>
      <c r="BQ24" s="466"/>
      <c r="BR24" s="466"/>
      <c r="BS24" s="466"/>
      <c r="BT24" s="466"/>
      <c r="BU24" s="467"/>
      <c r="BV24" s="465">
        <v>3149288</v>
      </c>
      <c r="BW24" s="466"/>
      <c r="BX24" s="466"/>
      <c r="BY24" s="466"/>
      <c r="BZ24" s="466"/>
      <c r="CA24" s="466"/>
      <c r="CB24" s="466"/>
      <c r="CC24" s="467"/>
      <c r="CD24" s="198"/>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3"/>
      <c r="DK24" s="183"/>
      <c r="DL24" s="183"/>
      <c r="DM24" s="183"/>
      <c r="DN24" s="183"/>
      <c r="DO24" s="183"/>
    </row>
    <row r="25" spans="1:119" s="183" customFormat="1" ht="18.75" customHeight="1" x14ac:dyDescent="0.15">
      <c r="A25" s="184"/>
      <c r="B25" s="497"/>
      <c r="C25" s="498"/>
      <c r="D25" s="499"/>
      <c r="E25" s="438" t="s">
        <v>171</v>
      </c>
      <c r="F25" s="439"/>
      <c r="G25" s="439"/>
      <c r="H25" s="439"/>
      <c r="I25" s="439"/>
      <c r="J25" s="439"/>
      <c r="K25" s="440"/>
      <c r="L25" s="441">
        <v>1</v>
      </c>
      <c r="M25" s="442"/>
      <c r="N25" s="442"/>
      <c r="O25" s="442"/>
      <c r="P25" s="443"/>
      <c r="Q25" s="441">
        <v>4950</v>
      </c>
      <c r="R25" s="442"/>
      <c r="S25" s="442"/>
      <c r="T25" s="442"/>
      <c r="U25" s="442"/>
      <c r="V25" s="443"/>
      <c r="W25" s="507"/>
      <c r="X25" s="498"/>
      <c r="Y25" s="499"/>
      <c r="Z25" s="438" t="s">
        <v>172</v>
      </c>
      <c r="AA25" s="439"/>
      <c r="AB25" s="439"/>
      <c r="AC25" s="439"/>
      <c r="AD25" s="439"/>
      <c r="AE25" s="439"/>
      <c r="AF25" s="439"/>
      <c r="AG25" s="440"/>
      <c r="AH25" s="441" t="s">
        <v>173</v>
      </c>
      <c r="AI25" s="442"/>
      <c r="AJ25" s="442"/>
      <c r="AK25" s="442"/>
      <c r="AL25" s="443"/>
      <c r="AM25" s="441" t="s">
        <v>136</v>
      </c>
      <c r="AN25" s="442"/>
      <c r="AO25" s="442"/>
      <c r="AP25" s="442"/>
      <c r="AQ25" s="442"/>
      <c r="AR25" s="443"/>
      <c r="AS25" s="441" t="s">
        <v>173</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760004</v>
      </c>
      <c r="BO25" s="461"/>
      <c r="BP25" s="461"/>
      <c r="BQ25" s="461"/>
      <c r="BR25" s="461"/>
      <c r="BS25" s="461"/>
      <c r="BT25" s="461"/>
      <c r="BU25" s="462"/>
      <c r="BV25" s="460">
        <v>624561</v>
      </c>
      <c r="BW25" s="461"/>
      <c r="BX25" s="461"/>
      <c r="BY25" s="461"/>
      <c r="BZ25" s="461"/>
      <c r="CA25" s="461"/>
      <c r="CB25" s="461"/>
      <c r="CC25" s="462"/>
      <c r="CD25" s="198"/>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3" customFormat="1" ht="18.75" customHeight="1" x14ac:dyDescent="0.15">
      <c r="A26" s="184"/>
      <c r="B26" s="497"/>
      <c r="C26" s="498"/>
      <c r="D26" s="499"/>
      <c r="E26" s="438" t="s">
        <v>175</v>
      </c>
      <c r="F26" s="439"/>
      <c r="G26" s="439"/>
      <c r="H26" s="439"/>
      <c r="I26" s="439"/>
      <c r="J26" s="439"/>
      <c r="K26" s="440"/>
      <c r="L26" s="441">
        <v>1</v>
      </c>
      <c r="M26" s="442"/>
      <c r="N26" s="442"/>
      <c r="O26" s="442"/>
      <c r="P26" s="443"/>
      <c r="Q26" s="441">
        <v>4370</v>
      </c>
      <c r="R26" s="442"/>
      <c r="S26" s="442"/>
      <c r="T26" s="442"/>
      <c r="U26" s="442"/>
      <c r="V26" s="443"/>
      <c r="W26" s="507"/>
      <c r="X26" s="498"/>
      <c r="Y26" s="499"/>
      <c r="Z26" s="438" t="s">
        <v>176</v>
      </c>
      <c r="AA26" s="520"/>
      <c r="AB26" s="520"/>
      <c r="AC26" s="520"/>
      <c r="AD26" s="520"/>
      <c r="AE26" s="520"/>
      <c r="AF26" s="520"/>
      <c r="AG26" s="521"/>
      <c r="AH26" s="441">
        <v>5</v>
      </c>
      <c r="AI26" s="442"/>
      <c r="AJ26" s="442"/>
      <c r="AK26" s="442"/>
      <c r="AL26" s="443"/>
      <c r="AM26" s="441">
        <v>13355</v>
      </c>
      <c r="AN26" s="442"/>
      <c r="AO26" s="442"/>
      <c r="AP26" s="442"/>
      <c r="AQ26" s="442"/>
      <c r="AR26" s="443"/>
      <c r="AS26" s="441">
        <v>2671</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178</v>
      </c>
      <c r="BO26" s="466"/>
      <c r="BP26" s="466"/>
      <c r="BQ26" s="466"/>
      <c r="BR26" s="466"/>
      <c r="BS26" s="466"/>
      <c r="BT26" s="466"/>
      <c r="BU26" s="467"/>
      <c r="BV26" s="465" t="s">
        <v>173</v>
      </c>
      <c r="BW26" s="466"/>
      <c r="BX26" s="466"/>
      <c r="BY26" s="466"/>
      <c r="BZ26" s="466"/>
      <c r="CA26" s="466"/>
      <c r="CB26" s="466"/>
      <c r="CC26" s="467"/>
      <c r="CD26" s="198"/>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4"/>
      <c r="B27" s="497"/>
      <c r="C27" s="498"/>
      <c r="D27" s="499"/>
      <c r="E27" s="438" t="s">
        <v>179</v>
      </c>
      <c r="F27" s="439"/>
      <c r="G27" s="439"/>
      <c r="H27" s="439"/>
      <c r="I27" s="439"/>
      <c r="J27" s="439"/>
      <c r="K27" s="440"/>
      <c r="L27" s="441">
        <v>1</v>
      </c>
      <c r="M27" s="442"/>
      <c r="N27" s="442"/>
      <c r="O27" s="442"/>
      <c r="P27" s="443"/>
      <c r="Q27" s="441">
        <v>2730</v>
      </c>
      <c r="R27" s="442"/>
      <c r="S27" s="442"/>
      <c r="T27" s="442"/>
      <c r="U27" s="442"/>
      <c r="V27" s="443"/>
      <c r="W27" s="507"/>
      <c r="X27" s="498"/>
      <c r="Y27" s="499"/>
      <c r="Z27" s="438" t="s">
        <v>180</v>
      </c>
      <c r="AA27" s="439"/>
      <c r="AB27" s="439"/>
      <c r="AC27" s="439"/>
      <c r="AD27" s="439"/>
      <c r="AE27" s="439"/>
      <c r="AF27" s="439"/>
      <c r="AG27" s="440"/>
      <c r="AH27" s="441">
        <v>6</v>
      </c>
      <c r="AI27" s="442"/>
      <c r="AJ27" s="442"/>
      <c r="AK27" s="442"/>
      <c r="AL27" s="443"/>
      <c r="AM27" s="441">
        <v>19194</v>
      </c>
      <c r="AN27" s="442"/>
      <c r="AO27" s="442"/>
      <c r="AP27" s="442"/>
      <c r="AQ27" s="442"/>
      <c r="AR27" s="443"/>
      <c r="AS27" s="441">
        <v>3199</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t="s">
        <v>178</v>
      </c>
      <c r="BO27" s="469"/>
      <c r="BP27" s="469"/>
      <c r="BQ27" s="469"/>
      <c r="BR27" s="469"/>
      <c r="BS27" s="469"/>
      <c r="BT27" s="469"/>
      <c r="BU27" s="470"/>
      <c r="BV27" s="468" t="s">
        <v>173</v>
      </c>
      <c r="BW27" s="469"/>
      <c r="BX27" s="469"/>
      <c r="BY27" s="469"/>
      <c r="BZ27" s="469"/>
      <c r="CA27" s="469"/>
      <c r="CB27" s="469"/>
      <c r="CC27" s="470"/>
      <c r="CD27" s="200"/>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3"/>
      <c r="DK27" s="183"/>
      <c r="DL27" s="183"/>
      <c r="DM27" s="183"/>
      <c r="DN27" s="183"/>
      <c r="DO27" s="183"/>
    </row>
    <row r="28" spans="1:119" ht="18.75" customHeight="1" x14ac:dyDescent="0.15">
      <c r="A28" s="184"/>
      <c r="B28" s="497"/>
      <c r="C28" s="498"/>
      <c r="D28" s="499"/>
      <c r="E28" s="438" t="s">
        <v>182</v>
      </c>
      <c r="F28" s="439"/>
      <c r="G28" s="439"/>
      <c r="H28" s="439"/>
      <c r="I28" s="439"/>
      <c r="J28" s="439"/>
      <c r="K28" s="440"/>
      <c r="L28" s="441">
        <v>1</v>
      </c>
      <c r="M28" s="442"/>
      <c r="N28" s="442"/>
      <c r="O28" s="442"/>
      <c r="P28" s="443"/>
      <c r="Q28" s="441">
        <v>2080</v>
      </c>
      <c r="R28" s="442"/>
      <c r="S28" s="442"/>
      <c r="T28" s="442"/>
      <c r="U28" s="442"/>
      <c r="V28" s="443"/>
      <c r="W28" s="507"/>
      <c r="X28" s="498"/>
      <c r="Y28" s="499"/>
      <c r="Z28" s="438" t="s">
        <v>183</v>
      </c>
      <c r="AA28" s="439"/>
      <c r="AB28" s="439"/>
      <c r="AC28" s="439"/>
      <c r="AD28" s="439"/>
      <c r="AE28" s="439"/>
      <c r="AF28" s="439"/>
      <c r="AG28" s="440"/>
      <c r="AH28" s="441" t="s">
        <v>173</v>
      </c>
      <c r="AI28" s="442"/>
      <c r="AJ28" s="442"/>
      <c r="AK28" s="442"/>
      <c r="AL28" s="443"/>
      <c r="AM28" s="441" t="s">
        <v>173</v>
      </c>
      <c r="AN28" s="442"/>
      <c r="AO28" s="442"/>
      <c r="AP28" s="442"/>
      <c r="AQ28" s="442"/>
      <c r="AR28" s="443"/>
      <c r="AS28" s="441" t="s">
        <v>173</v>
      </c>
      <c r="AT28" s="442"/>
      <c r="AU28" s="442"/>
      <c r="AV28" s="442"/>
      <c r="AW28" s="442"/>
      <c r="AX28" s="444"/>
      <c r="AY28" s="448" t="s">
        <v>184</v>
      </c>
      <c r="AZ28" s="449"/>
      <c r="BA28" s="449"/>
      <c r="BB28" s="450"/>
      <c r="BC28" s="457" t="s">
        <v>47</v>
      </c>
      <c r="BD28" s="458"/>
      <c r="BE28" s="458"/>
      <c r="BF28" s="458"/>
      <c r="BG28" s="458"/>
      <c r="BH28" s="458"/>
      <c r="BI28" s="458"/>
      <c r="BJ28" s="458"/>
      <c r="BK28" s="458"/>
      <c r="BL28" s="458"/>
      <c r="BM28" s="459"/>
      <c r="BN28" s="460">
        <v>1207970</v>
      </c>
      <c r="BO28" s="461"/>
      <c r="BP28" s="461"/>
      <c r="BQ28" s="461"/>
      <c r="BR28" s="461"/>
      <c r="BS28" s="461"/>
      <c r="BT28" s="461"/>
      <c r="BU28" s="462"/>
      <c r="BV28" s="460">
        <v>1108305</v>
      </c>
      <c r="BW28" s="461"/>
      <c r="BX28" s="461"/>
      <c r="BY28" s="461"/>
      <c r="BZ28" s="461"/>
      <c r="CA28" s="461"/>
      <c r="CB28" s="461"/>
      <c r="CC28" s="462"/>
      <c r="CD28" s="198"/>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3"/>
      <c r="DK28" s="183"/>
      <c r="DL28" s="183"/>
      <c r="DM28" s="183"/>
      <c r="DN28" s="183"/>
      <c r="DO28" s="183"/>
    </row>
    <row r="29" spans="1:119" ht="18.75" customHeight="1" x14ac:dyDescent="0.15">
      <c r="A29" s="184"/>
      <c r="B29" s="497"/>
      <c r="C29" s="498"/>
      <c r="D29" s="499"/>
      <c r="E29" s="438" t="s">
        <v>185</v>
      </c>
      <c r="F29" s="439"/>
      <c r="G29" s="439"/>
      <c r="H29" s="439"/>
      <c r="I29" s="439"/>
      <c r="J29" s="439"/>
      <c r="K29" s="440"/>
      <c r="L29" s="441">
        <v>6</v>
      </c>
      <c r="M29" s="442"/>
      <c r="N29" s="442"/>
      <c r="O29" s="442"/>
      <c r="P29" s="443"/>
      <c r="Q29" s="441">
        <v>1870</v>
      </c>
      <c r="R29" s="442"/>
      <c r="S29" s="442"/>
      <c r="T29" s="442"/>
      <c r="U29" s="442"/>
      <c r="V29" s="443"/>
      <c r="W29" s="508"/>
      <c r="X29" s="509"/>
      <c r="Y29" s="510"/>
      <c r="Z29" s="438" t="s">
        <v>186</v>
      </c>
      <c r="AA29" s="439"/>
      <c r="AB29" s="439"/>
      <c r="AC29" s="439"/>
      <c r="AD29" s="439"/>
      <c r="AE29" s="439"/>
      <c r="AF29" s="439"/>
      <c r="AG29" s="440"/>
      <c r="AH29" s="441">
        <v>76</v>
      </c>
      <c r="AI29" s="442"/>
      <c r="AJ29" s="442"/>
      <c r="AK29" s="442"/>
      <c r="AL29" s="443"/>
      <c r="AM29" s="441">
        <v>214564</v>
      </c>
      <c r="AN29" s="442"/>
      <c r="AO29" s="442"/>
      <c r="AP29" s="442"/>
      <c r="AQ29" s="442"/>
      <c r="AR29" s="443"/>
      <c r="AS29" s="441">
        <v>2823</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t="s">
        <v>173</v>
      </c>
      <c r="BO29" s="466"/>
      <c r="BP29" s="466"/>
      <c r="BQ29" s="466"/>
      <c r="BR29" s="466"/>
      <c r="BS29" s="466"/>
      <c r="BT29" s="466"/>
      <c r="BU29" s="467"/>
      <c r="BV29" s="465" t="s">
        <v>173</v>
      </c>
      <c r="BW29" s="466"/>
      <c r="BX29" s="466"/>
      <c r="BY29" s="466"/>
      <c r="BZ29" s="466"/>
      <c r="CA29" s="466"/>
      <c r="CB29" s="466"/>
      <c r="CC29" s="467"/>
      <c r="CD29" s="200"/>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3"/>
      <c r="DK29" s="183"/>
      <c r="DL29" s="183"/>
      <c r="DM29" s="183"/>
      <c r="DN29" s="183"/>
      <c r="DO29" s="183"/>
    </row>
    <row r="30" spans="1:119" ht="18.75" customHeight="1" thickBot="1" x14ac:dyDescent="0.2">
      <c r="A30" s="184"/>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97.1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943964</v>
      </c>
      <c r="BO30" s="469"/>
      <c r="BP30" s="469"/>
      <c r="BQ30" s="469"/>
      <c r="BR30" s="469"/>
      <c r="BS30" s="469"/>
      <c r="BT30" s="469"/>
      <c r="BU30" s="470"/>
      <c r="BV30" s="468">
        <v>956115</v>
      </c>
      <c r="BW30" s="469"/>
      <c r="BX30" s="469"/>
      <c r="BY30" s="469"/>
      <c r="BZ30" s="469"/>
      <c r="CA30" s="469"/>
      <c r="CB30" s="469"/>
      <c r="CC30" s="470"/>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189</v>
      </c>
      <c r="D32" s="211"/>
      <c r="E32" s="211"/>
      <c r="F32" s="208"/>
      <c r="G32" s="208"/>
      <c r="H32" s="208"/>
      <c r="I32" s="208"/>
      <c r="J32" s="208"/>
      <c r="K32" s="208"/>
      <c r="L32" s="208"/>
      <c r="M32" s="208"/>
      <c r="N32" s="208"/>
      <c r="O32" s="208"/>
      <c r="P32" s="208"/>
      <c r="Q32" s="208"/>
      <c r="R32" s="208"/>
      <c r="S32" s="208"/>
      <c r="T32" s="208"/>
      <c r="U32" s="208" t="s">
        <v>190</v>
      </c>
      <c r="V32" s="208"/>
      <c r="W32" s="208"/>
      <c r="X32" s="208"/>
      <c r="Y32" s="208"/>
      <c r="Z32" s="208"/>
      <c r="AA32" s="208"/>
      <c r="AB32" s="208"/>
      <c r="AC32" s="208"/>
      <c r="AD32" s="208"/>
      <c r="AE32" s="208"/>
      <c r="AF32" s="208"/>
      <c r="AG32" s="208"/>
      <c r="AH32" s="208"/>
      <c r="AI32" s="208"/>
      <c r="AJ32" s="208"/>
      <c r="AK32" s="208"/>
      <c r="AL32" s="208"/>
      <c r="AM32" s="212" t="s">
        <v>191</v>
      </c>
      <c r="AN32" s="208"/>
      <c r="AO32" s="208"/>
      <c r="AP32" s="208"/>
      <c r="AQ32" s="208"/>
      <c r="AR32" s="208"/>
      <c r="AS32" s="212"/>
      <c r="AT32" s="212"/>
      <c r="AU32" s="212"/>
      <c r="AV32" s="212"/>
      <c r="AW32" s="212"/>
      <c r="AX32" s="212"/>
      <c r="AY32" s="212"/>
      <c r="AZ32" s="212"/>
      <c r="BA32" s="212"/>
      <c r="BB32" s="208"/>
      <c r="BC32" s="212"/>
      <c r="BD32" s="208"/>
      <c r="BE32" s="212" t="s">
        <v>192</v>
      </c>
      <c r="BF32" s="208"/>
      <c r="BG32" s="208"/>
      <c r="BH32" s="208"/>
      <c r="BI32" s="208"/>
      <c r="BJ32" s="212"/>
      <c r="BK32" s="212"/>
      <c r="BL32" s="212"/>
      <c r="BM32" s="212"/>
      <c r="BN32" s="212"/>
      <c r="BO32" s="212"/>
      <c r="BP32" s="212"/>
      <c r="BQ32" s="212"/>
      <c r="BR32" s="208"/>
      <c r="BS32" s="208"/>
      <c r="BT32" s="208"/>
      <c r="BU32" s="208"/>
      <c r="BV32" s="208"/>
      <c r="BW32" s="208" t="s">
        <v>193</v>
      </c>
      <c r="BX32" s="208"/>
      <c r="BY32" s="208"/>
      <c r="BZ32" s="208"/>
      <c r="CA32" s="208"/>
      <c r="CB32" s="212"/>
      <c r="CC32" s="212"/>
      <c r="CD32" s="212"/>
      <c r="CE32" s="212"/>
      <c r="CF32" s="212"/>
      <c r="CG32" s="212"/>
      <c r="CH32" s="212"/>
      <c r="CI32" s="212"/>
      <c r="CJ32" s="212"/>
      <c r="CK32" s="212"/>
      <c r="CL32" s="212"/>
      <c r="CM32" s="212"/>
      <c r="CN32" s="212"/>
      <c r="CO32" s="212" t="s">
        <v>194</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28" t="s">
        <v>195</v>
      </c>
      <c r="D33" s="428"/>
      <c r="E33" s="427" t="s">
        <v>196</v>
      </c>
      <c r="F33" s="427"/>
      <c r="G33" s="427"/>
      <c r="H33" s="427"/>
      <c r="I33" s="427"/>
      <c r="J33" s="427"/>
      <c r="K33" s="427"/>
      <c r="L33" s="427"/>
      <c r="M33" s="427"/>
      <c r="N33" s="427"/>
      <c r="O33" s="427"/>
      <c r="P33" s="427"/>
      <c r="Q33" s="427"/>
      <c r="R33" s="427"/>
      <c r="S33" s="427"/>
      <c r="T33" s="213"/>
      <c r="U33" s="428" t="s">
        <v>197</v>
      </c>
      <c r="V33" s="428"/>
      <c r="W33" s="427" t="s">
        <v>198</v>
      </c>
      <c r="X33" s="427"/>
      <c r="Y33" s="427"/>
      <c r="Z33" s="427"/>
      <c r="AA33" s="427"/>
      <c r="AB33" s="427"/>
      <c r="AC33" s="427"/>
      <c r="AD33" s="427"/>
      <c r="AE33" s="427"/>
      <c r="AF33" s="427"/>
      <c r="AG33" s="427"/>
      <c r="AH33" s="427"/>
      <c r="AI33" s="427"/>
      <c r="AJ33" s="427"/>
      <c r="AK33" s="427"/>
      <c r="AL33" s="213"/>
      <c r="AM33" s="428" t="s">
        <v>197</v>
      </c>
      <c r="AN33" s="428"/>
      <c r="AO33" s="427" t="s">
        <v>196</v>
      </c>
      <c r="AP33" s="427"/>
      <c r="AQ33" s="427"/>
      <c r="AR33" s="427"/>
      <c r="AS33" s="427"/>
      <c r="AT33" s="427"/>
      <c r="AU33" s="427"/>
      <c r="AV33" s="427"/>
      <c r="AW33" s="427"/>
      <c r="AX33" s="427"/>
      <c r="AY33" s="427"/>
      <c r="AZ33" s="427"/>
      <c r="BA33" s="427"/>
      <c r="BB33" s="427"/>
      <c r="BC33" s="427"/>
      <c r="BD33" s="214"/>
      <c r="BE33" s="427" t="s">
        <v>199</v>
      </c>
      <c r="BF33" s="427"/>
      <c r="BG33" s="427" t="s">
        <v>200</v>
      </c>
      <c r="BH33" s="427"/>
      <c r="BI33" s="427"/>
      <c r="BJ33" s="427"/>
      <c r="BK33" s="427"/>
      <c r="BL33" s="427"/>
      <c r="BM33" s="427"/>
      <c r="BN33" s="427"/>
      <c r="BO33" s="427"/>
      <c r="BP33" s="427"/>
      <c r="BQ33" s="427"/>
      <c r="BR33" s="427"/>
      <c r="BS33" s="427"/>
      <c r="BT33" s="427"/>
      <c r="BU33" s="427"/>
      <c r="BV33" s="214"/>
      <c r="BW33" s="428" t="s">
        <v>199</v>
      </c>
      <c r="BX33" s="428"/>
      <c r="BY33" s="427" t="s">
        <v>201</v>
      </c>
      <c r="BZ33" s="427"/>
      <c r="CA33" s="427"/>
      <c r="CB33" s="427"/>
      <c r="CC33" s="427"/>
      <c r="CD33" s="427"/>
      <c r="CE33" s="427"/>
      <c r="CF33" s="427"/>
      <c r="CG33" s="427"/>
      <c r="CH33" s="427"/>
      <c r="CI33" s="427"/>
      <c r="CJ33" s="427"/>
      <c r="CK33" s="427"/>
      <c r="CL33" s="427"/>
      <c r="CM33" s="427"/>
      <c r="CN33" s="213"/>
      <c r="CO33" s="428" t="s">
        <v>197</v>
      </c>
      <c r="CP33" s="428"/>
      <c r="CQ33" s="427" t="s">
        <v>202</v>
      </c>
      <c r="CR33" s="427"/>
      <c r="CS33" s="427"/>
      <c r="CT33" s="427"/>
      <c r="CU33" s="427"/>
      <c r="CV33" s="427"/>
      <c r="CW33" s="427"/>
      <c r="CX33" s="427"/>
      <c r="CY33" s="427"/>
      <c r="CZ33" s="427"/>
      <c r="DA33" s="427"/>
      <c r="DB33" s="427"/>
      <c r="DC33" s="427"/>
      <c r="DD33" s="427"/>
      <c r="DE33" s="427"/>
      <c r="DF33" s="213"/>
      <c r="DG33" s="426" t="s">
        <v>203</v>
      </c>
      <c r="DH33" s="426"/>
      <c r="DI33" s="215"/>
      <c r="DJ33" s="183"/>
      <c r="DK33" s="183"/>
      <c r="DL33" s="183"/>
      <c r="DM33" s="183"/>
      <c r="DN33" s="183"/>
      <c r="DO33" s="183"/>
    </row>
    <row r="34" spans="1:119" ht="32.25" customHeight="1" x14ac:dyDescent="0.15">
      <c r="A34" s="184"/>
      <c r="B34" s="210"/>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1"/>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1"/>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1"/>
      <c r="BE34" s="424">
        <f>IF(BG34="","",MAX(C34:D43,U34:V43,AM34:AN43)+1)</f>
        <v>8</v>
      </c>
      <c r="BF34" s="424"/>
      <c r="BG34" s="423" t="str">
        <f>IF('各会計、関係団体の財政状況及び健全化判断比率'!B34="","",'各会計、関係団体の財政状況及び健全化判断比率'!B34)</f>
        <v>岩地集落排水事業特別会計</v>
      </c>
      <c r="BH34" s="423"/>
      <c r="BI34" s="423"/>
      <c r="BJ34" s="423"/>
      <c r="BK34" s="423"/>
      <c r="BL34" s="423"/>
      <c r="BM34" s="423"/>
      <c r="BN34" s="423"/>
      <c r="BO34" s="423"/>
      <c r="BP34" s="423"/>
      <c r="BQ34" s="423"/>
      <c r="BR34" s="423"/>
      <c r="BS34" s="423"/>
      <c r="BT34" s="423"/>
      <c r="BU34" s="423"/>
      <c r="BV34" s="211"/>
      <c r="BW34" s="424">
        <f>IF(BY34="","",MAX(C34:D43,U34:V43,AM34:AN43,BE34:BF43)+1)</f>
        <v>11</v>
      </c>
      <c r="BX34" s="424"/>
      <c r="BY34" s="423" t="str">
        <f>IF('各会計、関係団体の財政状況及び健全化判断比率'!B68="","",'各会計、関係団体の財政状況及び健全化判断比率'!B68)</f>
        <v>西豆衛生プラント組合</v>
      </c>
      <c r="BZ34" s="423"/>
      <c r="CA34" s="423"/>
      <c r="CB34" s="423"/>
      <c r="CC34" s="423"/>
      <c r="CD34" s="423"/>
      <c r="CE34" s="423"/>
      <c r="CF34" s="423"/>
      <c r="CG34" s="423"/>
      <c r="CH34" s="423"/>
      <c r="CI34" s="423"/>
      <c r="CJ34" s="423"/>
      <c r="CK34" s="423"/>
      <c r="CL34" s="423"/>
      <c r="CM34" s="423"/>
      <c r="CN34" s="211"/>
      <c r="CO34" s="424">
        <f>IF(CQ34="","",MAX(C34:D43,U34:V43,AM34:AN43,BE34:BF43,BW34:BX43)+1)</f>
        <v>19</v>
      </c>
      <c r="CP34" s="424"/>
      <c r="CQ34" s="423" t="str">
        <f>IF('各会計、関係団体の財政状況及び健全化判断比率'!BS7="","",'各会計、関係団体の財政状況及び健全化判断比率'!BS7)</f>
        <v>（一財）松崎町振興公社</v>
      </c>
      <c r="CR34" s="423"/>
      <c r="CS34" s="423"/>
      <c r="CT34" s="423"/>
      <c r="CU34" s="423"/>
      <c r="CV34" s="423"/>
      <c r="CW34" s="423"/>
      <c r="CX34" s="423"/>
      <c r="CY34" s="423"/>
      <c r="CZ34" s="423"/>
      <c r="DA34" s="423"/>
      <c r="DB34" s="423"/>
      <c r="DC34" s="423"/>
      <c r="DD34" s="423"/>
      <c r="DE34" s="423"/>
      <c r="DF34" s="208"/>
      <c r="DG34" s="425" t="str">
        <f>IF('各会計、関係団体の財政状況及び健全化判断比率'!BR7="","",'各会計、関係団体の財政状況及び健全化判断比率'!BR7)</f>
        <v/>
      </c>
      <c r="DH34" s="425"/>
      <c r="DI34" s="215"/>
      <c r="DJ34" s="183"/>
      <c r="DK34" s="183"/>
      <c r="DL34" s="183"/>
      <c r="DM34" s="183"/>
      <c r="DN34" s="183"/>
      <c r="DO34" s="183"/>
    </row>
    <row r="35" spans="1:119" ht="32.25" customHeight="1" x14ac:dyDescent="0.15">
      <c r="A35" s="184"/>
      <c r="B35" s="210"/>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1"/>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1"/>
      <c r="AM35" s="424">
        <f t="shared" ref="AM35:AM43" si="0">IF(AO35="","",AM34+1)</f>
        <v>6</v>
      </c>
      <c r="AN35" s="424"/>
      <c r="AO35" s="423" t="str">
        <f>IF('各会計、関係団体の財政状況及び健全化判断比率'!B32="","",'各会計、関係団体の財政状況及び健全化判断比率'!B32)</f>
        <v>温泉事業会計</v>
      </c>
      <c r="AP35" s="423"/>
      <c r="AQ35" s="423"/>
      <c r="AR35" s="423"/>
      <c r="AS35" s="423"/>
      <c r="AT35" s="423"/>
      <c r="AU35" s="423"/>
      <c r="AV35" s="423"/>
      <c r="AW35" s="423"/>
      <c r="AX35" s="423"/>
      <c r="AY35" s="423"/>
      <c r="AZ35" s="423"/>
      <c r="BA35" s="423"/>
      <c r="BB35" s="423"/>
      <c r="BC35" s="423"/>
      <c r="BD35" s="211"/>
      <c r="BE35" s="424">
        <f t="shared" ref="BE35:BE43" si="1">IF(BG35="","",BE34+1)</f>
        <v>9</v>
      </c>
      <c r="BF35" s="424"/>
      <c r="BG35" s="423" t="str">
        <f>IF('各会計、関係団体の財政状況及び健全化判断比率'!B35="","",'各会計、関係団体の財政状況及び健全化判断比率'!B35)</f>
        <v>石部集落排水事業特別会計</v>
      </c>
      <c r="BH35" s="423"/>
      <c r="BI35" s="423"/>
      <c r="BJ35" s="423"/>
      <c r="BK35" s="423"/>
      <c r="BL35" s="423"/>
      <c r="BM35" s="423"/>
      <c r="BN35" s="423"/>
      <c r="BO35" s="423"/>
      <c r="BP35" s="423"/>
      <c r="BQ35" s="423"/>
      <c r="BR35" s="423"/>
      <c r="BS35" s="423"/>
      <c r="BT35" s="423"/>
      <c r="BU35" s="423"/>
      <c r="BV35" s="211"/>
      <c r="BW35" s="424">
        <f t="shared" ref="BW35:BW43" si="2">IF(BY35="","",BW34+1)</f>
        <v>12</v>
      </c>
      <c r="BX35" s="424"/>
      <c r="BY35" s="423" t="str">
        <f>IF('各会計、関係団体の財政状況及び健全化判断比率'!B69="","",'各会計、関係団体の財政状況及び健全化判断比率'!B69)</f>
        <v>下田地区消防組合</v>
      </c>
      <c r="BZ35" s="423"/>
      <c r="CA35" s="423"/>
      <c r="CB35" s="423"/>
      <c r="CC35" s="423"/>
      <c r="CD35" s="423"/>
      <c r="CE35" s="423"/>
      <c r="CF35" s="423"/>
      <c r="CG35" s="423"/>
      <c r="CH35" s="423"/>
      <c r="CI35" s="423"/>
      <c r="CJ35" s="423"/>
      <c r="CK35" s="423"/>
      <c r="CL35" s="423"/>
      <c r="CM35" s="423"/>
      <c r="CN35" s="211"/>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08"/>
      <c r="DG35" s="425" t="str">
        <f>IF('各会計、関係団体の財政状況及び健全化判断比率'!BR8="","",'各会計、関係団体の財政状況及び健全化判断比率'!BR8)</f>
        <v/>
      </c>
      <c r="DH35" s="425"/>
      <c r="DI35" s="215"/>
      <c r="DJ35" s="183"/>
      <c r="DK35" s="183"/>
      <c r="DL35" s="183"/>
      <c r="DM35" s="183"/>
      <c r="DN35" s="183"/>
      <c r="DO35" s="183"/>
    </row>
    <row r="36" spans="1:119" ht="32.25" customHeight="1" x14ac:dyDescent="0.15">
      <c r="A36" s="184"/>
      <c r="B36" s="210"/>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1"/>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1"/>
      <c r="AM36" s="424">
        <f t="shared" si="0"/>
        <v>7</v>
      </c>
      <c r="AN36" s="424"/>
      <c r="AO36" s="423" t="str">
        <f>IF('各会計、関係団体の財政状況及び健全化判断比率'!B33="","",'各会計、関係団体の財政状況及び健全化判断比率'!B33)</f>
        <v>伊豆まつざき荘事業会計</v>
      </c>
      <c r="AP36" s="423"/>
      <c r="AQ36" s="423"/>
      <c r="AR36" s="423"/>
      <c r="AS36" s="423"/>
      <c r="AT36" s="423"/>
      <c r="AU36" s="423"/>
      <c r="AV36" s="423"/>
      <c r="AW36" s="423"/>
      <c r="AX36" s="423"/>
      <c r="AY36" s="423"/>
      <c r="AZ36" s="423"/>
      <c r="BA36" s="423"/>
      <c r="BB36" s="423"/>
      <c r="BC36" s="423"/>
      <c r="BD36" s="211"/>
      <c r="BE36" s="424">
        <f t="shared" si="1"/>
        <v>10</v>
      </c>
      <c r="BF36" s="424"/>
      <c r="BG36" s="423" t="str">
        <f>IF('各会計、関係団体の財政状況及び健全化判断比率'!B36="","",'各会計、関係団体の財政状況及び健全化判断比率'!B36)</f>
        <v>雲見集落排水事業特別会計</v>
      </c>
      <c r="BH36" s="423"/>
      <c r="BI36" s="423"/>
      <c r="BJ36" s="423"/>
      <c r="BK36" s="423"/>
      <c r="BL36" s="423"/>
      <c r="BM36" s="423"/>
      <c r="BN36" s="423"/>
      <c r="BO36" s="423"/>
      <c r="BP36" s="423"/>
      <c r="BQ36" s="423"/>
      <c r="BR36" s="423"/>
      <c r="BS36" s="423"/>
      <c r="BT36" s="423"/>
      <c r="BU36" s="423"/>
      <c r="BV36" s="211"/>
      <c r="BW36" s="424">
        <f t="shared" si="2"/>
        <v>13</v>
      </c>
      <c r="BX36" s="424"/>
      <c r="BY36" s="423" t="str">
        <f>IF('各会計、関係団体の財政状況及び健全化判断比率'!B70="","",'各会計、関係団体の財政状況及び健全化判断比率'!B70)</f>
        <v>一部事務組合下田メディカルセンター（事業会計分）</v>
      </c>
      <c r="BZ36" s="423"/>
      <c r="CA36" s="423"/>
      <c r="CB36" s="423"/>
      <c r="CC36" s="423"/>
      <c r="CD36" s="423"/>
      <c r="CE36" s="423"/>
      <c r="CF36" s="423"/>
      <c r="CG36" s="423"/>
      <c r="CH36" s="423"/>
      <c r="CI36" s="423"/>
      <c r="CJ36" s="423"/>
      <c r="CK36" s="423"/>
      <c r="CL36" s="423"/>
      <c r="CM36" s="423"/>
      <c r="CN36" s="211"/>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08"/>
      <c r="DG36" s="425" t="str">
        <f>IF('各会計、関係団体の財政状況及び健全化判断比率'!BR9="","",'各会計、関係団体の財政状況及び健全化判断比率'!BR9)</f>
        <v/>
      </c>
      <c r="DH36" s="425"/>
      <c r="DI36" s="215"/>
      <c r="DJ36" s="183"/>
      <c r="DK36" s="183"/>
      <c r="DL36" s="183"/>
      <c r="DM36" s="183"/>
      <c r="DN36" s="183"/>
      <c r="DO36" s="183"/>
    </row>
    <row r="37" spans="1:119" ht="32.25" customHeight="1" x14ac:dyDescent="0.15">
      <c r="A37" s="184"/>
      <c r="B37" s="210"/>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1"/>
      <c r="U37" s="424" t="str">
        <f t="shared" si="4"/>
        <v/>
      </c>
      <c r="V37" s="424"/>
      <c r="W37" s="423"/>
      <c r="X37" s="423"/>
      <c r="Y37" s="423"/>
      <c r="Z37" s="423"/>
      <c r="AA37" s="423"/>
      <c r="AB37" s="423"/>
      <c r="AC37" s="423"/>
      <c r="AD37" s="423"/>
      <c r="AE37" s="423"/>
      <c r="AF37" s="423"/>
      <c r="AG37" s="423"/>
      <c r="AH37" s="423"/>
      <c r="AI37" s="423"/>
      <c r="AJ37" s="423"/>
      <c r="AK37" s="423"/>
      <c r="AL37" s="211"/>
      <c r="AM37" s="424" t="str">
        <f t="shared" si="0"/>
        <v/>
      </c>
      <c r="AN37" s="424"/>
      <c r="AO37" s="423"/>
      <c r="AP37" s="423"/>
      <c r="AQ37" s="423"/>
      <c r="AR37" s="423"/>
      <c r="AS37" s="423"/>
      <c r="AT37" s="423"/>
      <c r="AU37" s="423"/>
      <c r="AV37" s="423"/>
      <c r="AW37" s="423"/>
      <c r="AX37" s="423"/>
      <c r="AY37" s="423"/>
      <c r="AZ37" s="423"/>
      <c r="BA37" s="423"/>
      <c r="BB37" s="423"/>
      <c r="BC37" s="423"/>
      <c r="BD37" s="211"/>
      <c r="BE37" s="424" t="str">
        <f t="shared" si="1"/>
        <v/>
      </c>
      <c r="BF37" s="424"/>
      <c r="BG37" s="423"/>
      <c r="BH37" s="423"/>
      <c r="BI37" s="423"/>
      <c r="BJ37" s="423"/>
      <c r="BK37" s="423"/>
      <c r="BL37" s="423"/>
      <c r="BM37" s="423"/>
      <c r="BN37" s="423"/>
      <c r="BO37" s="423"/>
      <c r="BP37" s="423"/>
      <c r="BQ37" s="423"/>
      <c r="BR37" s="423"/>
      <c r="BS37" s="423"/>
      <c r="BT37" s="423"/>
      <c r="BU37" s="423"/>
      <c r="BV37" s="211"/>
      <c r="BW37" s="424">
        <f t="shared" si="2"/>
        <v>14</v>
      </c>
      <c r="BX37" s="424"/>
      <c r="BY37" s="423" t="str">
        <f>IF('各会計、関係団体の財政状況及び健全化判断比率'!B71="","",'各会計、関係団体の財政状況及び健全化判断比率'!B71)</f>
        <v>一部事務組合下田メディカルセンター（普通会計分）</v>
      </c>
      <c r="BZ37" s="423"/>
      <c r="CA37" s="423"/>
      <c r="CB37" s="423"/>
      <c r="CC37" s="423"/>
      <c r="CD37" s="423"/>
      <c r="CE37" s="423"/>
      <c r="CF37" s="423"/>
      <c r="CG37" s="423"/>
      <c r="CH37" s="423"/>
      <c r="CI37" s="423"/>
      <c r="CJ37" s="423"/>
      <c r="CK37" s="423"/>
      <c r="CL37" s="423"/>
      <c r="CM37" s="423"/>
      <c r="CN37" s="211"/>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08"/>
      <c r="DG37" s="425" t="str">
        <f>IF('各会計、関係団体の財政状況及び健全化判断比率'!BR10="","",'各会計、関係団体の財政状況及び健全化判断比率'!BR10)</f>
        <v/>
      </c>
      <c r="DH37" s="425"/>
      <c r="DI37" s="215"/>
      <c r="DJ37" s="183"/>
      <c r="DK37" s="183"/>
      <c r="DL37" s="183"/>
      <c r="DM37" s="183"/>
      <c r="DN37" s="183"/>
      <c r="DO37" s="183"/>
    </row>
    <row r="38" spans="1:119" ht="32.25" customHeight="1" x14ac:dyDescent="0.15">
      <c r="A38" s="184"/>
      <c r="B38" s="210"/>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1"/>
      <c r="U38" s="424" t="str">
        <f t="shared" si="4"/>
        <v/>
      </c>
      <c r="V38" s="424"/>
      <c r="W38" s="423"/>
      <c r="X38" s="423"/>
      <c r="Y38" s="423"/>
      <c r="Z38" s="423"/>
      <c r="AA38" s="423"/>
      <c r="AB38" s="423"/>
      <c r="AC38" s="423"/>
      <c r="AD38" s="423"/>
      <c r="AE38" s="423"/>
      <c r="AF38" s="423"/>
      <c r="AG38" s="423"/>
      <c r="AH38" s="423"/>
      <c r="AI38" s="423"/>
      <c r="AJ38" s="423"/>
      <c r="AK38" s="423"/>
      <c r="AL38" s="211"/>
      <c r="AM38" s="424" t="str">
        <f t="shared" si="0"/>
        <v/>
      </c>
      <c r="AN38" s="424"/>
      <c r="AO38" s="423"/>
      <c r="AP38" s="423"/>
      <c r="AQ38" s="423"/>
      <c r="AR38" s="423"/>
      <c r="AS38" s="423"/>
      <c r="AT38" s="423"/>
      <c r="AU38" s="423"/>
      <c r="AV38" s="423"/>
      <c r="AW38" s="423"/>
      <c r="AX38" s="423"/>
      <c r="AY38" s="423"/>
      <c r="AZ38" s="423"/>
      <c r="BA38" s="423"/>
      <c r="BB38" s="423"/>
      <c r="BC38" s="423"/>
      <c r="BD38" s="211"/>
      <c r="BE38" s="424" t="str">
        <f t="shared" si="1"/>
        <v/>
      </c>
      <c r="BF38" s="424"/>
      <c r="BG38" s="423"/>
      <c r="BH38" s="423"/>
      <c r="BI38" s="423"/>
      <c r="BJ38" s="423"/>
      <c r="BK38" s="423"/>
      <c r="BL38" s="423"/>
      <c r="BM38" s="423"/>
      <c r="BN38" s="423"/>
      <c r="BO38" s="423"/>
      <c r="BP38" s="423"/>
      <c r="BQ38" s="423"/>
      <c r="BR38" s="423"/>
      <c r="BS38" s="423"/>
      <c r="BT38" s="423"/>
      <c r="BU38" s="423"/>
      <c r="BV38" s="211"/>
      <c r="BW38" s="424">
        <f t="shared" si="2"/>
        <v>15</v>
      </c>
      <c r="BX38" s="424"/>
      <c r="BY38" s="423" t="str">
        <f>IF('各会計、関係団体の財政状況及び健全化判断比率'!B72="","",'各会計、関係団体の財政状況及び健全化判断比率'!B72)</f>
        <v>静岡県市町総合事務組合</v>
      </c>
      <c r="BZ38" s="423"/>
      <c r="CA38" s="423"/>
      <c r="CB38" s="423"/>
      <c r="CC38" s="423"/>
      <c r="CD38" s="423"/>
      <c r="CE38" s="423"/>
      <c r="CF38" s="423"/>
      <c r="CG38" s="423"/>
      <c r="CH38" s="423"/>
      <c r="CI38" s="423"/>
      <c r="CJ38" s="423"/>
      <c r="CK38" s="423"/>
      <c r="CL38" s="423"/>
      <c r="CM38" s="423"/>
      <c r="CN38" s="211"/>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08"/>
      <c r="DG38" s="425" t="str">
        <f>IF('各会計、関係団体の財政状況及び健全化判断比率'!BR11="","",'各会計、関係団体の財政状況及び健全化判断比率'!BR11)</f>
        <v/>
      </c>
      <c r="DH38" s="425"/>
      <c r="DI38" s="215"/>
      <c r="DJ38" s="183"/>
      <c r="DK38" s="183"/>
      <c r="DL38" s="183"/>
      <c r="DM38" s="183"/>
      <c r="DN38" s="183"/>
      <c r="DO38" s="183"/>
    </row>
    <row r="39" spans="1:119" ht="32.25" customHeight="1" x14ac:dyDescent="0.15">
      <c r="A39" s="184"/>
      <c r="B39" s="210"/>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1"/>
      <c r="U39" s="424" t="str">
        <f t="shared" si="4"/>
        <v/>
      </c>
      <c r="V39" s="424"/>
      <c r="W39" s="423"/>
      <c r="X39" s="423"/>
      <c r="Y39" s="423"/>
      <c r="Z39" s="423"/>
      <c r="AA39" s="423"/>
      <c r="AB39" s="423"/>
      <c r="AC39" s="423"/>
      <c r="AD39" s="423"/>
      <c r="AE39" s="423"/>
      <c r="AF39" s="423"/>
      <c r="AG39" s="423"/>
      <c r="AH39" s="423"/>
      <c r="AI39" s="423"/>
      <c r="AJ39" s="423"/>
      <c r="AK39" s="423"/>
      <c r="AL39" s="211"/>
      <c r="AM39" s="424" t="str">
        <f t="shared" si="0"/>
        <v/>
      </c>
      <c r="AN39" s="424"/>
      <c r="AO39" s="423"/>
      <c r="AP39" s="423"/>
      <c r="AQ39" s="423"/>
      <c r="AR39" s="423"/>
      <c r="AS39" s="423"/>
      <c r="AT39" s="423"/>
      <c r="AU39" s="423"/>
      <c r="AV39" s="423"/>
      <c r="AW39" s="423"/>
      <c r="AX39" s="423"/>
      <c r="AY39" s="423"/>
      <c r="AZ39" s="423"/>
      <c r="BA39" s="423"/>
      <c r="BB39" s="423"/>
      <c r="BC39" s="423"/>
      <c r="BD39" s="211"/>
      <c r="BE39" s="424" t="str">
        <f t="shared" si="1"/>
        <v/>
      </c>
      <c r="BF39" s="424"/>
      <c r="BG39" s="423"/>
      <c r="BH39" s="423"/>
      <c r="BI39" s="423"/>
      <c r="BJ39" s="423"/>
      <c r="BK39" s="423"/>
      <c r="BL39" s="423"/>
      <c r="BM39" s="423"/>
      <c r="BN39" s="423"/>
      <c r="BO39" s="423"/>
      <c r="BP39" s="423"/>
      <c r="BQ39" s="423"/>
      <c r="BR39" s="423"/>
      <c r="BS39" s="423"/>
      <c r="BT39" s="423"/>
      <c r="BU39" s="423"/>
      <c r="BV39" s="211"/>
      <c r="BW39" s="424">
        <f t="shared" si="2"/>
        <v>16</v>
      </c>
      <c r="BX39" s="424"/>
      <c r="BY39" s="423" t="str">
        <f>IF('各会計、関係団体の財政状況及び健全化判断比率'!B73="","",'各会計、関係団体の財政状況及び健全化判断比率'!B73)</f>
        <v>静岡県後期高齢者医療広域連合(事業会計分）</v>
      </c>
      <c r="BZ39" s="423"/>
      <c r="CA39" s="423"/>
      <c r="CB39" s="423"/>
      <c r="CC39" s="423"/>
      <c r="CD39" s="423"/>
      <c r="CE39" s="423"/>
      <c r="CF39" s="423"/>
      <c r="CG39" s="423"/>
      <c r="CH39" s="423"/>
      <c r="CI39" s="423"/>
      <c r="CJ39" s="423"/>
      <c r="CK39" s="423"/>
      <c r="CL39" s="423"/>
      <c r="CM39" s="423"/>
      <c r="CN39" s="211"/>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08"/>
      <c r="DG39" s="425" t="str">
        <f>IF('各会計、関係団体の財政状況及び健全化判断比率'!BR12="","",'各会計、関係団体の財政状況及び健全化判断比率'!BR12)</f>
        <v/>
      </c>
      <c r="DH39" s="425"/>
      <c r="DI39" s="215"/>
      <c r="DJ39" s="183"/>
      <c r="DK39" s="183"/>
      <c r="DL39" s="183"/>
      <c r="DM39" s="183"/>
      <c r="DN39" s="183"/>
      <c r="DO39" s="183"/>
    </row>
    <row r="40" spans="1:119" ht="32.25" customHeight="1" x14ac:dyDescent="0.15">
      <c r="A40" s="184"/>
      <c r="B40" s="210"/>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1"/>
      <c r="U40" s="424" t="str">
        <f t="shared" si="4"/>
        <v/>
      </c>
      <c r="V40" s="424"/>
      <c r="W40" s="423"/>
      <c r="X40" s="423"/>
      <c r="Y40" s="423"/>
      <c r="Z40" s="423"/>
      <c r="AA40" s="423"/>
      <c r="AB40" s="423"/>
      <c r="AC40" s="423"/>
      <c r="AD40" s="423"/>
      <c r="AE40" s="423"/>
      <c r="AF40" s="423"/>
      <c r="AG40" s="423"/>
      <c r="AH40" s="423"/>
      <c r="AI40" s="423"/>
      <c r="AJ40" s="423"/>
      <c r="AK40" s="423"/>
      <c r="AL40" s="211"/>
      <c r="AM40" s="424" t="str">
        <f t="shared" si="0"/>
        <v/>
      </c>
      <c r="AN40" s="424"/>
      <c r="AO40" s="423"/>
      <c r="AP40" s="423"/>
      <c r="AQ40" s="423"/>
      <c r="AR40" s="423"/>
      <c r="AS40" s="423"/>
      <c r="AT40" s="423"/>
      <c r="AU40" s="423"/>
      <c r="AV40" s="423"/>
      <c r="AW40" s="423"/>
      <c r="AX40" s="423"/>
      <c r="AY40" s="423"/>
      <c r="AZ40" s="423"/>
      <c r="BA40" s="423"/>
      <c r="BB40" s="423"/>
      <c r="BC40" s="423"/>
      <c r="BD40" s="211"/>
      <c r="BE40" s="424" t="str">
        <f t="shared" si="1"/>
        <v/>
      </c>
      <c r="BF40" s="424"/>
      <c r="BG40" s="423"/>
      <c r="BH40" s="423"/>
      <c r="BI40" s="423"/>
      <c r="BJ40" s="423"/>
      <c r="BK40" s="423"/>
      <c r="BL40" s="423"/>
      <c r="BM40" s="423"/>
      <c r="BN40" s="423"/>
      <c r="BO40" s="423"/>
      <c r="BP40" s="423"/>
      <c r="BQ40" s="423"/>
      <c r="BR40" s="423"/>
      <c r="BS40" s="423"/>
      <c r="BT40" s="423"/>
      <c r="BU40" s="423"/>
      <c r="BV40" s="211"/>
      <c r="BW40" s="424">
        <f t="shared" si="2"/>
        <v>17</v>
      </c>
      <c r="BX40" s="424"/>
      <c r="BY40" s="423" t="str">
        <f>IF('各会計、関係団体の財政状況及び健全化判断比率'!B74="","",'各会計、関係団体の財政状況及び健全化判断比率'!B74)</f>
        <v>静岡県後期高齢者医療広域連合(普通会計分）</v>
      </c>
      <c r="BZ40" s="423"/>
      <c r="CA40" s="423"/>
      <c r="CB40" s="423"/>
      <c r="CC40" s="423"/>
      <c r="CD40" s="423"/>
      <c r="CE40" s="423"/>
      <c r="CF40" s="423"/>
      <c r="CG40" s="423"/>
      <c r="CH40" s="423"/>
      <c r="CI40" s="423"/>
      <c r="CJ40" s="423"/>
      <c r="CK40" s="423"/>
      <c r="CL40" s="423"/>
      <c r="CM40" s="423"/>
      <c r="CN40" s="211"/>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08"/>
      <c r="DG40" s="425" t="str">
        <f>IF('各会計、関係団体の財政状況及び健全化判断比率'!BR13="","",'各会計、関係団体の財政状況及び健全化判断比率'!BR13)</f>
        <v/>
      </c>
      <c r="DH40" s="425"/>
      <c r="DI40" s="215"/>
      <c r="DJ40" s="183"/>
      <c r="DK40" s="183"/>
      <c r="DL40" s="183"/>
      <c r="DM40" s="183"/>
      <c r="DN40" s="183"/>
      <c r="DO40" s="183"/>
    </row>
    <row r="41" spans="1:119" ht="32.25" customHeight="1" x14ac:dyDescent="0.15">
      <c r="A41" s="184"/>
      <c r="B41" s="210"/>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1"/>
      <c r="U41" s="424" t="str">
        <f t="shared" si="4"/>
        <v/>
      </c>
      <c r="V41" s="424"/>
      <c r="W41" s="423"/>
      <c r="X41" s="423"/>
      <c r="Y41" s="423"/>
      <c r="Z41" s="423"/>
      <c r="AA41" s="423"/>
      <c r="AB41" s="423"/>
      <c r="AC41" s="423"/>
      <c r="AD41" s="423"/>
      <c r="AE41" s="423"/>
      <c r="AF41" s="423"/>
      <c r="AG41" s="423"/>
      <c r="AH41" s="423"/>
      <c r="AI41" s="423"/>
      <c r="AJ41" s="423"/>
      <c r="AK41" s="423"/>
      <c r="AL41" s="211"/>
      <c r="AM41" s="424" t="str">
        <f t="shared" si="0"/>
        <v/>
      </c>
      <c r="AN41" s="424"/>
      <c r="AO41" s="423"/>
      <c r="AP41" s="423"/>
      <c r="AQ41" s="423"/>
      <c r="AR41" s="423"/>
      <c r="AS41" s="423"/>
      <c r="AT41" s="423"/>
      <c r="AU41" s="423"/>
      <c r="AV41" s="423"/>
      <c r="AW41" s="423"/>
      <c r="AX41" s="423"/>
      <c r="AY41" s="423"/>
      <c r="AZ41" s="423"/>
      <c r="BA41" s="423"/>
      <c r="BB41" s="423"/>
      <c r="BC41" s="423"/>
      <c r="BD41" s="211"/>
      <c r="BE41" s="424" t="str">
        <f t="shared" si="1"/>
        <v/>
      </c>
      <c r="BF41" s="424"/>
      <c r="BG41" s="423"/>
      <c r="BH41" s="423"/>
      <c r="BI41" s="423"/>
      <c r="BJ41" s="423"/>
      <c r="BK41" s="423"/>
      <c r="BL41" s="423"/>
      <c r="BM41" s="423"/>
      <c r="BN41" s="423"/>
      <c r="BO41" s="423"/>
      <c r="BP41" s="423"/>
      <c r="BQ41" s="423"/>
      <c r="BR41" s="423"/>
      <c r="BS41" s="423"/>
      <c r="BT41" s="423"/>
      <c r="BU41" s="423"/>
      <c r="BV41" s="211"/>
      <c r="BW41" s="424">
        <f t="shared" si="2"/>
        <v>18</v>
      </c>
      <c r="BX41" s="424"/>
      <c r="BY41" s="423" t="str">
        <f>IF('各会計、関係団体の財政状況及び健全化判断比率'!B75="","",'各会計、関係団体の財政状況及び健全化判断比率'!B75)</f>
        <v>静岡地方税滞納整理機構</v>
      </c>
      <c r="BZ41" s="423"/>
      <c r="CA41" s="423"/>
      <c r="CB41" s="423"/>
      <c r="CC41" s="423"/>
      <c r="CD41" s="423"/>
      <c r="CE41" s="423"/>
      <c r="CF41" s="423"/>
      <c r="CG41" s="423"/>
      <c r="CH41" s="423"/>
      <c r="CI41" s="423"/>
      <c r="CJ41" s="423"/>
      <c r="CK41" s="423"/>
      <c r="CL41" s="423"/>
      <c r="CM41" s="423"/>
      <c r="CN41" s="211"/>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08"/>
      <c r="DG41" s="425" t="str">
        <f>IF('各会計、関係団体の財政状況及び健全化判断比率'!BR14="","",'各会計、関係団体の財政状況及び健全化判断比率'!BR14)</f>
        <v/>
      </c>
      <c r="DH41" s="425"/>
      <c r="DI41" s="215"/>
      <c r="DJ41" s="183"/>
      <c r="DK41" s="183"/>
      <c r="DL41" s="183"/>
      <c r="DM41" s="183"/>
      <c r="DN41" s="183"/>
      <c r="DO41" s="183"/>
    </row>
    <row r="42" spans="1:119" ht="32.25" customHeight="1" x14ac:dyDescent="0.15">
      <c r="A42" s="183"/>
      <c r="B42" s="210"/>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1"/>
      <c r="U42" s="424" t="str">
        <f t="shared" si="4"/>
        <v/>
      </c>
      <c r="V42" s="424"/>
      <c r="W42" s="423"/>
      <c r="X42" s="423"/>
      <c r="Y42" s="423"/>
      <c r="Z42" s="423"/>
      <c r="AA42" s="423"/>
      <c r="AB42" s="423"/>
      <c r="AC42" s="423"/>
      <c r="AD42" s="423"/>
      <c r="AE42" s="423"/>
      <c r="AF42" s="423"/>
      <c r="AG42" s="423"/>
      <c r="AH42" s="423"/>
      <c r="AI42" s="423"/>
      <c r="AJ42" s="423"/>
      <c r="AK42" s="423"/>
      <c r="AL42" s="211"/>
      <c r="AM42" s="424" t="str">
        <f t="shared" si="0"/>
        <v/>
      </c>
      <c r="AN42" s="424"/>
      <c r="AO42" s="423"/>
      <c r="AP42" s="423"/>
      <c r="AQ42" s="423"/>
      <c r="AR42" s="423"/>
      <c r="AS42" s="423"/>
      <c r="AT42" s="423"/>
      <c r="AU42" s="423"/>
      <c r="AV42" s="423"/>
      <c r="AW42" s="423"/>
      <c r="AX42" s="423"/>
      <c r="AY42" s="423"/>
      <c r="AZ42" s="423"/>
      <c r="BA42" s="423"/>
      <c r="BB42" s="423"/>
      <c r="BC42" s="423"/>
      <c r="BD42" s="211"/>
      <c r="BE42" s="424" t="str">
        <f t="shared" si="1"/>
        <v/>
      </c>
      <c r="BF42" s="424"/>
      <c r="BG42" s="423"/>
      <c r="BH42" s="423"/>
      <c r="BI42" s="423"/>
      <c r="BJ42" s="423"/>
      <c r="BK42" s="423"/>
      <c r="BL42" s="423"/>
      <c r="BM42" s="423"/>
      <c r="BN42" s="423"/>
      <c r="BO42" s="423"/>
      <c r="BP42" s="423"/>
      <c r="BQ42" s="423"/>
      <c r="BR42" s="423"/>
      <c r="BS42" s="423"/>
      <c r="BT42" s="423"/>
      <c r="BU42" s="423"/>
      <c r="BV42" s="211"/>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1"/>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08"/>
      <c r="DG42" s="425" t="str">
        <f>IF('各会計、関係団体の財政状況及び健全化判断比率'!BR15="","",'各会計、関係団体の財政状況及び健全化判断比率'!BR15)</f>
        <v/>
      </c>
      <c r="DH42" s="425"/>
      <c r="DI42" s="215"/>
      <c r="DJ42" s="183"/>
      <c r="DK42" s="183"/>
      <c r="DL42" s="183"/>
      <c r="DM42" s="183"/>
      <c r="DN42" s="183"/>
      <c r="DO42" s="183"/>
    </row>
    <row r="43" spans="1:119" ht="32.25" customHeight="1" x14ac:dyDescent="0.15">
      <c r="A43" s="183"/>
      <c r="B43" s="210"/>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1"/>
      <c r="U43" s="424" t="str">
        <f t="shared" si="4"/>
        <v/>
      </c>
      <c r="V43" s="424"/>
      <c r="W43" s="423"/>
      <c r="X43" s="423"/>
      <c r="Y43" s="423"/>
      <c r="Z43" s="423"/>
      <c r="AA43" s="423"/>
      <c r="AB43" s="423"/>
      <c r="AC43" s="423"/>
      <c r="AD43" s="423"/>
      <c r="AE43" s="423"/>
      <c r="AF43" s="423"/>
      <c r="AG43" s="423"/>
      <c r="AH43" s="423"/>
      <c r="AI43" s="423"/>
      <c r="AJ43" s="423"/>
      <c r="AK43" s="423"/>
      <c r="AL43" s="211"/>
      <c r="AM43" s="424" t="str">
        <f t="shared" si="0"/>
        <v/>
      </c>
      <c r="AN43" s="424"/>
      <c r="AO43" s="423"/>
      <c r="AP43" s="423"/>
      <c r="AQ43" s="423"/>
      <c r="AR43" s="423"/>
      <c r="AS43" s="423"/>
      <c r="AT43" s="423"/>
      <c r="AU43" s="423"/>
      <c r="AV43" s="423"/>
      <c r="AW43" s="423"/>
      <c r="AX43" s="423"/>
      <c r="AY43" s="423"/>
      <c r="AZ43" s="423"/>
      <c r="BA43" s="423"/>
      <c r="BB43" s="423"/>
      <c r="BC43" s="423"/>
      <c r="BD43" s="211"/>
      <c r="BE43" s="424" t="str">
        <f t="shared" si="1"/>
        <v/>
      </c>
      <c r="BF43" s="424"/>
      <c r="BG43" s="423"/>
      <c r="BH43" s="423"/>
      <c r="BI43" s="423"/>
      <c r="BJ43" s="423"/>
      <c r="BK43" s="423"/>
      <c r="BL43" s="423"/>
      <c r="BM43" s="423"/>
      <c r="BN43" s="423"/>
      <c r="BO43" s="423"/>
      <c r="BP43" s="423"/>
      <c r="BQ43" s="423"/>
      <c r="BR43" s="423"/>
      <c r="BS43" s="423"/>
      <c r="BT43" s="423"/>
      <c r="BU43" s="423"/>
      <c r="BV43" s="211"/>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1"/>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08"/>
      <c r="DG43" s="425" t="str">
        <f>IF('各会計、関係団体の財政状況及び健全化判断比率'!BR16="","",'各会計、関係団体の財政状況及び健全化判断比率'!BR16)</f>
        <v/>
      </c>
      <c r="DH43" s="425"/>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204</v>
      </c>
      <c r="C46" s="183"/>
      <c r="D46" s="183"/>
      <c r="E46" s="183" t="s">
        <v>205</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206</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207</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208</v>
      </c>
    </row>
    <row r="50" spans="5:5" x14ac:dyDescent="0.15">
      <c r="E50" s="185" t="s">
        <v>209</v>
      </c>
    </row>
    <row r="51" spans="5:5" x14ac:dyDescent="0.15">
      <c r="E51" s="185" t="s">
        <v>210</v>
      </c>
    </row>
    <row r="52" spans="5:5" x14ac:dyDescent="0.15">
      <c r="E52" s="185"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2LjneaLOiRJXLd/1rhYYfIQEV0UpNnl80G3rkNSWimISerN5HZzNAU1756qMhIayC9A5QDPYF0VNksm1OGsEw==" saltValue="tjK8zEbRmEgJFLPJSTqk0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4" t="s">
        <v>554</v>
      </c>
      <c r="D34" s="1244"/>
      <c r="E34" s="1245"/>
      <c r="F34" s="32">
        <v>7.35</v>
      </c>
      <c r="G34" s="33">
        <v>8.4499999999999993</v>
      </c>
      <c r="H34" s="33">
        <v>14.04</v>
      </c>
      <c r="I34" s="33">
        <v>18.03</v>
      </c>
      <c r="J34" s="34">
        <v>20.29</v>
      </c>
      <c r="K34" s="22"/>
      <c r="L34" s="22"/>
      <c r="M34" s="22"/>
      <c r="N34" s="22"/>
      <c r="O34" s="22"/>
      <c r="P34" s="22"/>
    </row>
    <row r="35" spans="1:16" ht="39" customHeight="1" x14ac:dyDescent="0.15">
      <c r="A35" s="22"/>
      <c r="B35" s="35"/>
      <c r="C35" s="1238" t="s">
        <v>555</v>
      </c>
      <c r="D35" s="1239"/>
      <c r="E35" s="1240"/>
      <c r="F35" s="36">
        <v>7.07</v>
      </c>
      <c r="G35" s="37">
        <v>7.14</v>
      </c>
      <c r="H35" s="37">
        <v>6</v>
      </c>
      <c r="I35" s="37">
        <v>7.28</v>
      </c>
      <c r="J35" s="38">
        <v>6.61</v>
      </c>
      <c r="K35" s="22"/>
      <c r="L35" s="22"/>
      <c r="M35" s="22"/>
      <c r="N35" s="22"/>
      <c r="O35" s="22"/>
      <c r="P35" s="22"/>
    </row>
    <row r="36" spans="1:16" ht="39" customHeight="1" x14ac:dyDescent="0.15">
      <c r="A36" s="22"/>
      <c r="B36" s="35"/>
      <c r="C36" s="1238" t="s">
        <v>556</v>
      </c>
      <c r="D36" s="1239"/>
      <c r="E36" s="1240"/>
      <c r="F36" s="36">
        <v>6.24</v>
      </c>
      <c r="G36" s="37">
        <v>6.12</v>
      </c>
      <c r="H36" s="37">
        <v>6.61</v>
      </c>
      <c r="I36" s="37">
        <v>5.59</v>
      </c>
      <c r="J36" s="38">
        <v>5.19</v>
      </c>
      <c r="K36" s="22"/>
      <c r="L36" s="22"/>
      <c r="M36" s="22"/>
      <c r="N36" s="22"/>
      <c r="O36" s="22"/>
      <c r="P36" s="22"/>
    </row>
    <row r="37" spans="1:16" ht="39" customHeight="1" x14ac:dyDescent="0.15">
      <c r="A37" s="22"/>
      <c r="B37" s="35"/>
      <c r="C37" s="1238" t="s">
        <v>557</v>
      </c>
      <c r="D37" s="1239"/>
      <c r="E37" s="1240"/>
      <c r="F37" s="36">
        <v>3.36</v>
      </c>
      <c r="G37" s="37">
        <v>2.21</v>
      </c>
      <c r="H37" s="37">
        <v>2.5</v>
      </c>
      <c r="I37" s="37">
        <v>4.2</v>
      </c>
      <c r="J37" s="38">
        <v>1.66</v>
      </c>
      <c r="K37" s="22"/>
      <c r="L37" s="22"/>
      <c r="M37" s="22"/>
      <c r="N37" s="22"/>
      <c r="O37" s="22"/>
      <c r="P37" s="22"/>
    </row>
    <row r="38" spans="1:16" ht="39" customHeight="1" x14ac:dyDescent="0.15">
      <c r="A38" s="22"/>
      <c r="B38" s="35"/>
      <c r="C38" s="1238" t="s">
        <v>558</v>
      </c>
      <c r="D38" s="1239"/>
      <c r="E38" s="1240"/>
      <c r="F38" s="36">
        <v>0.94</v>
      </c>
      <c r="G38" s="37">
        <v>0.85</v>
      </c>
      <c r="H38" s="37">
        <v>1.1499999999999999</v>
      </c>
      <c r="I38" s="37">
        <v>1.4</v>
      </c>
      <c r="J38" s="38">
        <v>1.42</v>
      </c>
      <c r="K38" s="22"/>
      <c r="L38" s="22"/>
      <c r="M38" s="22"/>
      <c r="N38" s="22"/>
      <c r="O38" s="22"/>
      <c r="P38" s="22"/>
    </row>
    <row r="39" spans="1:16" ht="39" customHeight="1" x14ac:dyDescent="0.15">
      <c r="A39" s="22"/>
      <c r="B39" s="35"/>
      <c r="C39" s="1238" t="s">
        <v>559</v>
      </c>
      <c r="D39" s="1239"/>
      <c r="E39" s="1240"/>
      <c r="F39" s="36">
        <v>1.48</v>
      </c>
      <c r="G39" s="37">
        <v>0.83</v>
      </c>
      <c r="H39" s="37">
        <v>0.06</v>
      </c>
      <c r="I39" s="37">
        <v>1.1399999999999999</v>
      </c>
      <c r="J39" s="38">
        <v>1.1599999999999999</v>
      </c>
      <c r="K39" s="22"/>
      <c r="L39" s="22"/>
      <c r="M39" s="22"/>
      <c r="N39" s="22"/>
      <c r="O39" s="22"/>
      <c r="P39" s="22"/>
    </row>
    <row r="40" spans="1:16" ht="39" customHeight="1" x14ac:dyDescent="0.15">
      <c r="A40" s="22"/>
      <c r="B40" s="35"/>
      <c r="C40" s="1238" t="s">
        <v>560</v>
      </c>
      <c r="D40" s="1239"/>
      <c r="E40" s="1240"/>
      <c r="F40" s="36">
        <v>0.05</v>
      </c>
      <c r="G40" s="37">
        <v>0.1</v>
      </c>
      <c r="H40" s="37">
        <v>0.15</v>
      </c>
      <c r="I40" s="37">
        <v>0.14000000000000001</v>
      </c>
      <c r="J40" s="38">
        <v>0.08</v>
      </c>
      <c r="K40" s="22"/>
      <c r="L40" s="22"/>
      <c r="M40" s="22"/>
      <c r="N40" s="22"/>
      <c r="O40" s="22"/>
      <c r="P40" s="22"/>
    </row>
    <row r="41" spans="1:16" ht="39" customHeight="1" x14ac:dyDescent="0.15">
      <c r="A41" s="22"/>
      <c r="B41" s="35"/>
      <c r="C41" s="1238" t="s">
        <v>561</v>
      </c>
      <c r="D41" s="1239"/>
      <c r="E41" s="1240"/>
      <c r="F41" s="36">
        <v>0.1</v>
      </c>
      <c r="G41" s="37">
        <v>7.0000000000000007E-2</v>
      </c>
      <c r="H41" s="37">
        <v>7.0000000000000007E-2</v>
      </c>
      <c r="I41" s="37">
        <v>7.0000000000000007E-2</v>
      </c>
      <c r="J41" s="38">
        <v>0.04</v>
      </c>
      <c r="K41" s="22"/>
      <c r="L41" s="22"/>
      <c r="M41" s="22"/>
      <c r="N41" s="22"/>
      <c r="O41" s="22"/>
      <c r="P41" s="22"/>
    </row>
    <row r="42" spans="1:16" ht="39" customHeight="1" x14ac:dyDescent="0.15">
      <c r="A42" s="22"/>
      <c r="B42" s="39"/>
      <c r="C42" s="1238" t="s">
        <v>562</v>
      </c>
      <c r="D42" s="1239"/>
      <c r="E42" s="1240"/>
      <c r="F42" s="36" t="s">
        <v>506</v>
      </c>
      <c r="G42" s="37" t="s">
        <v>506</v>
      </c>
      <c r="H42" s="37" t="s">
        <v>506</v>
      </c>
      <c r="I42" s="37" t="s">
        <v>506</v>
      </c>
      <c r="J42" s="38" t="s">
        <v>506</v>
      </c>
      <c r="K42" s="22"/>
      <c r="L42" s="22"/>
      <c r="M42" s="22"/>
      <c r="N42" s="22"/>
      <c r="O42" s="22"/>
      <c r="P42" s="22"/>
    </row>
    <row r="43" spans="1:16" ht="39" customHeight="1" thickBot="1" x14ac:dyDescent="0.2">
      <c r="A43" s="22"/>
      <c r="B43" s="40"/>
      <c r="C43" s="1241" t="s">
        <v>563</v>
      </c>
      <c r="D43" s="1242"/>
      <c r="E43" s="1243"/>
      <c r="F43" s="41">
        <v>0.06</v>
      </c>
      <c r="G43" s="42">
        <v>0.13</v>
      </c>
      <c r="H43" s="42">
        <v>0.06</v>
      </c>
      <c r="I43" s="42">
        <v>0.04</v>
      </c>
      <c r="J43" s="43">
        <v>0.04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UIWRZUX3v/6OgMFSwUcPuZse1o1y0aeu1POl47ZYYHUGkLRgXNXLSNNi1ON1B82pOXWvaLlbOmKNpFJimZWTA==" saltValue="SKUTiTybQ3BC+4MLbS1t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300</v>
      </c>
      <c r="L45" s="60">
        <v>295</v>
      </c>
      <c r="M45" s="60">
        <v>296</v>
      </c>
      <c r="N45" s="60">
        <v>313</v>
      </c>
      <c r="O45" s="61">
        <v>311</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506</v>
      </c>
      <c r="L46" s="64" t="s">
        <v>506</v>
      </c>
      <c r="M46" s="64" t="s">
        <v>506</v>
      </c>
      <c r="N46" s="64" t="s">
        <v>506</v>
      </c>
      <c r="O46" s="65" t="s">
        <v>506</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506</v>
      </c>
      <c r="L47" s="64" t="s">
        <v>506</v>
      </c>
      <c r="M47" s="64" t="s">
        <v>506</v>
      </c>
      <c r="N47" s="64" t="s">
        <v>506</v>
      </c>
      <c r="O47" s="65" t="s">
        <v>506</v>
      </c>
      <c r="P47" s="48"/>
      <c r="Q47" s="48"/>
      <c r="R47" s="48"/>
      <c r="S47" s="48"/>
      <c r="T47" s="48"/>
      <c r="U47" s="48"/>
    </row>
    <row r="48" spans="1:21" ht="30.75" customHeight="1" x14ac:dyDescent="0.15">
      <c r="A48" s="48"/>
      <c r="B48" s="1266"/>
      <c r="C48" s="1267"/>
      <c r="D48" s="62"/>
      <c r="E48" s="1248" t="s">
        <v>14</v>
      </c>
      <c r="F48" s="1248"/>
      <c r="G48" s="1248"/>
      <c r="H48" s="1248"/>
      <c r="I48" s="1248"/>
      <c r="J48" s="1249"/>
      <c r="K48" s="63">
        <v>10</v>
      </c>
      <c r="L48" s="64">
        <v>10</v>
      </c>
      <c r="M48" s="64">
        <v>9</v>
      </c>
      <c r="N48" s="64">
        <v>8</v>
      </c>
      <c r="O48" s="65">
        <v>7</v>
      </c>
      <c r="P48" s="48"/>
      <c r="Q48" s="48"/>
      <c r="R48" s="48"/>
      <c r="S48" s="48"/>
      <c r="T48" s="48"/>
      <c r="U48" s="48"/>
    </row>
    <row r="49" spans="1:21" ht="30.75" customHeight="1" x14ac:dyDescent="0.15">
      <c r="A49" s="48"/>
      <c r="B49" s="1266"/>
      <c r="C49" s="1267"/>
      <c r="D49" s="62"/>
      <c r="E49" s="1248" t="s">
        <v>15</v>
      </c>
      <c r="F49" s="1248"/>
      <c r="G49" s="1248"/>
      <c r="H49" s="1248"/>
      <c r="I49" s="1248"/>
      <c r="J49" s="1249"/>
      <c r="K49" s="63">
        <v>46</v>
      </c>
      <c r="L49" s="64">
        <v>45</v>
      </c>
      <c r="M49" s="64">
        <v>47</v>
      </c>
      <c r="N49" s="64">
        <v>47</v>
      </c>
      <c r="O49" s="65">
        <v>53</v>
      </c>
      <c r="P49" s="48"/>
      <c r="Q49" s="48"/>
      <c r="R49" s="48"/>
      <c r="S49" s="48"/>
      <c r="T49" s="48"/>
      <c r="U49" s="48"/>
    </row>
    <row r="50" spans="1:21" ht="30.75" customHeight="1" x14ac:dyDescent="0.15">
      <c r="A50" s="48"/>
      <c r="B50" s="1266"/>
      <c r="C50" s="1267"/>
      <c r="D50" s="62"/>
      <c r="E50" s="1248" t="s">
        <v>16</v>
      </c>
      <c r="F50" s="1248"/>
      <c r="G50" s="1248"/>
      <c r="H50" s="1248"/>
      <c r="I50" s="1248"/>
      <c r="J50" s="1249"/>
      <c r="K50" s="63">
        <v>1</v>
      </c>
      <c r="L50" s="64">
        <v>1</v>
      </c>
      <c r="M50" s="64">
        <v>1</v>
      </c>
      <c r="N50" s="64">
        <v>7</v>
      </c>
      <c r="O50" s="65">
        <v>7</v>
      </c>
      <c r="P50" s="48"/>
      <c r="Q50" s="48"/>
      <c r="R50" s="48"/>
      <c r="S50" s="48"/>
      <c r="T50" s="48"/>
      <c r="U50" s="48"/>
    </row>
    <row r="51" spans="1:21" ht="30.75" customHeight="1" x14ac:dyDescent="0.15">
      <c r="A51" s="48"/>
      <c r="B51" s="1268"/>
      <c r="C51" s="1269"/>
      <c r="D51" s="66"/>
      <c r="E51" s="1248" t="s">
        <v>17</v>
      </c>
      <c r="F51" s="1248"/>
      <c r="G51" s="1248"/>
      <c r="H51" s="1248"/>
      <c r="I51" s="1248"/>
      <c r="J51" s="1249"/>
      <c r="K51" s="63" t="s">
        <v>506</v>
      </c>
      <c r="L51" s="64" t="s">
        <v>506</v>
      </c>
      <c r="M51" s="64" t="s">
        <v>506</v>
      </c>
      <c r="N51" s="64" t="s">
        <v>506</v>
      </c>
      <c r="O51" s="65" t="s">
        <v>506</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309</v>
      </c>
      <c r="L52" s="64">
        <v>303</v>
      </c>
      <c r="M52" s="64">
        <v>296</v>
      </c>
      <c r="N52" s="64">
        <v>306</v>
      </c>
      <c r="O52" s="65">
        <v>302</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48</v>
      </c>
      <c r="L53" s="69">
        <v>48</v>
      </c>
      <c r="M53" s="69">
        <v>57</v>
      </c>
      <c r="N53" s="69">
        <v>69</v>
      </c>
      <c r="O53" s="70">
        <v>76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588</v>
      </c>
      <c r="L57" s="83" t="s">
        <v>589</v>
      </c>
      <c r="M57" s="83" t="s">
        <v>590</v>
      </c>
      <c r="N57" s="83" t="s">
        <v>589</v>
      </c>
      <c r="O57" s="84" t="s">
        <v>589</v>
      </c>
    </row>
    <row r="58" spans="1:21" ht="31.5" customHeight="1" thickBot="1" x14ac:dyDescent="0.2">
      <c r="B58" s="1256"/>
      <c r="C58" s="1257"/>
      <c r="D58" s="1261" t="s">
        <v>26</v>
      </c>
      <c r="E58" s="1262"/>
      <c r="F58" s="1262"/>
      <c r="G58" s="1262"/>
      <c r="H58" s="1262"/>
      <c r="I58" s="1262"/>
      <c r="J58" s="1263"/>
      <c r="K58" s="85" t="s">
        <v>589</v>
      </c>
      <c r="L58" s="86" t="s">
        <v>589</v>
      </c>
      <c r="M58" s="86" t="s">
        <v>589</v>
      </c>
      <c r="N58" s="86" t="s">
        <v>589</v>
      </c>
      <c r="O58" s="87" t="s">
        <v>590</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hNtl7pciLhQqEz/Stm06uaM3oOOCJv1ZMO34EWYC9s8mHW+5YaQ1yJSU61a5jQp605HeTDjiRQW7aSOS3X3w==" saltValue="GTa0DrTDQl5CN/BH5iFBH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548</v>
      </c>
      <c r="J40" s="99" t="s">
        <v>549</v>
      </c>
      <c r="K40" s="99" t="s">
        <v>550</v>
      </c>
      <c r="L40" s="99" t="s">
        <v>551</v>
      </c>
      <c r="M40" s="100" t="s">
        <v>552</v>
      </c>
    </row>
    <row r="41" spans="2:13" ht="27.75" customHeight="1" x14ac:dyDescent="0.15">
      <c r="B41" s="1284" t="s">
        <v>29</v>
      </c>
      <c r="C41" s="1285"/>
      <c r="D41" s="101"/>
      <c r="E41" s="1286" t="s">
        <v>30</v>
      </c>
      <c r="F41" s="1286"/>
      <c r="G41" s="1286"/>
      <c r="H41" s="1287"/>
      <c r="I41" s="102">
        <v>3213</v>
      </c>
      <c r="J41" s="103">
        <v>3185</v>
      </c>
      <c r="K41" s="103">
        <v>3409</v>
      </c>
      <c r="L41" s="103">
        <v>3260</v>
      </c>
      <c r="M41" s="104">
        <v>3294</v>
      </c>
    </row>
    <row r="42" spans="2:13" ht="27.75" customHeight="1" x14ac:dyDescent="0.15">
      <c r="B42" s="1274"/>
      <c r="C42" s="1275"/>
      <c r="D42" s="105"/>
      <c r="E42" s="1278" t="s">
        <v>31</v>
      </c>
      <c r="F42" s="1278"/>
      <c r="G42" s="1278"/>
      <c r="H42" s="1279"/>
      <c r="I42" s="106">
        <v>5</v>
      </c>
      <c r="J42" s="107">
        <v>4</v>
      </c>
      <c r="K42" s="107">
        <v>15</v>
      </c>
      <c r="L42" s="107">
        <v>72</v>
      </c>
      <c r="M42" s="108">
        <v>66</v>
      </c>
    </row>
    <row r="43" spans="2:13" ht="27.75" customHeight="1" x14ac:dyDescent="0.15">
      <c r="B43" s="1274"/>
      <c r="C43" s="1275"/>
      <c r="D43" s="105"/>
      <c r="E43" s="1278" t="s">
        <v>32</v>
      </c>
      <c r="F43" s="1278"/>
      <c r="G43" s="1278"/>
      <c r="H43" s="1279"/>
      <c r="I43" s="106">
        <v>67</v>
      </c>
      <c r="J43" s="107">
        <v>60</v>
      </c>
      <c r="K43" s="107">
        <v>53</v>
      </c>
      <c r="L43" s="107">
        <v>44</v>
      </c>
      <c r="M43" s="108">
        <v>39</v>
      </c>
    </row>
    <row r="44" spans="2:13" ht="27.75" customHeight="1" x14ac:dyDescent="0.15">
      <c r="B44" s="1274"/>
      <c r="C44" s="1275"/>
      <c r="D44" s="105"/>
      <c r="E44" s="1278" t="s">
        <v>33</v>
      </c>
      <c r="F44" s="1278"/>
      <c r="G44" s="1278"/>
      <c r="H44" s="1279"/>
      <c r="I44" s="106">
        <v>351</v>
      </c>
      <c r="J44" s="107">
        <v>329</v>
      </c>
      <c r="K44" s="107">
        <v>334</v>
      </c>
      <c r="L44" s="107">
        <v>329</v>
      </c>
      <c r="M44" s="108">
        <v>282</v>
      </c>
    </row>
    <row r="45" spans="2:13" ht="27.75" customHeight="1" x14ac:dyDescent="0.15">
      <c r="B45" s="1274"/>
      <c r="C45" s="1275"/>
      <c r="D45" s="105"/>
      <c r="E45" s="1278" t="s">
        <v>34</v>
      </c>
      <c r="F45" s="1278"/>
      <c r="G45" s="1278"/>
      <c r="H45" s="1279"/>
      <c r="I45" s="106">
        <v>1047</v>
      </c>
      <c r="J45" s="107">
        <v>1010</v>
      </c>
      <c r="K45" s="107">
        <v>1006</v>
      </c>
      <c r="L45" s="107">
        <v>1009</v>
      </c>
      <c r="M45" s="108">
        <v>1003</v>
      </c>
    </row>
    <row r="46" spans="2:13" ht="27.75" customHeight="1" x14ac:dyDescent="0.15">
      <c r="B46" s="1274"/>
      <c r="C46" s="1275"/>
      <c r="D46" s="109"/>
      <c r="E46" s="1278" t="s">
        <v>35</v>
      </c>
      <c r="F46" s="1278"/>
      <c r="G46" s="1278"/>
      <c r="H46" s="1279"/>
      <c r="I46" s="106" t="s">
        <v>506</v>
      </c>
      <c r="J46" s="107" t="s">
        <v>506</v>
      </c>
      <c r="K46" s="107" t="s">
        <v>506</v>
      </c>
      <c r="L46" s="107" t="s">
        <v>506</v>
      </c>
      <c r="M46" s="108" t="s">
        <v>506</v>
      </c>
    </row>
    <row r="47" spans="2:13" ht="27.75" customHeight="1" x14ac:dyDescent="0.15">
      <c r="B47" s="1274"/>
      <c r="C47" s="1275"/>
      <c r="D47" s="110"/>
      <c r="E47" s="1288" t="s">
        <v>36</v>
      </c>
      <c r="F47" s="1289"/>
      <c r="G47" s="1289"/>
      <c r="H47" s="1290"/>
      <c r="I47" s="106" t="s">
        <v>506</v>
      </c>
      <c r="J47" s="107" t="s">
        <v>506</v>
      </c>
      <c r="K47" s="107" t="s">
        <v>506</v>
      </c>
      <c r="L47" s="107" t="s">
        <v>506</v>
      </c>
      <c r="M47" s="108" t="s">
        <v>506</v>
      </c>
    </row>
    <row r="48" spans="2:13" ht="27.75" customHeight="1" x14ac:dyDescent="0.15">
      <c r="B48" s="1274"/>
      <c r="C48" s="1275"/>
      <c r="D48" s="105"/>
      <c r="E48" s="1278" t="s">
        <v>37</v>
      </c>
      <c r="F48" s="1278"/>
      <c r="G48" s="1278"/>
      <c r="H48" s="1279"/>
      <c r="I48" s="106" t="s">
        <v>506</v>
      </c>
      <c r="J48" s="107" t="s">
        <v>506</v>
      </c>
      <c r="K48" s="107" t="s">
        <v>506</v>
      </c>
      <c r="L48" s="107" t="s">
        <v>506</v>
      </c>
      <c r="M48" s="108" t="s">
        <v>506</v>
      </c>
    </row>
    <row r="49" spans="2:13" ht="27.75" customHeight="1" x14ac:dyDescent="0.15">
      <c r="B49" s="1276"/>
      <c r="C49" s="1277"/>
      <c r="D49" s="105"/>
      <c r="E49" s="1278" t="s">
        <v>38</v>
      </c>
      <c r="F49" s="1278"/>
      <c r="G49" s="1278"/>
      <c r="H49" s="1279"/>
      <c r="I49" s="106" t="s">
        <v>506</v>
      </c>
      <c r="J49" s="107" t="s">
        <v>506</v>
      </c>
      <c r="K49" s="107" t="s">
        <v>506</v>
      </c>
      <c r="L49" s="107" t="s">
        <v>506</v>
      </c>
      <c r="M49" s="108" t="s">
        <v>506</v>
      </c>
    </row>
    <row r="50" spans="2:13" ht="27.75" customHeight="1" x14ac:dyDescent="0.15">
      <c r="B50" s="1272" t="s">
        <v>39</v>
      </c>
      <c r="C50" s="1273"/>
      <c r="D50" s="111"/>
      <c r="E50" s="1278" t="s">
        <v>40</v>
      </c>
      <c r="F50" s="1278"/>
      <c r="G50" s="1278"/>
      <c r="H50" s="1279"/>
      <c r="I50" s="106">
        <v>1711</v>
      </c>
      <c r="J50" s="107">
        <v>1878</v>
      </c>
      <c r="K50" s="107">
        <v>2044</v>
      </c>
      <c r="L50" s="107">
        <v>2037</v>
      </c>
      <c r="M50" s="108">
        <v>2126</v>
      </c>
    </row>
    <row r="51" spans="2:13" ht="27.75" customHeight="1" x14ac:dyDescent="0.15">
      <c r="B51" s="1274"/>
      <c r="C51" s="1275"/>
      <c r="D51" s="105"/>
      <c r="E51" s="1278" t="s">
        <v>41</v>
      </c>
      <c r="F51" s="1278"/>
      <c r="G51" s="1278"/>
      <c r="H51" s="1279"/>
      <c r="I51" s="106" t="s">
        <v>506</v>
      </c>
      <c r="J51" s="107" t="s">
        <v>506</v>
      </c>
      <c r="K51" s="107" t="s">
        <v>506</v>
      </c>
      <c r="L51" s="107" t="s">
        <v>506</v>
      </c>
      <c r="M51" s="108" t="s">
        <v>506</v>
      </c>
    </row>
    <row r="52" spans="2:13" ht="27.75" customHeight="1" x14ac:dyDescent="0.15">
      <c r="B52" s="1276"/>
      <c r="C52" s="1277"/>
      <c r="D52" s="105"/>
      <c r="E52" s="1278" t="s">
        <v>42</v>
      </c>
      <c r="F52" s="1278"/>
      <c r="G52" s="1278"/>
      <c r="H52" s="1279"/>
      <c r="I52" s="106">
        <v>3042</v>
      </c>
      <c r="J52" s="107">
        <v>2984</v>
      </c>
      <c r="K52" s="107">
        <v>3110</v>
      </c>
      <c r="L52" s="107">
        <v>2948</v>
      </c>
      <c r="M52" s="108">
        <v>2934</v>
      </c>
    </row>
    <row r="53" spans="2:13" ht="27.75" customHeight="1" thickBot="1" x14ac:dyDescent="0.2">
      <c r="B53" s="1280" t="s">
        <v>43</v>
      </c>
      <c r="C53" s="1281"/>
      <c r="D53" s="112"/>
      <c r="E53" s="1282" t="s">
        <v>44</v>
      </c>
      <c r="F53" s="1282"/>
      <c r="G53" s="1282"/>
      <c r="H53" s="1283"/>
      <c r="I53" s="113">
        <v>-71</v>
      </c>
      <c r="J53" s="114">
        <v>-273</v>
      </c>
      <c r="K53" s="114">
        <v>-337</v>
      </c>
      <c r="L53" s="114">
        <v>-269</v>
      </c>
      <c r="M53" s="115">
        <v>-376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hdL5iVlr7ZQQUTWvrCeZDjicbNwESmTO4gfEgaW+i6Uf0LDHz5YZl605ZmBt9wqj43f3337Hf/DuYaQ8exH9g==" saltValue="eoX/RL15HsM5reD6Sdls1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99" t="s">
        <v>47</v>
      </c>
      <c r="D55" s="1299"/>
      <c r="E55" s="1300"/>
      <c r="F55" s="127">
        <v>1081</v>
      </c>
      <c r="G55" s="127">
        <v>1108</v>
      </c>
      <c r="H55" s="128">
        <v>1208</v>
      </c>
    </row>
    <row r="56" spans="2:8" ht="52.5" customHeight="1" x14ac:dyDescent="0.15">
      <c r="B56" s="129"/>
      <c r="C56" s="1301" t="s">
        <v>48</v>
      </c>
      <c r="D56" s="1301"/>
      <c r="E56" s="1302"/>
      <c r="F56" s="130" t="s">
        <v>506</v>
      </c>
      <c r="G56" s="130" t="s">
        <v>506</v>
      </c>
      <c r="H56" s="131" t="s">
        <v>506</v>
      </c>
    </row>
    <row r="57" spans="2:8" ht="53.25" customHeight="1" x14ac:dyDescent="0.15">
      <c r="B57" s="129"/>
      <c r="C57" s="1303" t="s">
        <v>49</v>
      </c>
      <c r="D57" s="1303"/>
      <c r="E57" s="1304"/>
      <c r="F57" s="132">
        <v>992</v>
      </c>
      <c r="G57" s="132">
        <v>956</v>
      </c>
      <c r="H57" s="133">
        <v>944</v>
      </c>
    </row>
    <row r="58" spans="2:8" ht="45.75" customHeight="1" x14ac:dyDescent="0.15">
      <c r="B58" s="134"/>
      <c r="C58" s="1291" t="s">
        <v>571</v>
      </c>
      <c r="D58" s="1292"/>
      <c r="E58" s="1293"/>
      <c r="F58" s="383">
        <v>464</v>
      </c>
      <c r="G58" s="383">
        <v>440</v>
      </c>
      <c r="H58" s="135">
        <v>449</v>
      </c>
    </row>
    <row r="59" spans="2:8" ht="45.75" customHeight="1" x14ac:dyDescent="0.15">
      <c r="B59" s="134"/>
      <c r="C59" s="1291" t="s">
        <v>572</v>
      </c>
      <c r="D59" s="1292"/>
      <c r="E59" s="1293"/>
      <c r="F59" s="383">
        <v>284</v>
      </c>
      <c r="G59" s="383">
        <v>278</v>
      </c>
      <c r="H59" s="135">
        <v>271</v>
      </c>
    </row>
    <row r="60" spans="2:8" ht="45.75" customHeight="1" x14ac:dyDescent="0.15">
      <c r="B60" s="134"/>
      <c r="C60" s="1291" t="s">
        <v>573</v>
      </c>
      <c r="D60" s="1292"/>
      <c r="E60" s="1293"/>
      <c r="F60" s="383">
        <v>66</v>
      </c>
      <c r="G60" s="383">
        <v>65</v>
      </c>
      <c r="H60" s="135">
        <v>59</v>
      </c>
    </row>
    <row r="61" spans="2:8" ht="45.75" customHeight="1" x14ac:dyDescent="0.15">
      <c r="B61" s="134"/>
      <c r="C61" s="1291" t="s">
        <v>574</v>
      </c>
      <c r="D61" s="1292"/>
      <c r="E61" s="1293"/>
      <c r="F61" s="383">
        <v>64</v>
      </c>
      <c r="G61" s="383">
        <v>58</v>
      </c>
      <c r="H61" s="135">
        <v>53</v>
      </c>
    </row>
    <row r="62" spans="2:8" ht="45.75" customHeight="1" thickBot="1" x14ac:dyDescent="0.2">
      <c r="B62" s="136"/>
      <c r="C62" s="1294" t="s">
        <v>575</v>
      </c>
      <c r="D62" s="1295"/>
      <c r="E62" s="1296"/>
      <c r="F62" s="384">
        <v>31</v>
      </c>
      <c r="G62" s="383">
        <v>33</v>
      </c>
      <c r="H62" s="137">
        <v>33</v>
      </c>
    </row>
    <row r="63" spans="2:8" ht="52.5" customHeight="1" thickBot="1" x14ac:dyDescent="0.2">
      <c r="B63" s="138"/>
      <c r="C63" s="1297" t="s">
        <v>50</v>
      </c>
      <c r="D63" s="1297"/>
      <c r="E63" s="1298"/>
      <c r="F63" s="139">
        <v>2072</v>
      </c>
      <c r="G63" s="139">
        <v>2064</v>
      </c>
      <c r="H63" s="140">
        <v>2152</v>
      </c>
    </row>
    <row r="64" spans="2:8" ht="15" customHeight="1" x14ac:dyDescent="0.15"/>
    <row r="65" ht="0" hidden="1" customHeight="1" x14ac:dyDescent="0.15"/>
    <row r="66" ht="0" hidden="1" customHeight="1" x14ac:dyDescent="0.15"/>
  </sheetData>
  <sheetProtection algorithmName="SHA-512" hashValue="qgGnqKypfN5V+zSuCI3dv+nFeb1qOvT927uyZo6m73A181pUzs6B3M2sSx4QdS5MmnEcuV6dwLl+AO8ErgPOcw==" saltValue="BQDHmCY6G/AL4iQvTcaU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88"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89"/>
      <c r="DG4" s="289"/>
      <c r="DH4" s="289"/>
      <c r="DI4" s="289"/>
      <c r="DJ4" s="289"/>
      <c r="DK4" s="289"/>
      <c r="DL4" s="289"/>
      <c r="DM4" s="289"/>
      <c r="DN4" s="289"/>
      <c r="DO4" s="289"/>
      <c r="DP4" s="289"/>
      <c r="DQ4" s="289"/>
      <c r="DR4" s="289"/>
      <c r="DS4" s="289"/>
      <c r="DT4" s="289"/>
      <c r="DU4" s="289"/>
      <c r="DV4" s="289"/>
      <c r="DW4" s="289"/>
    </row>
    <row r="5" spans="1:143" s="288"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89"/>
      <c r="DG5" s="289"/>
      <c r="DH5" s="289"/>
      <c r="DI5" s="289"/>
      <c r="DJ5" s="289"/>
      <c r="DK5" s="289"/>
      <c r="DL5" s="289"/>
      <c r="DM5" s="289"/>
      <c r="DN5" s="289"/>
      <c r="DO5" s="289"/>
      <c r="DP5" s="289"/>
      <c r="DQ5" s="289"/>
      <c r="DR5" s="289"/>
      <c r="DS5" s="289"/>
      <c r="DT5" s="289"/>
      <c r="DU5" s="289"/>
      <c r="DV5" s="289"/>
      <c r="DW5" s="289"/>
    </row>
    <row r="6" spans="1:143" s="288"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89"/>
      <c r="DG6" s="289"/>
      <c r="DH6" s="289"/>
      <c r="DI6" s="289"/>
      <c r="DJ6" s="289"/>
      <c r="DK6" s="289"/>
      <c r="DL6" s="289"/>
      <c r="DM6" s="289"/>
      <c r="DN6" s="289"/>
      <c r="DO6" s="289"/>
      <c r="DP6" s="289"/>
      <c r="DQ6" s="289"/>
      <c r="DR6" s="289"/>
      <c r="DS6" s="289"/>
      <c r="DT6" s="289"/>
      <c r="DU6" s="289"/>
      <c r="DV6" s="289"/>
      <c r="DW6" s="289"/>
    </row>
    <row r="7" spans="1:143" s="288"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89"/>
      <c r="DG7" s="289"/>
      <c r="DH7" s="289"/>
      <c r="DI7" s="289"/>
      <c r="DJ7" s="289"/>
      <c r="DK7" s="289"/>
      <c r="DL7" s="289"/>
      <c r="DM7" s="289"/>
      <c r="DN7" s="289"/>
      <c r="DO7" s="289"/>
      <c r="DP7" s="289"/>
      <c r="DQ7" s="289"/>
      <c r="DR7" s="289"/>
      <c r="DS7" s="289"/>
      <c r="DT7" s="289"/>
      <c r="DU7" s="289"/>
      <c r="DV7" s="289"/>
      <c r="DW7" s="289"/>
    </row>
    <row r="8" spans="1:143" s="288"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89"/>
      <c r="DG8" s="289"/>
      <c r="DH8" s="289"/>
      <c r="DI8" s="289"/>
      <c r="DJ8" s="289"/>
      <c r="DK8" s="289"/>
      <c r="DL8" s="289"/>
      <c r="DM8" s="289"/>
      <c r="DN8" s="289"/>
      <c r="DO8" s="289"/>
      <c r="DP8" s="289"/>
      <c r="DQ8" s="289"/>
      <c r="DR8" s="289"/>
      <c r="DS8" s="289"/>
      <c r="DT8" s="289"/>
      <c r="DU8" s="289"/>
      <c r="DV8" s="289"/>
      <c r="DW8" s="289"/>
    </row>
    <row r="9" spans="1:143" s="288"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89"/>
      <c r="DG9" s="289"/>
      <c r="DH9" s="289"/>
      <c r="DI9" s="289"/>
      <c r="DJ9" s="289"/>
      <c r="DK9" s="289"/>
      <c r="DL9" s="289"/>
      <c r="DM9" s="289"/>
      <c r="DN9" s="289"/>
      <c r="DO9" s="289"/>
      <c r="DP9" s="289"/>
      <c r="DQ9" s="289"/>
      <c r="DR9" s="289"/>
      <c r="DS9" s="289"/>
      <c r="DT9" s="289"/>
      <c r="DU9" s="289"/>
      <c r="DV9" s="289"/>
      <c r="DW9" s="289"/>
    </row>
    <row r="10" spans="1:143" s="288"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89"/>
      <c r="DG10" s="289"/>
      <c r="DH10" s="289"/>
      <c r="DI10" s="289"/>
      <c r="DJ10" s="289"/>
      <c r="DK10" s="289"/>
      <c r="DL10" s="289"/>
      <c r="DM10" s="289"/>
      <c r="DN10" s="289"/>
      <c r="DO10" s="289"/>
      <c r="DP10" s="289"/>
      <c r="DQ10" s="289"/>
      <c r="DR10" s="289"/>
      <c r="DS10" s="289"/>
      <c r="DT10" s="289"/>
      <c r="DU10" s="289"/>
      <c r="DV10" s="289"/>
      <c r="DW10" s="289"/>
      <c r="EM10" s="288" t="s">
        <v>591</v>
      </c>
    </row>
    <row r="11" spans="1:143" s="288"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89"/>
      <c r="DG11" s="289"/>
      <c r="DH11" s="289"/>
      <c r="DI11" s="289"/>
      <c r="DJ11" s="289"/>
      <c r="DK11" s="289"/>
      <c r="DL11" s="289"/>
      <c r="DM11" s="289"/>
      <c r="DN11" s="289"/>
      <c r="DO11" s="289"/>
      <c r="DP11" s="289"/>
      <c r="DQ11" s="289"/>
      <c r="DR11" s="289"/>
      <c r="DS11" s="289"/>
      <c r="DT11" s="289"/>
      <c r="DU11" s="289"/>
      <c r="DV11" s="289"/>
      <c r="DW11" s="289"/>
    </row>
    <row r="12" spans="1:143" s="288"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89"/>
      <c r="DG12" s="289"/>
      <c r="DH12" s="289"/>
      <c r="DI12" s="289"/>
      <c r="DJ12" s="289"/>
      <c r="DK12" s="289"/>
      <c r="DL12" s="289"/>
      <c r="DM12" s="289"/>
      <c r="DN12" s="289"/>
      <c r="DO12" s="289"/>
      <c r="DP12" s="289"/>
      <c r="DQ12" s="289"/>
      <c r="DR12" s="289"/>
      <c r="DS12" s="289"/>
      <c r="DT12" s="289"/>
      <c r="DU12" s="289"/>
      <c r="DV12" s="289"/>
      <c r="DW12" s="289"/>
      <c r="EM12" s="288" t="s">
        <v>591</v>
      </c>
    </row>
    <row r="13" spans="1:143" s="288"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89"/>
      <c r="DG13" s="289"/>
      <c r="DH13" s="289"/>
      <c r="DI13" s="289"/>
      <c r="DJ13" s="289"/>
      <c r="DK13" s="289"/>
      <c r="DL13" s="289"/>
      <c r="DM13" s="289"/>
      <c r="DN13" s="289"/>
      <c r="DO13" s="289"/>
      <c r="DP13" s="289"/>
      <c r="DQ13" s="289"/>
      <c r="DR13" s="289"/>
      <c r="DS13" s="289"/>
      <c r="DT13" s="289"/>
      <c r="DU13" s="289"/>
      <c r="DV13" s="289"/>
      <c r="DW13" s="289"/>
    </row>
    <row r="14" spans="1:143" s="288"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89"/>
      <c r="DG14" s="289"/>
      <c r="DH14" s="289"/>
      <c r="DI14" s="289"/>
      <c r="DJ14" s="289"/>
      <c r="DK14" s="289"/>
      <c r="DL14" s="289"/>
      <c r="DM14" s="289"/>
      <c r="DN14" s="289"/>
      <c r="DO14" s="289"/>
      <c r="DP14" s="289"/>
      <c r="DQ14" s="289"/>
      <c r="DR14" s="289"/>
      <c r="DS14" s="289"/>
      <c r="DT14" s="289"/>
      <c r="DU14" s="289"/>
      <c r="DV14" s="289"/>
      <c r="DW14" s="289"/>
    </row>
    <row r="15" spans="1:143" s="288"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89"/>
      <c r="DG15" s="289"/>
      <c r="DH15" s="289"/>
      <c r="DI15" s="289"/>
      <c r="DJ15" s="289"/>
      <c r="DK15" s="289"/>
      <c r="DL15" s="289"/>
      <c r="DM15" s="289"/>
      <c r="DN15" s="289"/>
      <c r="DO15" s="289"/>
      <c r="DP15" s="289"/>
      <c r="DQ15" s="289"/>
      <c r="DR15" s="289"/>
      <c r="DS15" s="289"/>
      <c r="DT15" s="289"/>
      <c r="DU15" s="289"/>
      <c r="DV15" s="289"/>
      <c r="DW15" s="289"/>
    </row>
    <row r="16" spans="1:143" s="288"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89"/>
      <c r="DG16" s="289"/>
      <c r="DH16" s="289"/>
      <c r="DI16" s="289"/>
      <c r="DJ16" s="289"/>
      <c r="DK16" s="289"/>
      <c r="DL16" s="289"/>
      <c r="DM16" s="289"/>
      <c r="DN16" s="289"/>
      <c r="DO16" s="289"/>
      <c r="DP16" s="289"/>
      <c r="DQ16" s="289"/>
      <c r="DR16" s="289"/>
      <c r="DS16" s="289"/>
      <c r="DT16" s="289"/>
      <c r="DU16" s="289"/>
      <c r="DV16" s="289"/>
      <c r="DW16" s="289"/>
    </row>
    <row r="17" spans="1:351" s="288"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89"/>
      <c r="DG17" s="289"/>
      <c r="DH17" s="289"/>
      <c r="DI17" s="289"/>
      <c r="DJ17" s="289"/>
      <c r="DK17" s="289"/>
      <c r="DL17" s="289"/>
      <c r="DM17" s="289"/>
      <c r="DN17" s="289"/>
      <c r="DO17" s="289"/>
      <c r="DP17" s="289"/>
      <c r="DQ17" s="289"/>
      <c r="DR17" s="289"/>
      <c r="DS17" s="289"/>
      <c r="DT17" s="289"/>
      <c r="DU17" s="289"/>
      <c r="DV17" s="289"/>
      <c r="DW17" s="289"/>
    </row>
    <row r="18" spans="1:351" s="288"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89"/>
      <c r="DG18" s="289"/>
      <c r="DH18" s="289"/>
      <c r="DI18" s="289"/>
      <c r="DJ18" s="289"/>
      <c r="DK18" s="289"/>
      <c r="DL18" s="289"/>
      <c r="DM18" s="289"/>
      <c r="DN18" s="289"/>
      <c r="DO18" s="289"/>
      <c r="DP18" s="289"/>
      <c r="DQ18" s="289"/>
      <c r="DR18" s="289"/>
      <c r="DS18" s="289"/>
      <c r="DT18" s="289"/>
      <c r="DU18" s="289"/>
      <c r="DV18" s="289"/>
      <c r="DW18" s="289"/>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606</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594</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548</v>
      </c>
      <c r="BQ50" s="1311"/>
      <c r="BR50" s="1311"/>
      <c r="BS50" s="1311"/>
      <c r="BT50" s="1311"/>
      <c r="BU50" s="1311"/>
      <c r="BV50" s="1311"/>
      <c r="BW50" s="1311"/>
      <c r="BX50" s="1311" t="s">
        <v>549</v>
      </c>
      <c r="BY50" s="1311"/>
      <c r="BZ50" s="1311"/>
      <c r="CA50" s="1311"/>
      <c r="CB50" s="1311"/>
      <c r="CC50" s="1311"/>
      <c r="CD50" s="1311"/>
      <c r="CE50" s="1311"/>
      <c r="CF50" s="1311" t="s">
        <v>550</v>
      </c>
      <c r="CG50" s="1311"/>
      <c r="CH50" s="1311"/>
      <c r="CI50" s="1311"/>
      <c r="CJ50" s="1311"/>
      <c r="CK50" s="1311"/>
      <c r="CL50" s="1311"/>
      <c r="CM50" s="1311"/>
      <c r="CN50" s="1311" t="s">
        <v>551</v>
      </c>
      <c r="CO50" s="1311"/>
      <c r="CP50" s="1311"/>
      <c r="CQ50" s="1311"/>
      <c r="CR50" s="1311"/>
      <c r="CS50" s="1311"/>
      <c r="CT50" s="1311"/>
      <c r="CU50" s="1311"/>
      <c r="CV50" s="1311" t="s">
        <v>552</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595</v>
      </c>
      <c r="AO51" s="1310"/>
      <c r="AP51" s="1310"/>
      <c r="AQ51" s="1310"/>
      <c r="AR51" s="1310"/>
      <c r="AS51" s="1310"/>
      <c r="AT51" s="1310"/>
      <c r="AU51" s="1310"/>
      <c r="AV51" s="1310"/>
      <c r="AW51" s="1310"/>
      <c r="AX51" s="1310"/>
      <c r="AY51" s="1310"/>
      <c r="AZ51" s="1310"/>
      <c r="BA51" s="1310"/>
      <c r="BB51" s="1310" t="s">
        <v>596</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598</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60.8</v>
      </c>
      <c r="CG53" s="1307"/>
      <c r="CH53" s="1307"/>
      <c r="CI53" s="1307"/>
      <c r="CJ53" s="1307"/>
      <c r="CK53" s="1307"/>
      <c r="CL53" s="1307"/>
      <c r="CM53" s="1307"/>
      <c r="CN53" s="1307">
        <v>56.7</v>
      </c>
      <c r="CO53" s="1307"/>
      <c r="CP53" s="1307"/>
      <c r="CQ53" s="1307"/>
      <c r="CR53" s="1307"/>
      <c r="CS53" s="1307"/>
      <c r="CT53" s="1307"/>
      <c r="CU53" s="1307"/>
      <c r="CV53" s="1307">
        <v>57.8</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599</v>
      </c>
      <c r="AO55" s="1311"/>
      <c r="AP55" s="1311"/>
      <c r="AQ55" s="1311"/>
      <c r="AR55" s="1311"/>
      <c r="AS55" s="1311"/>
      <c r="AT55" s="1311"/>
      <c r="AU55" s="1311"/>
      <c r="AV55" s="1311"/>
      <c r="AW55" s="1311"/>
      <c r="AX55" s="1311"/>
      <c r="AY55" s="1311"/>
      <c r="AZ55" s="1311"/>
      <c r="BA55" s="1311"/>
      <c r="BB55" s="1310" t="s">
        <v>600</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25.4</v>
      </c>
      <c r="CG55" s="1307"/>
      <c r="CH55" s="1307"/>
      <c r="CI55" s="1307"/>
      <c r="CJ55" s="1307"/>
      <c r="CK55" s="1307"/>
      <c r="CL55" s="1307"/>
      <c r="CM55" s="1307"/>
      <c r="CN55" s="1307">
        <v>23.4</v>
      </c>
      <c r="CO55" s="1307"/>
      <c r="CP55" s="1307"/>
      <c r="CQ55" s="1307"/>
      <c r="CR55" s="1307"/>
      <c r="CS55" s="1307"/>
      <c r="CT55" s="1307"/>
      <c r="CU55" s="1307"/>
      <c r="CV55" s="1307">
        <v>7.7</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597</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58.7</v>
      </c>
      <c r="CG57" s="1307"/>
      <c r="CH57" s="1307"/>
      <c r="CI57" s="1307"/>
      <c r="CJ57" s="1307"/>
      <c r="CK57" s="1307"/>
      <c r="CL57" s="1307"/>
      <c r="CM57" s="1307"/>
      <c r="CN57" s="1307">
        <v>59.2</v>
      </c>
      <c r="CO57" s="1307"/>
      <c r="CP57" s="1307"/>
      <c r="CQ57" s="1307"/>
      <c r="CR57" s="1307"/>
      <c r="CS57" s="1307"/>
      <c r="CT57" s="1307"/>
      <c r="CU57" s="1307"/>
      <c r="CV57" s="1307">
        <v>60.7</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601</v>
      </c>
    </row>
    <row r="64" spans="1:109" x14ac:dyDescent="0.15">
      <c r="B64" s="394"/>
      <c r="G64" s="401"/>
      <c r="I64" s="414"/>
      <c r="J64" s="414"/>
      <c r="K64" s="414"/>
      <c r="L64" s="414"/>
      <c r="M64" s="414"/>
      <c r="N64" s="415"/>
      <c r="AM64" s="401"/>
      <c r="AN64" s="401" t="s">
        <v>593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607</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594</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548</v>
      </c>
      <c r="BQ72" s="1311"/>
      <c r="BR72" s="1311"/>
      <c r="BS72" s="1311"/>
      <c r="BT72" s="1311"/>
      <c r="BU72" s="1311"/>
      <c r="BV72" s="1311"/>
      <c r="BW72" s="1311"/>
      <c r="BX72" s="1311" t="s">
        <v>549</v>
      </c>
      <c r="BY72" s="1311"/>
      <c r="BZ72" s="1311"/>
      <c r="CA72" s="1311"/>
      <c r="CB72" s="1311"/>
      <c r="CC72" s="1311"/>
      <c r="CD72" s="1311"/>
      <c r="CE72" s="1311"/>
      <c r="CF72" s="1311" t="s">
        <v>550</v>
      </c>
      <c r="CG72" s="1311"/>
      <c r="CH72" s="1311"/>
      <c r="CI72" s="1311"/>
      <c r="CJ72" s="1311"/>
      <c r="CK72" s="1311"/>
      <c r="CL72" s="1311"/>
      <c r="CM72" s="1311"/>
      <c r="CN72" s="1311" t="s">
        <v>551</v>
      </c>
      <c r="CO72" s="1311"/>
      <c r="CP72" s="1311"/>
      <c r="CQ72" s="1311"/>
      <c r="CR72" s="1311"/>
      <c r="CS72" s="1311"/>
      <c r="CT72" s="1311"/>
      <c r="CU72" s="1311"/>
      <c r="CV72" s="1311" t="s">
        <v>552</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595</v>
      </c>
      <c r="AO73" s="1310"/>
      <c r="AP73" s="1310"/>
      <c r="AQ73" s="1310"/>
      <c r="AR73" s="1310"/>
      <c r="AS73" s="1310"/>
      <c r="AT73" s="1310"/>
      <c r="AU73" s="1310"/>
      <c r="AV73" s="1310"/>
      <c r="AW73" s="1310"/>
      <c r="AX73" s="1310"/>
      <c r="AY73" s="1310"/>
      <c r="AZ73" s="1310"/>
      <c r="BA73" s="1310"/>
      <c r="BB73" s="1310" t="s">
        <v>596</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602</v>
      </c>
      <c r="BC75" s="1310"/>
      <c r="BD75" s="1310"/>
      <c r="BE75" s="1310"/>
      <c r="BF75" s="1310"/>
      <c r="BG75" s="1310"/>
      <c r="BH75" s="1310"/>
      <c r="BI75" s="1310"/>
      <c r="BJ75" s="1310"/>
      <c r="BK75" s="1310"/>
      <c r="BL75" s="1310"/>
      <c r="BM75" s="1310"/>
      <c r="BN75" s="1310"/>
      <c r="BO75" s="1310"/>
      <c r="BP75" s="1307">
        <v>4.5</v>
      </c>
      <c r="BQ75" s="1307"/>
      <c r="BR75" s="1307"/>
      <c r="BS75" s="1307"/>
      <c r="BT75" s="1307"/>
      <c r="BU75" s="1307"/>
      <c r="BV75" s="1307"/>
      <c r="BW75" s="1307"/>
      <c r="BX75" s="1307">
        <v>3.1</v>
      </c>
      <c r="BY75" s="1307"/>
      <c r="BZ75" s="1307"/>
      <c r="CA75" s="1307"/>
      <c r="CB75" s="1307"/>
      <c r="CC75" s="1307"/>
      <c r="CD75" s="1307"/>
      <c r="CE75" s="1307"/>
      <c r="CF75" s="1307">
        <v>2.4</v>
      </c>
      <c r="CG75" s="1307"/>
      <c r="CH75" s="1307"/>
      <c r="CI75" s="1307"/>
      <c r="CJ75" s="1307"/>
      <c r="CK75" s="1307"/>
      <c r="CL75" s="1307"/>
      <c r="CM75" s="1307"/>
      <c r="CN75" s="1307">
        <v>2.7</v>
      </c>
      <c r="CO75" s="1307"/>
      <c r="CP75" s="1307"/>
      <c r="CQ75" s="1307"/>
      <c r="CR75" s="1307"/>
      <c r="CS75" s="1307"/>
      <c r="CT75" s="1307"/>
      <c r="CU75" s="1307"/>
      <c r="CV75" s="1307">
        <v>3.2</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599</v>
      </c>
      <c r="AO77" s="1311"/>
      <c r="AP77" s="1311"/>
      <c r="AQ77" s="1311"/>
      <c r="AR77" s="1311"/>
      <c r="AS77" s="1311"/>
      <c r="AT77" s="1311"/>
      <c r="AU77" s="1311"/>
      <c r="AV77" s="1311"/>
      <c r="AW77" s="1311"/>
      <c r="AX77" s="1311"/>
      <c r="AY77" s="1311"/>
      <c r="AZ77" s="1311"/>
      <c r="BA77" s="1311"/>
      <c r="BB77" s="1310" t="s">
        <v>600</v>
      </c>
      <c r="BC77" s="1310"/>
      <c r="BD77" s="1310"/>
      <c r="BE77" s="1310"/>
      <c r="BF77" s="1310"/>
      <c r="BG77" s="1310"/>
      <c r="BH77" s="1310"/>
      <c r="BI77" s="1310"/>
      <c r="BJ77" s="1310"/>
      <c r="BK77" s="1310"/>
      <c r="BL77" s="1310"/>
      <c r="BM77" s="1310"/>
      <c r="BN77" s="1310"/>
      <c r="BO77" s="1310"/>
      <c r="BP77" s="1307">
        <v>17.899999999999999</v>
      </c>
      <c r="BQ77" s="1307"/>
      <c r="BR77" s="1307"/>
      <c r="BS77" s="1307"/>
      <c r="BT77" s="1307"/>
      <c r="BU77" s="1307"/>
      <c r="BV77" s="1307"/>
      <c r="BW77" s="1307"/>
      <c r="BX77" s="1307">
        <v>27</v>
      </c>
      <c r="BY77" s="1307"/>
      <c r="BZ77" s="1307"/>
      <c r="CA77" s="1307"/>
      <c r="CB77" s="1307"/>
      <c r="CC77" s="1307"/>
      <c r="CD77" s="1307"/>
      <c r="CE77" s="1307"/>
      <c r="CF77" s="1307">
        <v>25.4</v>
      </c>
      <c r="CG77" s="1307"/>
      <c r="CH77" s="1307"/>
      <c r="CI77" s="1307"/>
      <c r="CJ77" s="1307"/>
      <c r="CK77" s="1307"/>
      <c r="CL77" s="1307"/>
      <c r="CM77" s="1307"/>
      <c r="CN77" s="1307">
        <v>23.4</v>
      </c>
      <c r="CO77" s="1307"/>
      <c r="CP77" s="1307"/>
      <c r="CQ77" s="1307"/>
      <c r="CR77" s="1307"/>
      <c r="CS77" s="1307"/>
      <c r="CT77" s="1307"/>
      <c r="CU77" s="1307"/>
      <c r="CV77" s="1307">
        <v>7.7</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603</v>
      </c>
      <c r="BC79" s="1310"/>
      <c r="BD79" s="1310"/>
      <c r="BE79" s="1310"/>
      <c r="BF79" s="1310"/>
      <c r="BG79" s="1310"/>
      <c r="BH79" s="1310"/>
      <c r="BI79" s="1310"/>
      <c r="BJ79" s="1310"/>
      <c r="BK79" s="1310"/>
      <c r="BL79" s="1310"/>
      <c r="BM79" s="1310"/>
      <c r="BN79" s="1310"/>
      <c r="BO79" s="1310"/>
      <c r="BP79" s="1307">
        <v>9.5</v>
      </c>
      <c r="BQ79" s="1307"/>
      <c r="BR79" s="1307"/>
      <c r="BS79" s="1307"/>
      <c r="BT79" s="1307"/>
      <c r="BU79" s="1307"/>
      <c r="BV79" s="1307"/>
      <c r="BW79" s="1307"/>
      <c r="BX79" s="1307">
        <v>8.6999999999999993</v>
      </c>
      <c r="BY79" s="1307"/>
      <c r="BZ79" s="1307"/>
      <c r="CA79" s="1307"/>
      <c r="CB79" s="1307"/>
      <c r="CC79" s="1307"/>
      <c r="CD79" s="1307"/>
      <c r="CE79" s="1307"/>
      <c r="CF79" s="1307">
        <v>8.6</v>
      </c>
      <c r="CG79" s="1307"/>
      <c r="CH79" s="1307"/>
      <c r="CI79" s="1307"/>
      <c r="CJ79" s="1307"/>
      <c r="CK79" s="1307"/>
      <c r="CL79" s="1307"/>
      <c r="CM79" s="1307"/>
      <c r="CN79" s="1307">
        <v>8.5</v>
      </c>
      <c r="CO79" s="1307"/>
      <c r="CP79" s="1307"/>
      <c r="CQ79" s="1307"/>
      <c r="CR79" s="1307"/>
      <c r="CS79" s="1307"/>
      <c r="CT79" s="1307"/>
      <c r="CU79" s="1307"/>
      <c r="CV79" s="1307">
        <v>8.6</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jQHEpKw8rlE41bLnZCTYUKYaDn7hMfLnBZoWbndbups4h60tP1kPLrQMgoZ+tel9O/ZhvAMRhuAzdaeTRJSKA==" saltValue="0Ge4uLbgm8rXhJ9BoQWKe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70"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604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O4ktjFjdMcYltnYlxTH20Wn+t2pQgj06a5Bky5Aji2Z+VRb938kCJaENyoR7BfsKtqOpOM8lLpYQwaFyFSZuQ==" saltValue="CwM2WE4t5n6fqTYpw9cKo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55"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605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SXhYSDj5+5vyuRfkUmmgxhlhmMcY3wVZY4UXnQ8tKNOi7VQCTC8ciECFY+AtBih0QGGA+4uIeb8Dj1+VlFUGg==" saltValue="hsmePFNZofim5mMYkzRaP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51</v>
      </c>
      <c r="E2" s="152"/>
      <c r="F2" s="153" t="s">
        <v>545</v>
      </c>
      <c r="G2" s="154"/>
      <c r="H2" s="155"/>
    </row>
    <row r="3" spans="1:8" x14ac:dyDescent="0.15">
      <c r="A3" s="151" t="s">
        <v>538</v>
      </c>
      <c r="B3" s="156"/>
      <c r="C3" s="157"/>
      <c r="D3" s="158">
        <v>55510</v>
      </c>
      <c r="E3" s="159"/>
      <c r="F3" s="160">
        <v>119685</v>
      </c>
      <c r="G3" s="161"/>
      <c r="H3" s="162"/>
    </row>
    <row r="4" spans="1:8" x14ac:dyDescent="0.15">
      <c r="A4" s="163"/>
      <c r="B4" s="164"/>
      <c r="C4" s="165"/>
      <c r="D4" s="166">
        <v>44193</v>
      </c>
      <c r="E4" s="167"/>
      <c r="F4" s="168">
        <v>68464</v>
      </c>
      <c r="G4" s="169"/>
      <c r="H4" s="170"/>
    </row>
    <row r="5" spans="1:8" x14ac:dyDescent="0.15">
      <c r="A5" s="151" t="s">
        <v>540</v>
      </c>
      <c r="B5" s="156"/>
      <c r="C5" s="157"/>
      <c r="D5" s="158">
        <v>56198</v>
      </c>
      <c r="E5" s="159"/>
      <c r="F5" s="160">
        <v>109920</v>
      </c>
      <c r="G5" s="161"/>
      <c r="H5" s="162"/>
    </row>
    <row r="6" spans="1:8" x14ac:dyDescent="0.15">
      <c r="A6" s="163"/>
      <c r="B6" s="164"/>
      <c r="C6" s="165"/>
      <c r="D6" s="166">
        <v>49729</v>
      </c>
      <c r="E6" s="167"/>
      <c r="F6" s="168">
        <v>62739</v>
      </c>
      <c r="G6" s="169"/>
      <c r="H6" s="170"/>
    </row>
    <row r="7" spans="1:8" x14ac:dyDescent="0.15">
      <c r="A7" s="151" t="s">
        <v>541</v>
      </c>
      <c r="B7" s="156"/>
      <c r="C7" s="157"/>
      <c r="D7" s="158">
        <v>92622</v>
      </c>
      <c r="E7" s="159"/>
      <c r="F7" s="160">
        <v>119882</v>
      </c>
      <c r="G7" s="161"/>
      <c r="H7" s="162"/>
    </row>
    <row r="8" spans="1:8" x14ac:dyDescent="0.15">
      <c r="A8" s="163"/>
      <c r="B8" s="164"/>
      <c r="C8" s="165"/>
      <c r="D8" s="166">
        <v>77197</v>
      </c>
      <c r="E8" s="167"/>
      <c r="F8" s="168">
        <v>66481</v>
      </c>
      <c r="G8" s="169"/>
      <c r="H8" s="170"/>
    </row>
    <row r="9" spans="1:8" x14ac:dyDescent="0.15">
      <c r="A9" s="151" t="s">
        <v>542</v>
      </c>
      <c r="B9" s="156"/>
      <c r="C9" s="157"/>
      <c r="D9" s="158">
        <v>35721</v>
      </c>
      <c r="E9" s="159"/>
      <c r="F9" s="160">
        <v>116162</v>
      </c>
      <c r="G9" s="161"/>
      <c r="H9" s="162"/>
    </row>
    <row r="10" spans="1:8" x14ac:dyDescent="0.15">
      <c r="A10" s="163"/>
      <c r="B10" s="164"/>
      <c r="C10" s="165"/>
      <c r="D10" s="166">
        <v>24279</v>
      </c>
      <c r="E10" s="167"/>
      <c r="F10" s="168">
        <v>61562</v>
      </c>
      <c r="G10" s="169"/>
      <c r="H10" s="170"/>
    </row>
    <row r="11" spans="1:8" x14ac:dyDescent="0.15">
      <c r="A11" s="151" t="s">
        <v>543</v>
      </c>
      <c r="B11" s="156"/>
      <c r="C11" s="157"/>
      <c r="D11" s="158">
        <v>64403</v>
      </c>
      <c r="E11" s="159"/>
      <c r="F11" s="160">
        <v>121449</v>
      </c>
      <c r="G11" s="161"/>
      <c r="H11" s="162"/>
    </row>
    <row r="12" spans="1:8" x14ac:dyDescent="0.15">
      <c r="A12" s="163"/>
      <c r="B12" s="164"/>
      <c r="C12" s="171"/>
      <c r="D12" s="166">
        <v>56890</v>
      </c>
      <c r="E12" s="167"/>
      <c r="F12" s="168">
        <v>62922</v>
      </c>
      <c r="G12" s="169"/>
      <c r="H12" s="170"/>
    </row>
    <row r="13" spans="1:8" x14ac:dyDescent="0.15">
      <c r="A13" s="151"/>
      <c r="B13" s="156"/>
      <c r="C13" s="172"/>
      <c r="D13" s="173">
        <v>60891</v>
      </c>
      <c r="E13" s="174"/>
      <c r="F13" s="175">
        <v>117420</v>
      </c>
      <c r="G13" s="176"/>
      <c r="H13" s="162"/>
    </row>
    <row r="14" spans="1:8" x14ac:dyDescent="0.15">
      <c r="A14" s="163"/>
      <c r="B14" s="164"/>
      <c r="C14" s="165"/>
      <c r="D14" s="166">
        <v>50458</v>
      </c>
      <c r="E14" s="167"/>
      <c r="F14" s="168">
        <v>64434</v>
      </c>
      <c r="G14" s="169"/>
      <c r="H14" s="170"/>
    </row>
    <row r="17" spans="1:11" x14ac:dyDescent="0.15">
      <c r="A17" s="147" t="s">
        <v>52</v>
      </c>
    </row>
    <row r="18" spans="1:11" x14ac:dyDescent="0.15">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15">
      <c r="A19" s="177" t="s">
        <v>53</v>
      </c>
      <c r="B19" s="177">
        <f>ROUND(VALUE(SUBSTITUTE(実質収支比率等に係る経年分析!F$48,"▲","-")),2)</f>
        <v>7.07</v>
      </c>
      <c r="C19" s="177">
        <f>ROUND(VALUE(SUBSTITUTE(実質収支比率等に係る経年分析!G$48,"▲","-")),2)</f>
        <v>7.15</v>
      </c>
      <c r="D19" s="177">
        <f>ROUND(VALUE(SUBSTITUTE(実質収支比率等に係る経年分析!H$48,"▲","-")),2)</f>
        <v>6.01</v>
      </c>
      <c r="E19" s="177">
        <f>ROUND(VALUE(SUBSTITUTE(実質収支比率等に係る経年分析!I$48,"▲","-")),2)</f>
        <v>7.29</v>
      </c>
      <c r="F19" s="177">
        <f>ROUND(VALUE(SUBSTITUTE(実質収支比率等に係る経年分析!J$48,"▲","-")),2)</f>
        <v>6.61</v>
      </c>
    </row>
    <row r="20" spans="1:11" x14ac:dyDescent="0.15">
      <c r="A20" s="177" t="s">
        <v>54</v>
      </c>
      <c r="B20" s="177">
        <f>ROUND(VALUE(SUBSTITUTE(実質収支比率等に係る経年分析!F$47,"▲","-")),2)</f>
        <v>34.130000000000003</v>
      </c>
      <c r="C20" s="177">
        <f>ROUND(VALUE(SUBSTITUTE(実質収支比率等に係る経年分析!G$47,"▲","-")),2)</f>
        <v>41.52</v>
      </c>
      <c r="D20" s="177">
        <f>ROUND(VALUE(SUBSTITUTE(実質収支比率等に係る経年分析!H$47,"▲","-")),2)</f>
        <v>44.76</v>
      </c>
      <c r="E20" s="177">
        <f>ROUND(VALUE(SUBSTITUTE(実質収支比率等に係る経年分析!I$47,"▲","-")),2)</f>
        <v>46.58</v>
      </c>
      <c r="F20" s="177">
        <f>ROUND(VALUE(SUBSTITUTE(実質収支比率等に係る経年分析!J$47,"▲","-")),2)</f>
        <v>51.22</v>
      </c>
    </row>
    <row r="21" spans="1:11" x14ac:dyDescent="0.15">
      <c r="A21" s="177" t="s">
        <v>55</v>
      </c>
      <c r="B21" s="177">
        <f>IF(ISNUMBER(VALUE(SUBSTITUTE(実質収支比率等に係る経年分析!F$49,"▲","-"))),ROUND(VALUE(SUBSTITUTE(実質収支比率等に係る経年分析!F$49,"▲","-")),2),NA())</f>
        <v>-1.27</v>
      </c>
      <c r="C21" s="177">
        <f>IF(ISNUMBER(VALUE(SUBSTITUTE(実質収支比率等に係る経年分析!G$49,"▲","-"))),ROUND(VALUE(SUBSTITUTE(実質収支比率等に係る経年分析!G$49,"▲","-")),2),NA())</f>
        <v>9.14</v>
      </c>
      <c r="D21" s="177">
        <f>IF(ISNUMBER(VALUE(SUBSTITUTE(実質収支比率等に係る経年分析!H$49,"▲","-"))),ROUND(VALUE(SUBSTITUTE(実質収支比率等に係る経年分析!H$49,"▲","-")),2),NA())</f>
        <v>1.24</v>
      </c>
      <c r="E21" s="177">
        <f>IF(ISNUMBER(VALUE(SUBSTITUTE(実質収支比率等に係る経年分析!I$49,"▲","-"))),ROUND(VALUE(SUBSTITUTE(実質収支比率等に係る経年分析!I$49,"▲","-")),2),NA())</f>
        <v>2.35</v>
      </c>
      <c r="F21" s="177">
        <f>IF(ISNUMBER(VALUE(SUBSTITUTE(実質収支比率等に係る経年分析!J$49,"▲","-"))),ROUND(VALUE(SUBSTITUTE(実質収支比率等に係る経年分析!J$49,"▲","-")),2),NA())</f>
        <v>3.49</v>
      </c>
    </row>
    <row r="24" spans="1:11" x14ac:dyDescent="0.15">
      <c r="A24" s="147" t="s">
        <v>56</v>
      </c>
    </row>
    <row r="25" spans="1:11" x14ac:dyDescent="0.15">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15">
      <c r="A26" s="178"/>
      <c r="B26" s="178" t="s">
        <v>57</v>
      </c>
      <c r="C26" s="178" t="s">
        <v>58</v>
      </c>
      <c r="D26" s="178" t="s">
        <v>57</v>
      </c>
      <c r="E26" s="178" t="s">
        <v>58</v>
      </c>
      <c r="F26" s="178" t="s">
        <v>57</v>
      </c>
      <c r="G26" s="178" t="s">
        <v>58</v>
      </c>
      <c r="H26" s="178" t="s">
        <v>57</v>
      </c>
      <c r="I26" s="178" t="s">
        <v>58</v>
      </c>
      <c r="J26" s="178" t="s">
        <v>57</v>
      </c>
      <c r="K26" s="178" t="s">
        <v>58</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0.06</v>
      </c>
      <c r="D27" s="178" t="e">
        <f>IF(ROUND(VALUE(SUBSTITUTE(連結実質赤字比率に係る赤字・黒字の構成分析!G$43,"▲", "-")), 2) &lt; 0, ABS(ROUND(VALUE(SUBSTITUTE(連結実質赤字比率に係る赤字・黒字の構成分析!G$43,"▲", "-")), 2)), NA())</f>
        <v>#N/A</v>
      </c>
      <c r="E27" s="178">
        <f>IF(ROUND(VALUE(SUBSTITUTE(連結実質赤字比率に係る赤字・黒字の構成分析!G$43,"▲", "-")), 2) &gt;= 0, ABS(ROUND(VALUE(SUBSTITUTE(連結実質赤字比率に係る赤字・黒字の構成分析!G$43,"▲", "-")), 2)), NA())</f>
        <v>0.13</v>
      </c>
      <c r="F27" s="178" t="e">
        <f>IF(ROUND(VALUE(SUBSTITUTE(連結実質赤字比率に係る赤字・黒字の構成分析!H$43,"▲", "-")), 2) &lt; 0, ABS(ROUND(VALUE(SUBSTITUTE(連結実質赤字比率に係る赤字・黒字の構成分析!H$43,"▲", "-")), 2)), NA())</f>
        <v>#N/A</v>
      </c>
      <c r="G27" s="178">
        <f>IF(ROUND(VALUE(SUBSTITUTE(連結実質赤字比率に係る赤字・黒字の構成分析!H$43,"▲", "-")), 2) &gt;= 0, ABS(ROUND(VALUE(SUBSTITUTE(連結実質赤字比率に係る赤字・黒字の構成分析!H$43,"▲", "-")), 2)), NA())</f>
        <v>0.06</v>
      </c>
      <c r="H27" s="178" t="e">
        <f>IF(ROUND(VALUE(SUBSTITUTE(連結実質赤字比率に係る赤字・黒字の構成分析!I$43,"▲", "-")), 2) &lt; 0, ABS(ROUND(VALUE(SUBSTITUTE(連結実質赤字比率に係る赤字・黒字の構成分析!I$43,"▲", "-")), 2)), NA())</f>
        <v>#N/A</v>
      </c>
      <c r="I27" s="178">
        <f>IF(ROUND(VALUE(SUBSTITUTE(連結実質赤字比率に係る赤字・黒字の構成分析!I$43,"▲", "-")), 2) &gt;= 0, ABS(ROUND(VALUE(SUBSTITUTE(連結実質赤字比率に係る赤字・黒字の構成分析!I$43,"▲", "-")), 2)), NA())</f>
        <v>0.04</v>
      </c>
      <c r="J27" s="178" t="e">
        <f>IF(ROUND(VALUE(SUBSTITUTE(連結実質赤字比率に係る赤字・黒字の構成分析!J$43,"▲", "-")), 2) &lt; 0, ABS(ROUND(VALUE(SUBSTITUTE(連結実質赤字比率に係る赤字・黒字の構成分析!J$43,"▲", "-")), 2)), NA())</f>
        <v>#N/A</v>
      </c>
      <c r="K27" s="178">
        <f>IF(ROUND(VALUE(SUBSTITUTE(連結実質赤字比率に係る赤字・黒字の構成分析!J$43,"▲", "-")), 2) &gt;= 0, ABS(ROUND(VALUE(SUBSTITUTE(連結実質赤字比率に係る赤字・黒字の構成分析!J$43,"▲", "-")), 2)), NA())</f>
        <v>0.04</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str">
        <f>IF(連結実質赤字比率に係る赤字・黒字の構成分析!C$41="",NA(),連結実質赤字比率に係る赤字・黒字の構成分析!C$41)</f>
        <v>岩地集落排水事業特別会計</v>
      </c>
      <c r="B29" s="178" t="e">
        <f>IF(ROUND(VALUE(SUBSTITUTE(連結実質赤字比率に係る赤字・黒字の構成分析!F$41,"▲", "-")), 2) &lt; 0, ABS(ROUND(VALUE(SUBSTITUTE(連結実質赤字比率に係る赤字・黒字の構成分析!F$41,"▲", "-")), 2)), NA())</f>
        <v>#N/A</v>
      </c>
      <c r="C29" s="178">
        <f>IF(ROUND(VALUE(SUBSTITUTE(連結実質赤字比率に係る赤字・黒字の構成分析!F$41,"▲", "-")), 2) &gt;= 0, ABS(ROUND(VALUE(SUBSTITUTE(連結実質赤字比率に係る赤字・黒字の構成分析!F$41,"▲", "-")), 2)), NA())</f>
        <v>0.1</v>
      </c>
      <c r="D29" s="178" t="e">
        <f>IF(ROUND(VALUE(SUBSTITUTE(連結実質赤字比率に係る赤字・黒字の構成分析!G$41,"▲", "-")), 2) &lt; 0, ABS(ROUND(VALUE(SUBSTITUTE(連結実質赤字比率に係る赤字・黒字の構成分析!G$41,"▲", "-")), 2)), NA())</f>
        <v>#N/A</v>
      </c>
      <c r="E29" s="178">
        <f>IF(ROUND(VALUE(SUBSTITUTE(連結実質赤字比率に係る赤字・黒字の構成分析!G$41,"▲", "-")), 2) &gt;= 0, ABS(ROUND(VALUE(SUBSTITUTE(連結実質赤字比率に係る赤字・黒字の構成分析!G$41,"▲", "-")), 2)), NA())</f>
        <v>7.0000000000000007E-2</v>
      </c>
      <c r="F29" s="178" t="e">
        <f>IF(ROUND(VALUE(SUBSTITUTE(連結実質赤字比率に係る赤字・黒字の構成分析!H$41,"▲", "-")), 2) &lt; 0, ABS(ROUND(VALUE(SUBSTITUTE(連結実質赤字比率に係る赤字・黒字の構成分析!H$41,"▲", "-")), 2)), NA())</f>
        <v>#N/A</v>
      </c>
      <c r="G29" s="178">
        <f>IF(ROUND(VALUE(SUBSTITUTE(連結実質赤字比率に係る赤字・黒字の構成分析!H$41,"▲", "-")), 2) &gt;= 0, ABS(ROUND(VALUE(SUBSTITUTE(連結実質赤字比率に係る赤字・黒字の構成分析!H$41,"▲", "-")), 2)), NA())</f>
        <v>7.0000000000000007E-2</v>
      </c>
      <c r="H29" s="178" t="e">
        <f>IF(ROUND(VALUE(SUBSTITUTE(連結実質赤字比率に係る赤字・黒字の構成分析!I$41,"▲", "-")), 2) &lt; 0, ABS(ROUND(VALUE(SUBSTITUTE(連結実質赤字比率に係る赤字・黒字の構成分析!I$41,"▲", "-")), 2)), NA())</f>
        <v>#N/A</v>
      </c>
      <c r="I29" s="178">
        <f>IF(ROUND(VALUE(SUBSTITUTE(連結実質赤字比率に係る赤字・黒字の構成分析!I$41,"▲", "-")), 2) &gt;= 0, ABS(ROUND(VALUE(SUBSTITUTE(連結実質赤字比率に係る赤字・黒字の構成分析!I$41,"▲", "-")), 2)), NA())</f>
        <v>7.0000000000000007E-2</v>
      </c>
      <c r="J29" s="178" t="e">
        <f>IF(ROUND(VALUE(SUBSTITUTE(連結実質赤字比率に係る赤字・黒字の構成分析!J$41,"▲", "-")), 2) &lt; 0, ABS(ROUND(VALUE(SUBSTITUTE(連結実質赤字比率に係る赤字・黒字の構成分析!J$41,"▲", "-")), 2)), NA())</f>
        <v>#N/A</v>
      </c>
      <c r="K29" s="178">
        <f>IF(ROUND(VALUE(SUBSTITUTE(連結実質赤字比率に係る赤字・黒字の構成分析!J$41,"▲", "-")), 2) &gt;= 0, ABS(ROUND(VALUE(SUBSTITUTE(連結実質赤字比率に係る赤字・黒字の構成分析!J$41,"▲", "-")), 2)), NA())</f>
        <v>0.04</v>
      </c>
    </row>
    <row r="30" spans="1:11" x14ac:dyDescent="0.15">
      <c r="A30" s="178" t="str">
        <f>IF(連結実質赤字比率に係る赤字・黒字の構成分析!C$40="",NA(),連結実質赤字比率に係る赤字・黒字の構成分析!C$40)</f>
        <v>雲見集落排水事業特別会計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0.05</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0.1</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0.15</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0.14000000000000001</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0.08</v>
      </c>
    </row>
    <row r="31" spans="1:11" x14ac:dyDescent="0.15">
      <c r="A31" s="178" t="str">
        <f>IF(連結実質赤字比率に係る赤字・黒字の構成分析!C$39="",NA(),連結実質赤字比率に係る赤字・黒字の構成分析!C$39)</f>
        <v>介護保険特別会計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1.48</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0.83</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0.06</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1.1399999999999999</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1.1599999999999999</v>
      </c>
    </row>
    <row r="32" spans="1:11" x14ac:dyDescent="0.15">
      <c r="A32" s="178" t="str">
        <f>IF(連結実質赤字比率に係る赤字・黒字の構成分析!C$38="",NA(),連結実質赤字比率に係る赤字・黒字の構成分析!C$38)</f>
        <v>伊豆まつざき荘事業会計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0.94</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0.85</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1.1499999999999999</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1.4</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1.42</v>
      </c>
    </row>
    <row r="33" spans="1:16" x14ac:dyDescent="0.15">
      <c r="A33" s="178" t="str">
        <f>IF(連結実質赤字比率に係る赤字・黒字の構成分析!C$37="",NA(),連結実質赤字比率に係る赤字・黒字の構成分析!C$37)</f>
        <v>国民健康保険特別会計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3.36</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2.21</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2.5</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4.2</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1.66</v>
      </c>
    </row>
    <row r="34" spans="1:16" x14ac:dyDescent="0.15">
      <c r="A34" s="178" t="str">
        <f>IF(連結実質赤字比率に係る赤字・黒字の構成分析!C$36="",NA(),連結実質赤字比率に係る赤字・黒字の構成分析!C$36)</f>
        <v>水道事業会計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6.24</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6.12</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6.61</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5.59</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5.19</v>
      </c>
    </row>
    <row r="35" spans="1:16" x14ac:dyDescent="0.15">
      <c r="A35" s="178" t="str">
        <f>IF(連結実質赤字比率に係る赤字・黒字の構成分析!C$35="",NA(),連結実質赤字比率に係る赤字・黒字の構成分析!C$35)</f>
        <v>一般会計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7.07</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7.14</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6</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7.28</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6.61</v>
      </c>
    </row>
    <row r="36" spans="1:16" x14ac:dyDescent="0.15">
      <c r="A36" s="178" t="str">
        <f>IF(連結実質赤字比率に係る赤字・黒字の構成分析!C$34="",NA(),連結実質赤字比率に係る赤字・黒字の構成分析!C$34)</f>
        <v>温泉事業会計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7.35</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8.4499999999999993</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14.04</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18.03</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20.29</v>
      </c>
    </row>
    <row r="39" spans="1:16" x14ac:dyDescent="0.15">
      <c r="A39" s="147" t="s">
        <v>59</v>
      </c>
    </row>
    <row r="40" spans="1:16" x14ac:dyDescent="0.15">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15">
      <c r="A41" s="179"/>
      <c r="B41" s="179" t="s">
        <v>60</v>
      </c>
      <c r="C41" s="179"/>
      <c r="D41" s="179" t="s">
        <v>61</v>
      </c>
      <c r="E41" s="179" t="s">
        <v>60</v>
      </c>
      <c r="F41" s="179"/>
      <c r="G41" s="179" t="s">
        <v>61</v>
      </c>
      <c r="H41" s="179" t="s">
        <v>60</v>
      </c>
      <c r="I41" s="179"/>
      <c r="J41" s="179" t="s">
        <v>61</v>
      </c>
      <c r="K41" s="179" t="s">
        <v>60</v>
      </c>
      <c r="L41" s="179"/>
      <c r="M41" s="179" t="s">
        <v>61</v>
      </c>
      <c r="N41" s="179" t="s">
        <v>60</v>
      </c>
      <c r="O41" s="179"/>
      <c r="P41" s="179" t="s">
        <v>61</v>
      </c>
    </row>
    <row r="42" spans="1:16" x14ac:dyDescent="0.15">
      <c r="A42" s="179" t="s">
        <v>62</v>
      </c>
      <c r="B42" s="179"/>
      <c r="C42" s="179"/>
      <c r="D42" s="179">
        <f>'実質公債費比率（分子）の構造'!K$52</f>
        <v>309</v>
      </c>
      <c r="E42" s="179"/>
      <c r="F42" s="179"/>
      <c r="G42" s="179">
        <f>'実質公債費比率（分子）の構造'!L$52</f>
        <v>303</v>
      </c>
      <c r="H42" s="179"/>
      <c r="I42" s="179"/>
      <c r="J42" s="179">
        <f>'実質公債費比率（分子）の構造'!M$52</f>
        <v>296</v>
      </c>
      <c r="K42" s="179"/>
      <c r="L42" s="179"/>
      <c r="M42" s="179">
        <f>'実質公債費比率（分子）の構造'!N$52</f>
        <v>306</v>
      </c>
      <c r="N42" s="179"/>
      <c r="O42" s="179"/>
      <c r="P42" s="179">
        <f>'実質公債費比率（分子）の構造'!O$52</f>
        <v>302</v>
      </c>
    </row>
    <row r="43" spans="1:16" x14ac:dyDescent="0.15">
      <c r="A43" s="179" t="s">
        <v>63</v>
      </c>
      <c r="B43" s="179" t="str">
        <f>'実質公債費比率（分子）の構造'!K$51</f>
        <v>-</v>
      </c>
      <c r="C43" s="179"/>
      <c r="D43" s="179"/>
      <c r="E43" s="179" t="str">
        <f>'実質公債費比率（分子）の構造'!L$51</f>
        <v>-</v>
      </c>
      <c r="F43" s="179"/>
      <c r="G43" s="179"/>
      <c r="H43" s="179" t="str">
        <f>'実質公債費比率（分子）の構造'!M$51</f>
        <v>-</v>
      </c>
      <c r="I43" s="179"/>
      <c r="J43" s="179"/>
      <c r="K43" s="179" t="str">
        <f>'実質公債費比率（分子）の構造'!N$51</f>
        <v>-</v>
      </c>
      <c r="L43" s="179"/>
      <c r="M43" s="179"/>
      <c r="N43" s="179" t="str">
        <f>'実質公債費比率（分子）の構造'!O$51</f>
        <v>-</v>
      </c>
      <c r="O43" s="179"/>
      <c r="P43" s="179"/>
    </row>
    <row r="44" spans="1:16" x14ac:dyDescent="0.15">
      <c r="A44" s="179" t="s">
        <v>64</v>
      </c>
      <c r="B44" s="179">
        <f>'実質公債費比率（分子）の構造'!K$50</f>
        <v>1</v>
      </c>
      <c r="C44" s="179"/>
      <c r="D44" s="179"/>
      <c r="E44" s="179">
        <f>'実質公債費比率（分子）の構造'!L$50</f>
        <v>1</v>
      </c>
      <c r="F44" s="179"/>
      <c r="G44" s="179"/>
      <c r="H44" s="179">
        <f>'実質公債費比率（分子）の構造'!M$50</f>
        <v>1</v>
      </c>
      <c r="I44" s="179"/>
      <c r="J44" s="179"/>
      <c r="K44" s="179">
        <f>'実質公債費比率（分子）の構造'!N$50</f>
        <v>7</v>
      </c>
      <c r="L44" s="179"/>
      <c r="M44" s="179"/>
      <c r="N44" s="179">
        <f>'実質公債費比率（分子）の構造'!O$50</f>
        <v>7</v>
      </c>
      <c r="O44" s="179"/>
      <c r="P44" s="179"/>
    </row>
    <row r="45" spans="1:16" x14ac:dyDescent="0.15">
      <c r="A45" s="179" t="s">
        <v>65</v>
      </c>
      <c r="B45" s="179">
        <f>'実質公債費比率（分子）の構造'!K$49</f>
        <v>46</v>
      </c>
      <c r="C45" s="179"/>
      <c r="D45" s="179"/>
      <c r="E45" s="179">
        <f>'実質公債費比率（分子）の構造'!L$49</f>
        <v>45</v>
      </c>
      <c r="F45" s="179"/>
      <c r="G45" s="179"/>
      <c r="H45" s="179">
        <f>'実質公債費比率（分子）の構造'!M$49</f>
        <v>47</v>
      </c>
      <c r="I45" s="179"/>
      <c r="J45" s="179"/>
      <c r="K45" s="179">
        <f>'実質公債費比率（分子）の構造'!N$49</f>
        <v>47</v>
      </c>
      <c r="L45" s="179"/>
      <c r="M45" s="179"/>
      <c r="N45" s="179">
        <f>'実質公債費比率（分子）の構造'!O$49</f>
        <v>53</v>
      </c>
      <c r="O45" s="179"/>
      <c r="P45" s="179"/>
    </row>
    <row r="46" spans="1:16" x14ac:dyDescent="0.15">
      <c r="A46" s="179" t="s">
        <v>66</v>
      </c>
      <c r="B46" s="179">
        <f>'実質公債費比率（分子）の構造'!K$48</f>
        <v>10</v>
      </c>
      <c r="C46" s="179"/>
      <c r="D46" s="179"/>
      <c r="E46" s="179">
        <f>'実質公債費比率（分子）の構造'!L$48</f>
        <v>10</v>
      </c>
      <c r="F46" s="179"/>
      <c r="G46" s="179"/>
      <c r="H46" s="179">
        <f>'実質公債費比率（分子）の構造'!M$48</f>
        <v>9</v>
      </c>
      <c r="I46" s="179"/>
      <c r="J46" s="179"/>
      <c r="K46" s="179">
        <f>'実質公債費比率（分子）の構造'!N$48</f>
        <v>8</v>
      </c>
      <c r="L46" s="179"/>
      <c r="M46" s="179"/>
      <c r="N46" s="179">
        <f>'実質公債費比率（分子）の構造'!O$48</f>
        <v>7</v>
      </c>
      <c r="O46" s="179"/>
      <c r="P46" s="179"/>
    </row>
    <row r="47" spans="1:16" x14ac:dyDescent="0.15">
      <c r="A47" s="179" t="s">
        <v>13</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67</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68</v>
      </c>
      <c r="B49" s="179">
        <f>'実質公債費比率（分子）の構造'!K$45</f>
        <v>300</v>
      </c>
      <c r="C49" s="179"/>
      <c r="D49" s="179"/>
      <c r="E49" s="179">
        <f>'実質公債費比率（分子）の構造'!L$45</f>
        <v>295</v>
      </c>
      <c r="F49" s="179"/>
      <c r="G49" s="179"/>
      <c r="H49" s="179">
        <f>'実質公債費比率（分子）の構造'!M$45</f>
        <v>296</v>
      </c>
      <c r="I49" s="179"/>
      <c r="J49" s="179"/>
      <c r="K49" s="179">
        <f>'実質公債費比率（分子）の構造'!N$45</f>
        <v>313</v>
      </c>
      <c r="L49" s="179"/>
      <c r="M49" s="179"/>
      <c r="N49" s="179">
        <f>'実質公債費比率（分子）の構造'!O$45</f>
        <v>311</v>
      </c>
      <c r="O49" s="179"/>
      <c r="P49" s="179"/>
    </row>
    <row r="50" spans="1:16" x14ac:dyDescent="0.15">
      <c r="A50" s="179" t="s">
        <v>69</v>
      </c>
      <c r="B50" s="179" t="e">
        <f>NA()</f>
        <v>#N/A</v>
      </c>
      <c r="C50" s="179">
        <f>IF(ISNUMBER('実質公債費比率（分子）の構造'!K$53),'実質公債費比率（分子）の構造'!K$53,NA())</f>
        <v>48</v>
      </c>
      <c r="D50" s="179" t="e">
        <f>NA()</f>
        <v>#N/A</v>
      </c>
      <c r="E50" s="179" t="e">
        <f>NA()</f>
        <v>#N/A</v>
      </c>
      <c r="F50" s="179">
        <f>IF(ISNUMBER('実質公債費比率（分子）の構造'!L$53),'実質公債費比率（分子）の構造'!L$53,NA())</f>
        <v>48</v>
      </c>
      <c r="G50" s="179" t="e">
        <f>NA()</f>
        <v>#N/A</v>
      </c>
      <c r="H50" s="179" t="e">
        <f>NA()</f>
        <v>#N/A</v>
      </c>
      <c r="I50" s="179">
        <f>IF(ISNUMBER('実質公債費比率（分子）の構造'!M$53),'実質公債費比率（分子）の構造'!M$53,NA())</f>
        <v>57</v>
      </c>
      <c r="J50" s="179" t="e">
        <f>NA()</f>
        <v>#N/A</v>
      </c>
      <c r="K50" s="179" t="e">
        <f>NA()</f>
        <v>#N/A</v>
      </c>
      <c r="L50" s="179">
        <f>IF(ISNUMBER('実質公債費比率（分子）の構造'!N$53),'実質公債費比率（分子）の構造'!N$53,NA())</f>
        <v>69</v>
      </c>
      <c r="M50" s="179" t="e">
        <f>NA()</f>
        <v>#N/A</v>
      </c>
      <c r="N50" s="179" t="e">
        <f>NA()</f>
        <v>#N/A</v>
      </c>
      <c r="O50" s="179">
        <f>IF(ISNUMBER('実質公債費比率（分子）の構造'!O$53),'実質公債費比率（分子）の構造'!O$53,NA())</f>
        <v>76</v>
      </c>
      <c r="P50" s="179" t="e">
        <f>NA()</f>
        <v>#N/A</v>
      </c>
    </row>
    <row r="53" spans="1:16" x14ac:dyDescent="0.15">
      <c r="A53" s="147" t="s">
        <v>70</v>
      </c>
    </row>
    <row r="54" spans="1:16" x14ac:dyDescent="0.15">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15">
      <c r="A55" s="178"/>
      <c r="B55" s="178" t="s">
        <v>71</v>
      </c>
      <c r="C55" s="178"/>
      <c r="D55" s="178" t="s">
        <v>72</v>
      </c>
      <c r="E55" s="178" t="s">
        <v>71</v>
      </c>
      <c r="F55" s="178"/>
      <c r="G55" s="178" t="s">
        <v>72</v>
      </c>
      <c r="H55" s="178" t="s">
        <v>71</v>
      </c>
      <c r="I55" s="178"/>
      <c r="J55" s="178" t="s">
        <v>72</v>
      </c>
      <c r="K55" s="178" t="s">
        <v>71</v>
      </c>
      <c r="L55" s="178"/>
      <c r="M55" s="178" t="s">
        <v>72</v>
      </c>
      <c r="N55" s="178" t="s">
        <v>71</v>
      </c>
      <c r="O55" s="178"/>
      <c r="P55" s="178" t="s">
        <v>72</v>
      </c>
    </row>
    <row r="56" spans="1:16" x14ac:dyDescent="0.15">
      <c r="A56" s="178" t="s">
        <v>42</v>
      </c>
      <c r="B56" s="178"/>
      <c r="C56" s="178"/>
      <c r="D56" s="178">
        <f>'将来負担比率（分子）の構造'!I$52</f>
        <v>3042</v>
      </c>
      <c r="E56" s="178"/>
      <c r="F56" s="178"/>
      <c r="G56" s="178">
        <f>'将来負担比率（分子）の構造'!J$52</f>
        <v>2984</v>
      </c>
      <c r="H56" s="178"/>
      <c r="I56" s="178"/>
      <c r="J56" s="178">
        <f>'将来負担比率（分子）の構造'!K$52</f>
        <v>3110</v>
      </c>
      <c r="K56" s="178"/>
      <c r="L56" s="178"/>
      <c r="M56" s="178">
        <f>'将来負担比率（分子）の構造'!L$52</f>
        <v>2948</v>
      </c>
      <c r="N56" s="178"/>
      <c r="O56" s="178"/>
      <c r="P56" s="178">
        <f>'将来負担比率（分子）の構造'!M$52</f>
        <v>2934</v>
      </c>
    </row>
    <row r="57" spans="1:16" x14ac:dyDescent="0.15">
      <c r="A57" s="178" t="s">
        <v>41</v>
      </c>
      <c r="B57" s="178"/>
      <c r="C57" s="178"/>
      <c r="D57" s="178" t="str">
        <f>'将来負担比率（分子）の構造'!I$51</f>
        <v>-</v>
      </c>
      <c r="E57" s="178"/>
      <c r="F57" s="178"/>
      <c r="G57" s="178" t="str">
        <f>'将来負担比率（分子）の構造'!J$51</f>
        <v>-</v>
      </c>
      <c r="H57" s="178"/>
      <c r="I57" s="178"/>
      <c r="J57" s="178" t="str">
        <f>'将来負担比率（分子）の構造'!K$51</f>
        <v>-</v>
      </c>
      <c r="K57" s="178"/>
      <c r="L57" s="178"/>
      <c r="M57" s="178" t="str">
        <f>'将来負担比率（分子）の構造'!L$51</f>
        <v>-</v>
      </c>
      <c r="N57" s="178"/>
      <c r="O57" s="178"/>
      <c r="P57" s="178" t="str">
        <f>'将来負担比率（分子）の構造'!M$51</f>
        <v>-</v>
      </c>
    </row>
    <row r="58" spans="1:16" x14ac:dyDescent="0.15">
      <c r="A58" s="178" t="s">
        <v>40</v>
      </c>
      <c r="B58" s="178"/>
      <c r="C58" s="178"/>
      <c r="D58" s="178">
        <f>'将来負担比率（分子）の構造'!I$50</f>
        <v>1711</v>
      </c>
      <c r="E58" s="178"/>
      <c r="F58" s="178"/>
      <c r="G58" s="178">
        <f>'将来負担比率（分子）の構造'!J$50</f>
        <v>1878</v>
      </c>
      <c r="H58" s="178"/>
      <c r="I58" s="178"/>
      <c r="J58" s="178">
        <f>'将来負担比率（分子）の構造'!K$50</f>
        <v>2044</v>
      </c>
      <c r="K58" s="178"/>
      <c r="L58" s="178"/>
      <c r="M58" s="178">
        <f>'将来負担比率（分子）の構造'!L$50</f>
        <v>2037</v>
      </c>
      <c r="N58" s="178"/>
      <c r="O58" s="178"/>
      <c r="P58" s="178">
        <f>'将来負担比率（分子）の構造'!M$50</f>
        <v>2126</v>
      </c>
    </row>
    <row r="59" spans="1:16" x14ac:dyDescent="0.15">
      <c r="A59" s="178" t="s">
        <v>38</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37</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35</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x14ac:dyDescent="0.15">
      <c r="A62" s="178" t="s">
        <v>34</v>
      </c>
      <c r="B62" s="178">
        <f>'将来負担比率（分子）の構造'!I$45</f>
        <v>1047</v>
      </c>
      <c r="C62" s="178"/>
      <c r="D62" s="178"/>
      <c r="E62" s="178">
        <f>'将来負担比率（分子）の構造'!J$45</f>
        <v>1010</v>
      </c>
      <c r="F62" s="178"/>
      <c r="G62" s="178"/>
      <c r="H62" s="178">
        <f>'将来負担比率（分子）の構造'!K$45</f>
        <v>1006</v>
      </c>
      <c r="I62" s="178"/>
      <c r="J62" s="178"/>
      <c r="K62" s="178">
        <f>'将来負担比率（分子）の構造'!L$45</f>
        <v>1009</v>
      </c>
      <c r="L62" s="178"/>
      <c r="M62" s="178"/>
      <c r="N62" s="178">
        <f>'将来負担比率（分子）の構造'!M$45</f>
        <v>1003</v>
      </c>
      <c r="O62" s="178"/>
      <c r="P62" s="178"/>
    </row>
    <row r="63" spans="1:16" x14ac:dyDescent="0.15">
      <c r="A63" s="178" t="s">
        <v>33</v>
      </c>
      <c r="B63" s="178">
        <f>'将来負担比率（分子）の構造'!I$44</f>
        <v>351</v>
      </c>
      <c r="C63" s="178"/>
      <c r="D63" s="178"/>
      <c r="E63" s="178">
        <f>'将来負担比率（分子）の構造'!J$44</f>
        <v>329</v>
      </c>
      <c r="F63" s="178"/>
      <c r="G63" s="178"/>
      <c r="H63" s="178">
        <f>'将来負担比率（分子）の構造'!K$44</f>
        <v>334</v>
      </c>
      <c r="I63" s="178"/>
      <c r="J63" s="178"/>
      <c r="K63" s="178">
        <f>'将来負担比率（分子）の構造'!L$44</f>
        <v>329</v>
      </c>
      <c r="L63" s="178"/>
      <c r="M63" s="178"/>
      <c r="N63" s="178">
        <f>'将来負担比率（分子）の構造'!M$44</f>
        <v>282</v>
      </c>
      <c r="O63" s="178"/>
      <c r="P63" s="178"/>
    </row>
    <row r="64" spans="1:16" x14ac:dyDescent="0.15">
      <c r="A64" s="178" t="s">
        <v>32</v>
      </c>
      <c r="B64" s="178">
        <f>'将来負担比率（分子）の構造'!I$43</f>
        <v>67</v>
      </c>
      <c r="C64" s="178"/>
      <c r="D64" s="178"/>
      <c r="E64" s="178">
        <f>'将来負担比率（分子）の構造'!J$43</f>
        <v>60</v>
      </c>
      <c r="F64" s="178"/>
      <c r="G64" s="178"/>
      <c r="H64" s="178">
        <f>'将来負担比率（分子）の構造'!K$43</f>
        <v>53</v>
      </c>
      <c r="I64" s="178"/>
      <c r="J64" s="178"/>
      <c r="K64" s="178">
        <f>'将来負担比率（分子）の構造'!L$43</f>
        <v>44</v>
      </c>
      <c r="L64" s="178"/>
      <c r="M64" s="178"/>
      <c r="N64" s="178">
        <f>'将来負担比率（分子）の構造'!M$43</f>
        <v>39</v>
      </c>
      <c r="O64" s="178"/>
      <c r="P64" s="178"/>
    </row>
    <row r="65" spans="1:16" x14ac:dyDescent="0.15">
      <c r="A65" s="178" t="s">
        <v>31</v>
      </c>
      <c r="B65" s="178">
        <f>'将来負担比率（分子）の構造'!I$42</f>
        <v>5</v>
      </c>
      <c r="C65" s="178"/>
      <c r="D65" s="178"/>
      <c r="E65" s="178">
        <f>'将来負担比率（分子）の構造'!J$42</f>
        <v>4</v>
      </c>
      <c r="F65" s="178"/>
      <c r="G65" s="178"/>
      <c r="H65" s="178">
        <f>'将来負担比率（分子）の構造'!K$42</f>
        <v>15</v>
      </c>
      <c r="I65" s="178"/>
      <c r="J65" s="178"/>
      <c r="K65" s="178">
        <f>'将来負担比率（分子）の構造'!L$42</f>
        <v>72</v>
      </c>
      <c r="L65" s="178"/>
      <c r="M65" s="178"/>
      <c r="N65" s="178">
        <f>'将来負担比率（分子）の構造'!M$42</f>
        <v>66</v>
      </c>
      <c r="O65" s="178"/>
      <c r="P65" s="178"/>
    </row>
    <row r="66" spans="1:16" x14ac:dyDescent="0.15">
      <c r="A66" s="178" t="s">
        <v>30</v>
      </c>
      <c r="B66" s="178">
        <f>'将来負担比率（分子）の構造'!I$41</f>
        <v>3213</v>
      </c>
      <c r="C66" s="178"/>
      <c r="D66" s="178"/>
      <c r="E66" s="178">
        <f>'将来負担比率（分子）の構造'!J$41</f>
        <v>3185</v>
      </c>
      <c r="F66" s="178"/>
      <c r="G66" s="178"/>
      <c r="H66" s="178">
        <f>'将来負担比率（分子）の構造'!K$41</f>
        <v>3409</v>
      </c>
      <c r="I66" s="178"/>
      <c r="J66" s="178"/>
      <c r="K66" s="178">
        <f>'将来負担比率（分子）の構造'!L$41</f>
        <v>3260</v>
      </c>
      <c r="L66" s="178"/>
      <c r="M66" s="178"/>
      <c r="N66" s="178">
        <f>'将来負担比率（分子）の構造'!M$41</f>
        <v>3294</v>
      </c>
      <c r="O66" s="178"/>
      <c r="P66" s="178"/>
    </row>
    <row r="67" spans="1:16" x14ac:dyDescent="0.15">
      <c r="A67" s="178" t="s">
        <v>73</v>
      </c>
      <c r="B67" s="178" t="e">
        <f>NA()</f>
        <v>#N/A</v>
      </c>
      <c r="C67" s="178">
        <f>IF(ISNUMBER('将来負担比率（分子）の構造'!I$53), IF('将来負担比率（分子）の構造'!I$53 &lt; 0, 0, '将来負担比率（分子）の構造'!I$53), NA())</f>
        <v>0</v>
      </c>
      <c r="D67" s="178" t="e">
        <f>NA()</f>
        <v>#N/A</v>
      </c>
      <c r="E67" s="178" t="e">
        <f>NA()</f>
        <v>#N/A</v>
      </c>
      <c r="F67" s="178">
        <f>IF(ISNUMBER('将来負担比率（分子）の構造'!J$53), IF('将来負担比率（分子）の構造'!J$53 &lt; 0, 0, '将来負担比率（分子）の構造'!J$53), NA())</f>
        <v>0</v>
      </c>
      <c r="G67" s="178" t="e">
        <f>NA()</f>
        <v>#N/A</v>
      </c>
      <c r="H67" s="178" t="e">
        <f>NA()</f>
        <v>#N/A</v>
      </c>
      <c r="I67" s="178">
        <f>IF(ISNUMBER('将来負担比率（分子）の構造'!K$53), IF('将来負担比率（分子）の構造'!K$53 &lt; 0, 0, '将来負担比率（分子）の構造'!K$53), NA())</f>
        <v>0</v>
      </c>
      <c r="J67" s="178" t="e">
        <f>NA()</f>
        <v>#N/A</v>
      </c>
      <c r="K67" s="178" t="e">
        <f>NA()</f>
        <v>#N/A</v>
      </c>
      <c r="L67" s="178">
        <f>IF(ISNUMBER('将来負担比率（分子）の構造'!L$53), IF('将来負担比率（分子）の構造'!L$53 &lt; 0, 0, '将来負担比率（分子）の構造'!L$53), NA())</f>
        <v>0</v>
      </c>
      <c r="M67" s="178" t="e">
        <f>NA()</f>
        <v>#N/A</v>
      </c>
      <c r="N67" s="178" t="e">
        <f>NA()</f>
        <v>#N/A</v>
      </c>
      <c r="O67" s="178">
        <f>IF(ISNUMBER('将来負担比率（分子）の構造'!M$53), IF('将来負担比率（分子）の構造'!M$53 &lt; 0, 0, '将来負担比率（分子）の構造'!M$53), NA())</f>
        <v>0</v>
      </c>
      <c r="P67" s="178" t="e">
        <f>NA()</f>
        <v>#N/A</v>
      </c>
    </row>
    <row r="70" spans="1:16" x14ac:dyDescent="0.15">
      <c r="A70" s="180" t="s">
        <v>74</v>
      </c>
      <c r="B70" s="180"/>
      <c r="C70" s="180"/>
      <c r="D70" s="180"/>
      <c r="E70" s="180"/>
      <c r="F70" s="180"/>
    </row>
    <row r="71" spans="1:16" x14ac:dyDescent="0.15">
      <c r="A71" s="181"/>
      <c r="B71" s="181" t="str">
        <f>基金残高に係る経年分析!F54</f>
        <v>H28</v>
      </c>
      <c r="C71" s="181" t="str">
        <f>基金残高に係る経年分析!G54</f>
        <v>H29</v>
      </c>
      <c r="D71" s="181" t="str">
        <f>基金残高に係る経年分析!H54</f>
        <v>H30</v>
      </c>
    </row>
    <row r="72" spans="1:16" x14ac:dyDescent="0.15">
      <c r="A72" s="181" t="s">
        <v>75</v>
      </c>
      <c r="B72" s="182">
        <f>基金残高に係る経年分析!F55</f>
        <v>1081</v>
      </c>
      <c r="C72" s="182">
        <f>基金残高に係る経年分析!G55</f>
        <v>1108</v>
      </c>
      <c r="D72" s="182">
        <f>基金残高に係る経年分析!H55</f>
        <v>1208</v>
      </c>
    </row>
    <row r="73" spans="1:16" x14ac:dyDescent="0.15">
      <c r="A73" s="181" t="s">
        <v>76</v>
      </c>
      <c r="B73" s="182" t="str">
        <f>基金残高に係る経年分析!F56</f>
        <v>-</v>
      </c>
      <c r="C73" s="182" t="str">
        <f>基金残高に係る経年分析!G56</f>
        <v>-</v>
      </c>
      <c r="D73" s="182" t="str">
        <f>基金残高に係る経年分析!H56</f>
        <v>-</v>
      </c>
    </row>
    <row r="74" spans="1:16" x14ac:dyDescent="0.15">
      <c r="A74" s="181" t="s">
        <v>77</v>
      </c>
      <c r="B74" s="182">
        <f>基金残高に係る経年分析!F57</f>
        <v>992</v>
      </c>
      <c r="C74" s="182">
        <f>基金残高に係る経年分析!G57</f>
        <v>956</v>
      </c>
      <c r="D74" s="182">
        <f>基金残高に係る経年分析!H57</f>
        <v>944</v>
      </c>
    </row>
  </sheetData>
  <sheetProtection algorithmName="SHA-512" hashValue="At3T74lVpdAU/kK4qJFa9klY2t1OVpIj1E1oUpqxvSq27E7eplwfMOczUNhCRzmsdtsDXNaie0V5BfU+5Q6AfA==" saltValue="PVVBiYhRFVjfiKa968nQ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3" customWidth="1"/>
    <col min="96" max="133" width="1.625" style="239"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793" t="s">
        <v>212</v>
      </c>
      <c r="DI1" s="794"/>
      <c r="DJ1" s="794"/>
      <c r="DK1" s="794"/>
      <c r="DL1" s="794"/>
      <c r="DM1" s="794"/>
      <c r="DN1" s="795"/>
      <c r="DO1" s="223"/>
      <c r="DP1" s="793" t="s">
        <v>213</v>
      </c>
      <c r="DQ1" s="794"/>
      <c r="DR1" s="794"/>
      <c r="DS1" s="794"/>
      <c r="DT1" s="794"/>
      <c r="DU1" s="794"/>
      <c r="DV1" s="794"/>
      <c r="DW1" s="794"/>
      <c r="DX1" s="794"/>
      <c r="DY1" s="794"/>
      <c r="DZ1" s="794"/>
      <c r="EA1" s="794"/>
      <c r="EB1" s="794"/>
      <c r="EC1" s="795"/>
      <c r="ED1" s="221"/>
      <c r="EE1" s="221"/>
      <c r="EF1" s="221"/>
      <c r="EG1" s="221"/>
      <c r="EH1" s="221"/>
      <c r="EI1" s="221"/>
      <c r="EJ1" s="221"/>
      <c r="EK1" s="221"/>
      <c r="EL1" s="221"/>
      <c r="EM1" s="221"/>
    </row>
    <row r="2" spans="2:143" ht="22.5" customHeight="1" x14ac:dyDescent="0.15">
      <c r="B2" s="224" t="s">
        <v>214</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7" customFormat="1" ht="11.25" customHeight="1" x14ac:dyDescent="0.15">
      <c r="B5" s="760" t="s">
        <v>225</v>
      </c>
      <c r="C5" s="761"/>
      <c r="D5" s="761"/>
      <c r="E5" s="761"/>
      <c r="F5" s="761"/>
      <c r="G5" s="761"/>
      <c r="H5" s="761"/>
      <c r="I5" s="761"/>
      <c r="J5" s="761"/>
      <c r="K5" s="761"/>
      <c r="L5" s="761"/>
      <c r="M5" s="761"/>
      <c r="N5" s="761"/>
      <c r="O5" s="761"/>
      <c r="P5" s="761"/>
      <c r="Q5" s="762"/>
      <c r="R5" s="726">
        <v>644356</v>
      </c>
      <c r="S5" s="727"/>
      <c r="T5" s="727"/>
      <c r="U5" s="727"/>
      <c r="V5" s="727"/>
      <c r="W5" s="727"/>
      <c r="X5" s="727"/>
      <c r="Y5" s="773"/>
      <c r="Z5" s="791">
        <v>17.100000000000001</v>
      </c>
      <c r="AA5" s="791"/>
      <c r="AB5" s="791"/>
      <c r="AC5" s="791"/>
      <c r="AD5" s="792">
        <v>644356</v>
      </c>
      <c r="AE5" s="792"/>
      <c r="AF5" s="792"/>
      <c r="AG5" s="792"/>
      <c r="AH5" s="792"/>
      <c r="AI5" s="792"/>
      <c r="AJ5" s="792"/>
      <c r="AK5" s="792"/>
      <c r="AL5" s="774">
        <v>28.4</v>
      </c>
      <c r="AM5" s="743"/>
      <c r="AN5" s="743"/>
      <c r="AO5" s="775"/>
      <c r="AP5" s="760" t="s">
        <v>226</v>
      </c>
      <c r="AQ5" s="761"/>
      <c r="AR5" s="761"/>
      <c r="AS5" s="761"/>
      <c r="AT5" s="761"/>
      <c r="AU5" s="761"/>
      <c r="AV5" s="761"/>
      <c r="AW5" s="761"/>
      <c r="AX5" s="761"/>
      <c r="AY5" s="761"/>
      <c r="AZ5" s="761"/>
      <c r="BA5" s="761"/>
      <c r="BB5" s="761"/>
      <c r="BC5" s="761"/>
      <c r="BD5" s="761"/>
      <c r="BE5" s="761"/>
      <c r="BF5" s="762"/>
      <c r="BG5" s="661">
        <v>628692</v>
      </c>
      <c r="BH5" s="664"/>
      <c r="BI5" s="664"/>
      <c r="BJ5" s="664"/>
      <c r="BK5" s="664"/>
      <c r="BL5" s="664"/>
      <c r="BM5" s="664"/>
      <c r="BN5" s="665"/>
      <c r="BO5" s="723">
        <v>97.6</v>
      </c>
      <c r="BP5" s="723"/>
      <c r="BQ5" s="723"/>
      <c r="BR5" s="723"/>
      <c r="BS5" s="724" t="s">
        <v>173</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25752</v>
      </c>
      <c r="S6" s="664"/>
      <c r="T6" s="664"/>
      <c r="U6" s="664"/>
      <c r="V6" s="664"/>
      <c r="W6" s="664"/>
      <c r="X6" s="664"/>
      <c r="Y6" s="665"/>
      <c r="Z6" s="723">
        <v>0.7</v>
      </c>
      <c r="AA6" s="723"/>
      <c r="AB6" s="723"/>
      <c r="AC6" s="723"/>
      <c r="AD6" s="724">
        <v>25752</v>
      </c>
      <c r="AE6" s="724"/>
      <c r="AF6" s="724"/>
      <c r="AG6" s="724"/>
      <c r="AH6" s="724"/>
      <c r="AI6" s="724"/>
      <c r="AJ6" s="724"/>
      <c r="AK6" s="724"/>
      <c r="AL6" s="666">
        <v>1.1000000000000001</v>
      </c>
      <c r="AM6" s="667"/>
      <c r="AN6" s="667"/>
      <c r="AO6" s="725"/>
      <c r="AP6" s="658" t="s">
        <v>231</v>
      </c>
      <c r="AQ6" s="659"/>
      <c r="AR6" s="659"/>
      <c r="AS6" s="659"/>
      <c r="AT6" s="659"/>
      <c r="AU6" s="659"/>
      <c r="AV6" s="659"/>
      <c r="AW6" s="659"/>
      <c r="AX6" s="659"/>
      <c r="AY6" s="659"/>
      <c r="AZ6" s="659"/>
      <c r="BA6" s="659"/>
      <c r="BB6" s="659"/>
      <c r="BC6" s="659"/>
      <c r="BD6" s="659"/>
      <c r="BE6" s="659"/>
      <c r="BF6" s="660"/>
      <c r="BG6" s="661">
        <v>628692</v>
      </c>
      <c r="BH6" s="664"/>
      <c r="BI6" s="664"/>
      <c r="BJ6" s="664"/>
      <c r="BK6" s="664"/>
      <c r="BL6" s="664"/>
      <c r="BM6" s="664"/>
      <c r="BN6" s="665"/>
      <c r="BO6" s="723">
        <v>97.6</v>
      </c>
      <c r="BP6" s="723"/>
      <c r="BQ6" s="723"/>
      <c r="BR6" s="723"/>
      <c r="BS6" s="724" t="s">
        <v>136</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48490</v>
      </c>
      <c r="CS6" s="664"/>
      <c r="CT6" s="664"/>
      <c r="CU6" s="664"/>
      <c r="CV6" s="664"/>
      <c r="CW6" s="664"/>
      <c r="CX6" s="664"/>
      <c r="CY6" s="665"/>
      <c r="CZ6" s="774">
        <v>1.3</v>
      </c>
      <c r="DA6" s="743"/>
      <c r="DB6" s="743"/>
      <c r="DC6" s="777"/>
      <c r="DD6" s="669" t="s">
        <v>233</v>
      </c>
      <c r="DE6" s="664"/>
      <c r="DF6" s="664"/>
      <c r="DG6" s="664"/>
      <c r="DH6" s="664"/>
      <c r="DI6" s="664"/>
      <c r="DJ6" s="664"/>
      <c r="DK6" s="664"/>
      <c r="DL6" s="664"/>
      <c r="DM6" s="664"/>
      <c r="DN6" s="664"/>
      <c r="DO6" s="664"/>
      <c r="DP6" s="665"/>
      <c r="DQ6" s="669">
        <v>48490</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1119</v>
      </c>
      <c r="S7" s="664"/>
      <c r="T7" s="664"/>
      <c r="U7" s="664"/>
      <c r="V7" s="664"/>
      <c r="W7" s="664"/>
      <c r="X7" s="664"/>
      <c r="Y7" s="665"/>
      <c r="Z7" s="723">
        <v>0</v>
      </c>
      <c r="AA7" s="723"/>
      <c r="AB7" s="723"/>
      <c r="AC7" s="723"/>
      <c r="AD7" s="724">
        <v>1119</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238583</v>
      </c>
      <c r="BH7" s="664"/>
      <c r="BI7" s="664"/>
      <c r="BJ7" s="664"/>
      <c r="BK7" s="664"/>
      <c r="BL7" s="664"/>
      <c r="BM7" s="664"/>
      <c r="BN7" s="665"/>
      <c r="BO7" s="723">
        <v>37</v>
      </c>
      <c r="BP7" s="723"/>
      <c r="BQ7" s="723"/>
      <c r="BR7" s="723"/>
      <c r="BS7" s="724" t="s">
        <v>173</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979312</v>
      </c>
      <c r="CS7" s="664"/>
      <c r="CT7" s="664"/>
      <c r="CU7" s="664"/>
      <c r="CV7" s="664"/>
      <c r="CW7" s="664"/>
      <c r="CX7" s="664"/>
      <c r="CY7" s="665"/>
      <c r="CZ7" s="723">
        <v>27.2</v>
      </c>
      <c r="DA7" s="723"/>
      <c r="DB7" s="723"/>
      <c r="DC7" s="723"/>
      <c r="DD7" s="669">
        <v>209822</v>
      </c>
      <c r="DE7" s="664"/>
      <c r="DF7" s="664"/>
      <c r="DG7" s="664"/>
      <c r="DH7" s="664"/>
      <c r="DI7" s="664"/>
      <c r="DJ7" s="664"/>
      <c r="DK7" s="664"/>
      <c r="DL7" s="664"/>
      <c r="DM7" s="664"/>
      <c r="DN7" s="664"/>
      <c r="DO7" s="664"/>
      <c r="DP7" s="665"/>
      <c r="DQ7" s="669">
        <v>701793</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2128</v>
      </c>
      <c r="S8" s="664"/>
      <c r="T8" s="664"/>
      <c r="U8" s="664"/>
      <c r="V8" s="664"/>
      <c r="W8" s="664"/>
      <c r="X8" s="664"/>
      <c r="Y8" s="665"/>
      <c r="Z8" s="723">
        <v>0.1</v>
      </c>
      <c r="AA8" s="723"/>
      <c r="AB8" s="723"/>
      <c r="AC8" s="723"/>
      <c r="AD8" s="724">
        <v>2128</v>
      </c>
      <c r="AE8" s="724"/>
      <c r="AF8" s="724"/>
      <c r="AG8" s="724"/>
      <c r="AH8" s="724"/>
      <c r="AI8" s="724"/>
      <c r="AJ8" s="724"/>
      <c r="AK8" s="724"/>
      <c r="AL8" s="666">
        <v>0.1</v>
      </c>
      <c r="AM8" s="667"/>
      <c r="AN8" s="667"/>
      <c r="AO8" s="725"/>
      <c r="AP8" s="658" t="s">
        <v>238</v>
      </c>
      <c r="AQ8" s="659"/>
      <c r="AR8" s="659"/>
      <c r="AS8" s="659"/>
      <c r="AT8" s="659"/>
      <c r="AU8" s="659"/>
      <c r="AV8" s="659"/>
      <c r="AW8" s="659"/>
      <c r="AX8" s="659"/>
      <c r="AY8" s="659"/>
      <c r="AZ8" s="659"/>
      <c r="BA8" s="659"/>
      <c r="BB8" s="659"/>
      <c r="BC8" s="659"/>
      <c r="BD8" s="659"/>
      <c r="BE8" s="659"/>
      <c r="BF8" s="660"/>
      <c r="BG8" s="661">
        <v>11427</v>
      </c>
      <c r="BH8" s="664"/>
      <c r="BI8" s="664"/>
      <c r="BJ8" s="664"/>
      <c r="BK8" s="664"/>
      <c r="BL8" s="664"/>
      <c r="BM8" s="664"/>
      <c r="BN8" s="665"/>
      <c r="BO8" s="723">
        <v>1.8</v>
      </c>
      <c r="BP8" s="723"/>
      <c r="BQ8" s="723"/>
      <c r="BR8" s="723"/>
      <c r="BS8" s="669" t="s">
        <v>233</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794664</v>
      </c>
      <c r="CS8" s="664"/>
      <c r="CT8" s="664"/>
      <c r="CU8" s="664"/>
      <c r="CV8" s="664"/>
      <c r="CW8" s="664"/>
      <c r="CX8" s="664"/>
      <c r="CY8" s="665"/>
      <c r="CZ8" s="723">
        <v>22.1</v>
      </c>
      <c r="DA8" s="723"/>
      <c r="DB8" s="723"/>
      <c r="DC8" s="723"/>
      <c r="DD8" s="669">
        <v>6599</v>
      </c>
      <c r="DE8" s="664"/>
      <c r="DF8" s="664"/>
      <c r="DG8" s="664"/>
      <c r="DH8" s="664"/>
      <c r="DI8" s="664"/>
      <c r="DJ8" s="664"/>
      <c r="DK8" s="664"/>
      <c r="DL8" s="664"/>
      <c r="DM8" s="664"/>
      <c r="DN8" s="664"/>
      <c r="DO8" s="664"/>
      <c r="DP8" s="665"/>
      <c r="DQ8" s="669">
        <v>485330</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2116</v>
      </c>
      <c r="S9" s="664"/>
      <c r="T9" s="664"/>
      <c r="U9" s="664"/>
      <c r="V9" s="664"/>
      <c r="W9" s="664"/>
      <c r="X9" s="664"/>
      <c r="Y9" s="665"/>
      <c r="Z9" s="723">
        <v>0.1</v>
      </c>
      <c r="AA9" s="723"/>
      <c r="AB9" s="723"/>
      <c r="AC9" s="723"/>
      <c r="AD9" s="724">
        <v>2116</v>
      </c>
      <c r="AE9" s="724"/>
      <c r="AF9" s="724"/>
      <c r="AG9" s="724"/>
      <c r="AH9" s="724"/>
      <c r="AI9" s="724"/>
      <c r="AJ9" s="724"/>
      <c r="AK9" s="724"/>
      <c r="AL9" s="666">
        <v>0.1</v>
      </c>
      <c r="AM9" s="667"/>
      <c r="AN9" s="667"/>
      <c r="AO9" s="725"/>
      <c r="AP9" s="658" t="s">
        <v>241</v>
      </c>
      <c r="AQ9" s="659"/>
      <c r="AR9" s="659"/>
      <c r="AS9" s="659"/>
      <c r="AT9" s="659"/>
      <c r="AU9" s="659"/>
      <c r="AV9" s="659"/>
      <c r="AW9" s="659"/>
      <c r="AX9" s="659"/>
      <c r="AY9" s="659"/>
      <c r="AZ9" s="659"/>
      <c r="BA9" s="659"/>
      <c r="BB9" s="659"/>
      <c r="BC9" s="659"/>
      <c r="BD9" s="659"/>
      <c r="BE9" s="659"/>
      <c r="BF9" s="660"/>
      <c r="BG9" s="661">
        <v>195393</v>
      </c>
      <c r="BH9" s="664"/>
      <c r="BI9" s="664"/>
      <c r="BJ9" s="664"/>
      <c r="BK9" s="664"/>
      <c r="BL9" s="664"/>
      <c r="BM9" s="664"/>
      <c r="BN9" s="665"/>
      <c r="BO9" s="723">
        <v>30.3</v>
      </c>
      <c r="BP9" s="723"/>
      <c r="BQ9" s="723"/>
      <c r="BR9" s="723"/>
      <c r="BS9" s="669" t="s">
        <v>233</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395423</v>
      </c>
      <c r="CS9" s="664"/>
      <c r="CT9" s="664"/>
      <c r="CU9" s="664"/>
      <c r="CV9" s="664"/>
      <c r="CW9" s="664"/>
      <c r="CX9" s="664"/>
      <c r="CY9" s="665"/>
      <c r="CZ9" s="723">
        <v>11</v>
      </c>
      <c r="DA9" s="723"/>
      <c r="DB9" s="723"/>
      <c r="DC9" s="723"/>
      <c r="DD9" s="669">
        <v>6616</v>
      </c>
      <c r="DE9" s="664"/>
      <c r="DF9" s="664"/>
      <c r="DG9" s="664"/>
      <c r="DH9" s="664"/>
      <c r="DI9" s="664"/>
      <c r="DJ9" s="664"/>
      <c r="DK9" s="664"/>
      <c r="DL9" s="664"/>
      <c r="DM9" s="664"/>
      <c r="DN9" s="664"/>
      <c r="DO9" s="664"/>
      <c r="DP9" s="665"/>
      <c r="DQ9" s="669">
        <v>371447</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173</v>
      </c>
      <c r="S10" s="664"/>
      <c r="T10" s="664"/>
      <c r="U10" s="664"/>
      <c r="V10" s="664"/>
      <c r="W10" s="664"/>
      <c r="X10" s="664"/>
      <c r="Y10" s="665"/>
      <c r="Z10" s="723" t="s">
        <v>233</v>
      </c>
      <c r="AA10" s="723"/>
      <c r="AB10" s="723"/>
      <c r="AC10" s="723"/>
      <c r="AD10" s="724" t="s">
        <v>233</v>
      </c>
      <c r="AE10" s="724"/>
      <c r="AF10" s="724"/>
      <c r="AG10" s="724"/>
      <c r="AH10" s="724"/>
      <c r="AI10" s="724"/>
      <c r="AJ10" s="724"/>
      <c r="AK10" s="724"/>
      <c r="AL10" s="666" t="s">
        <v>233</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18242</v>
      </c>
      <c r="BH10" s="664"/>
      <c r="BI10" s="664"/>
      <c r="BJ10" s="664"/>
      <c r="BK10" s="664"/>
      <c r="BL10" s="664"/>
      <c r="BM10" s="664"/>
      <c r="BN10" s="665"/>
      <c r="BO10" s="723">
        <v>2.8</v>
      </c>
      <c r="BP10" s="723"/>
      <c r="BQ10" s="723"/>
      <c r="BR10" s="723"/>
      <c r="BS10" s="669" t="s">
        <v>233</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t="s">
        <v>233</v>
      </c>
      <c r="CS10" s="664"/>
      <c r="CT10" s="664"/>
      <c r="CU10" s="664"/>
      <c r="CV10" s="664"/>
      <c r="CW10" s="664"/>
      <c r="CX10" s="664"/>
      <c r="CY10" s="665"/>
      <c r="CZ10" s="723" t="s">
        <v>233</v>
      </c>
      <c r="DA10" s="723"/>
      <c r="DB10" s="723"/>
      <c r="DC10" s="723"/>
      <c r="DD10" s="669" t="s">
        <v>136</v>
      </c>
      <c r="DE10" s="664"/>
      <c r="DF10" s="664"/>
      <c r="DG10" s="664"/>
      <c r="DH10" s="664"/>
      <c r="DI10" s="664"/>
      <c r="DJ10" s="664"/>
      <c r="DK10" s="664"/>
      <c r="DL10" s="664"/>
      <c r="DM10" s="664"/>
      <c r="DN10" s="664"/>
      <c r="DO10" s="664"/>
      <c r="DP10" s="665"/>
      <c r="DQ10" s="669" t="s">
        <v>233</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233</v>
      </c>
      <c r="S11" s="664"/>
      <c r="T11" s="664"/>
      <c r="U11" s="664"/>
      <c r="V11" s="664"/>
      <c r="W11" s="664"/>
      <c r="X11" s="664"/>
      <c r="Y11" s="665"/>
      <c r="Z11" s="723" t="s">
        <v>173</v>
      </c>
      <c r="AA11" s="723"/>
      <c r="AB11" s="723"/>
      <c r="AC11" s="723"/>
      <c r="AD11" s="724" t="s">
        <v>233</v>
      </c>
      <c r="AE11" s="724"/>
      <c r="AF11" s="724"/>
      <c r="AG11" s="724"/>
      <c r="AH11" s="724"/>
      <c r="AI11" s="724"/>
      <c r="AJ11" s="724"/>
      <c r="AK11" s="724"/>
      <c r="AL11" s="666" t="s">
        <v>233</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13521</v>
      </c>
      <c r="BH11" s="664"/>
      <c r="BI11" s="664"/>
      <c r="BJ11" s="664"/>
      <c r="BK11" s="664"/>
      <c r="BL11" s="664"/>
      <c r="BM11" s="664"/>
      <c r="BN11" s="665"/>
      <c r="BO11" s="723">
        <v>2.1</v>
      </c>
      <c r="BP11" s="723"/>
      <c r="BQ11" s="723"/>
      <c r="BR11" s="723"/>
      <c r="BS11" s="669" t="s">
        <v>233</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182442</v>
      </c>
      <c r="CS11" s="664"/>
      <c r="CT11" s="664"/>
      <c r="CU11" s="664"/>
      <c r="CV11" s="664"/>
      <c r="CW11" s="664"/>
      <c r="CX11" s="664"/>
      <c r="CY11" s="665"/>
      <c r="CZ11" s="723">
        <v>5.0999999999999996</v>
      </c>
      <c r="DA11" s="723"/>
      <c r="DB11" s="723"/>
      <c r="DC11" s="723"/>
      <c r="DD11" s="669">
        <v>28161</v>
      </c>
      <c r="DE11" s="664"/>
      <c r="DF11" s="664"/>
      <c r="DG11" s="664"/>
      <c r="DH11" s="664"/>
      <c r="DI11" s="664"/>
      <c r="DJ11" s="664"/>
      <c r="DK11" s="664"/>
      <c r="DL11" s="664"/>
      <c r="DM11" s="664"/>
      <c r="DN11" s="664"/>
      <c r="DO11" s="664"/>
      <c r="DP11" s="665"/>
      <c r="DQ11" s="669">
        <v>108794</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129081</v>
      </c>
      <c r="S12" s="664"/>
      <c r="T12" s="664"/>
      <c r="U12" s="664"/>
      <c r="V12" s="664"/>
      <c r="W12" s="664"/>
      <c r="X12" s="664"/>
      <c r="Y12" s="665"/>
      <c r="Z12" s="723">
        <v>3.4</v>
      </c>
      <c r="AA12" s="723"/>
      <c r="AB12" s="723"/>
      <c r="AC12" s="723"/>
      <c r="AD12" s="724">
        <v>129081</v>
      </c>
      <c r="AE12" s="724"/>
      <c r="AF12" s="724"/>
      <c r="AG12" s="724"/>
      <c r="AH12" s="724"/>
      <c r="AI12" s="724"/>
      <c r="AJ12" s="724"/>
      <c r="AK12" s="724"/>
      <c r="AL12" s="666">
        <v>5.7</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324775</v>
      </c>
      <c r="BH12" s="664"/>
      <c r="BI12" s="664"/>
      <c r="BJ12" s="664"/>
      <c r="BK12" s="664"/>
      <c r="BL12" s="664"/>
      <c r="BM12" s="664"/>
      <c r="BN12" s="665"/>
      <c r="BO12" s="723">
        <v>50.4</v>
      </c>
      <c r="BP12" s="723"/>
      <c r="BQ12" s="723"/>
      <c r="BR12" s="723"/>
      <c r="BS12" s="669" t="s">
        <v>173</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236053</v>
      </c>
      <c r="CS12" s="664"/>
      <c r="CT12" s="664"/>
      <c r="CU12" s="664"/>
      <c r="CV12" s="664"/>
      <c r="CW12" s="664"/>
      <c r="CX12" s="664"/>
      <c r="CY12" s="665"/>
      <c r="CZ12" s="723">
        <v>6.6</v>
      </c>
      <c r="DA12" s="723"/>
      <c r="DB12" s="723"/>
      <c r="DC12" s="723"/>
      <c r="DD12" s="669">
        <v>65143</v>
      </c>
      <c r="DE12" s="664"/>
      <c r="DF12" s="664"/>
      <c r="DG12" s="664"/>
      <c r="DH12" s="664"/>
      <c r="DI12" s="664"/>
      <c r="DJ12" s="664"/>
      <c r="DK12" s="664"/>
      <c r="DL12" s="664"/>
      <c r="DM12" s="664"/>
      <c r="DN12" s="664"/>
      <c r="DO12" s="664"/>
      <c r="DP12" s="665"/>
      <c r="DQ12" s="669">
        <v>147480</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t="s">
        <v>233</v>
      </c>
      <c r="S13" s="664"/>
      <c r="T13" s="664"/>
      <c r="U13" s="664"/>
      <c r="V13" s="664"/>
      <c r="W13" s="664"/>
      <c r="X13" s="664"/>
      <c r="Y13" s="665"/>
      <c r="Z13" s="723" t="s">
        <v>173</v>
      </c>
      <c r="AA13" s="723"/>
      <c r="AB13" s="723"/>
      <c r="AC13" s="723"/>
      <c r="AD13" s="724" t="s">
        <v>233</v>
      </c>
      <c r="AE13" s="724"/>
      <c r="AF13" s="724"/>
      <c r="AG13" s="724"/>
      <c r="AH13" s="724"/>
      <c r="AI13" s="724"/>
      <c r="AJ13" s="724"/>
      <c r="AK13" s="724"/>
      <c r="AL13" s="666" t="s">
        <v>233</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322984</v>
      </c>
      <c r="BH13" s="664"/>
      <c r="BI13" s="664"/>
      <c r="BJ13" s="664"/>
      <c r="BK13" s="664"/>
      <c r="BL13" s="664"/>
      <c r="BM13" s="664"/>
      <c r="BN13" s="665"/>
      <c r="BO13" s="723">
        <v>50.1</v>
      </c>
      <c r="BP13" s="723"/>
      <c r="BQ13" s="723"/>
      <c r="BR13" s="723"/>
      <c r="BS13" s="669" t="s">
        <v>173</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171470</v>
      </c>
      <c r="CS13" s="664"/>
      <c r="CT13" s="664"/>
      <c r="CU13" s="664"/>
      <c r="CV13" s="664"/>
      <c r="CW13" s="664"/>
      <c r="CX13" s="664"/>
      <c r="CY13" s="665"/>
      <c r="CZ13" s="723">
        <v>4.8</v>
      </c>
      <c r="DA13" s="723"/>
      <c r="DB13" s="723"/>
      <c r="DC13" s="723"/>
      <c r="DD13" s="669">
        <v>80965</v>
      </c>
      <c r="DE13" s="664"/>
      <c r="DF13" s="664"/>
      <c r="DG13" s="664"/>
      <c r="DH13" s="664"/>
      <c r="DI13" s="664"/>
      <c r="DJ13" s="664"/>
      <c r="DK13" s="664"/>
      <c r="DL13" s="664"/>
      <c r="DM13" s="664"/>
      <c r="DN13" s="664"/>
      <c r="DO13" s="664"/>
      <c r="DP13" s="665"/>
      <c r="DQ13" s="669">
        <v>126812</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173</v>
      </c>
      <c r="S14" s="664"/>
      <c r="T14" s="664"/>
      <c r="U14" s="664"/>
      <c r="V14" s="664"/>
      <c r="W14" s="664"/>
      <c r="X14" s="664"/>
      <c r="Y14" s="665"/>
      <c r="Z14" s="723" t="s">
        <v>233</v>
      </c>
      <c r="AA14" s="723"/>
      <c r="AB14" s="723"/>
      <c r="AC14" s="723"/>
      <c r="AD14" s="724" t="s">
        <v>233</v>
      </c>
      <c r="AE14" s="724"/>
      <c r="AF14" s="724"/>
      <c r="AG14" s="724"/>
      <c r="AH14" s="724"/>
      <c r="AI14" s="724"/>
      <c r="AJ14" s="724"/>
      <c r="AK14" s="724"/>
      <c r="AL14" s="666" t="s">
        <v>173</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21526</v>
      </c>
      <c r="BH14" s="664"/>
      <c r="BI14" s="664"/>
      <c r="BJ14" s="664"/>
      <c r="BK14" s="664"/>
      <c r="BL14" s="664"/>
      <c r="BM14" s="664"/>
      <c r="BN14" s="665"/>
      <c r="BO14" s="723">
        <v>3.3</v>
      </c>
      <c r="BP14" s="723"/>
      <c r="BQ14" s="723"/>
      <c r="BR14" s="723"/>
      <c r="BS14" s="669" t="s">
        <v>173</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230744</v>
      </c>
      <c r="CS14" s="664"/>
      <c r="CT14" s="664"/>
      <c r="CU14" s="664"/>
      <c r="CV14" s="664"/>
      <c r="CW14" s="664"/>
      <c r="CX14" s="664"/>
      <c r="CY14" s="665"/>
      <c r="CZ14" s="723">
        <v>6.4</v>
      </c>
      <c r="DA14" s="723"/>
      <c r="DB14" s="723"/>
      <c r="DC14" s="723"/>
      <c r="DD14" s="669">
        <v>19627</v>
      </c>
      <c r="DE14" s="664"/>
      <c r="DF14" s="664"/>
      <c r="DG14" s="664"/>
      <c r="DH14" s="664"/>
      <c r="DI14" s="664"/>
      <c r="DJ14" s="664"/>
      <c r="DK14" s="664"/>
      <c r="DL14" s="664"/>
      <c r="DM14" s="664"/>
      <c r="DN14" s="664"/>
      <c r="DO14" s="664"/>
      <c r="DP14" s="665"/>
      <c r="DQ14" s="669">
        <v>193430</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9946</v>
      </c>
      <c r="S15" s="664"/>
      <c r="T15" s="664"/>
      <c r="U15" s="664"/>
      <c r="V15" s="664"/>
      <c r="W15" s="664"/>
      <c r="X15" s="664"/>
      <c r="Y15" s="665"/>
      <c r="Z15" s="723">
        <v>0.3</v>
      </c>
      <c r="AA15" s="723"/>
      <c r="AB15" s="723"/>
      <c r="AC15" s="723"/>
      <c r="AD15" s="724">
        <v>9946</v>
      </c>
      <c r="AE15" s="724"/>
      <c r="AF15" s="724"/>
      <c r="AG15" s="724"/>
      <c r="AH15" s="724"/>
      <c r="AI15" s="724"/>
      <c r="AJ15" s="724"/>
      <c r="AK15" s="724"/>
      <c r="AL15" s="666">
        <v>0.4</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43808</v>
      </c>
      <c r="BH15" s="664"/>
      <c r="BI15" s="664"/>
      <c r="BJ15" s="664"/>
      <c r="BK15" s="664"/>
      <c r="BL15" s="664"/>
      <c r="BM15" s="664"/>
      <c r="BN15" s="665"/>
      <c r="BO15" s="723">
        <v>6.8</v>
      </c>
      <c r="BP15" s="723"/>
      <c r="BQ15" s="723"/>
      <c r="BR15" s="723"/>
      <c r="BS15" s="669" t="s">
        <v>173</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226127</v>
      </c>
      <c r="CS15" s="664"/>
      <c r="CT15" s="664"/>
      <c r="CU15" s="664"/>
      <c r="CV15" s="664"/>
      <c r="CW15" s="664"/>
      <c r="CX15" s="664"/>
      <c r="CY15" s="665"/>
      <c r="CZ15" s="723">
        <v>6.3</v>
      </c>
      <c r="DA15" s="723"/>
      <c r="DB15" s="723"/>
      <c r="DC15" s="723"/>
      <c r="DD15" s="669">
        <v>14437</v>
      </c>
      <c r="DE15" s="664"/>
      <c r="DF15" s="664"/>
      <c r="DG15" s="664"/>
      <c r="DH15" s="664"/>
      <c r="DI15" s="664"/>
      <c r="DJ15" s="664"/>
      <c r="DK15" s="664"/>
      <c r="DL15" s="664"/>
      <c r="DM15" s="664"/>
      <c r="DN15" s="664"/>
      <c r="DO15" s="664"/>
      <c r="DP15" s="665"/>
      <c r="DQ15" s="669">
        <v>206055</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173</v>
      </c>
      <c r="S16" s="664"/>
      <c r="T16" s="664"/>
      <c r="U16" s="664"/>
      <c r="V16" s="664"/>
      <c r="W16" s="664"/>
      <c r="X16" s="664"/>
      <c r="Y16" s="665"/>
      <c r="Z16" s="723" t="s">
        <v>173</v>
      </c>
      <c r="AA16" s="723"/>
      <c r="AB16" s="723"/>
      <c r="AC16" s="723"/>
      <c r="AD16" s="724" t="s">
        <v>173</v>
      </c>
      <c r="AE16" s="724"/>
      <c r="AF16" s="724"/>
      <c r="AG16" s="724"/>
      <c r="AH16" s="724"/>
      <c r="AI16" s="724"/>
      <c r="AJ16" s="724"/>
      <c r="AK16" s="724"/>
      <c r="AL16" s="666" t="s">
        <v>136</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173</v>
      </c>
      <c r="BH16" s="664"/>
      <c r="BI16" s="664"/>
      <c r="BJ16" s="664"/>
      <c r="BK16" s="664"/>
      <c r="BL16" s="664"/>
      <c r="BM16" s="664"/>
      <c r="BN16" s="665"/>
      <c r="BO16" s="723" t="s">
        <v>233</v>
      </c>
      <c r="BP16" s="723"/>
      <c r="BQ16" s="723"/>
      <c r="BR16" s="723"/>
      <c r="BS16" s="669" t="s">
        <v>233</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21320</v>
      </c>
      <c r="CS16" s="664"/>
      <c r="CT16" s="664"/>
      <c r="CU16" s="664"/>
      <c r="CV16" s="664"/>
      <c r="CW16" s="664"/>
      <c r="CX16" s="664"/>
      <c r="CY16" s="665"/>
      <c r="CZ16" s="723">
        <v>0.6</v>
      </c>
      <c r="DA16" s="723"/>
      <c r="DB16" s="723"/>
      <c r="DC16" s="723"/>
      <c r="DD16" s="669" t="s">
        <v>233</v>
      </c>
      <c r="DE16" s="664"/>
      <c r="DF16" s="664"/>
      <c r="DG16" s="664"/>
      <c r="DH16" s="664"/>
      <c r="DI16" s="664"/>
      <c r="DJ16" s="664"/>
      <c r="DK16" s="664"/>
      <c r="DL16" s="664"/>
      <c r="DM16" s="664"/>
      <c r="DN16" s="664"/>
      <c r="DO16" s="664"/>
      <c r="DP16" s="665"/>
      <c r="DQ16" s="669" t="s">
        <v>173</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1267</v>
      </c>
      <c r="S17" s="664"/>
      <c r="T17" s="664"/>
      <c r="U17" s="664"/>
      <c r="V17" s="664"/>
      <c r="W17" s="664"/>
      <c r="X17" s="664"/>
      <c r="Y17" s="665"/>
      <c r="Z17" s="723">
        <v>0</v>
      </c>
      <c r="AA17" s="723"/>
      <c r="AB17" s="723"/>
      <c r="AC17" s="723"/>
      <c r="AD17" s="724">
        <v>1267</v>
      </c>
      <c r="AE17" s="724"/>
      <c r="AF17" s="724"/>
      <c r="AG17" s="724"/>
      <c r="AH17" s="724"/>
      <c r="AI17" s="724"/>
      <c r="AJ17" s="724"/>
      <c r="AK17" s="724"/>
      <c r="AL17" s="666">
        <v>0.1</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173</v>
      </c>
      <c r="BH17" s="664"/>
      <c r="BI17" s="664"/>
      <c r="BJ17" s="664"/>
      <c r="BK17" s="664"/>
      <c r="BL17" s="664"/>
      <c r="BM17" s="664"/>
      <c r="BN17" s="665"/>
      <c r="BO17" s="723" t="s">
        <v>173</v>
      </c>
      <c r="BP17" s="723"/>
      <c r="BQ17" s="723"/>
      <c r="BR17" s="723"/>
      <c r="BS17" s="669" t="s">
        <v>233</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311487</v>
      </c>
      <c r="CS17" s="664"/>
      <c r="CT17" s="664"/>
      <c r="CU17" s="664"/>
      <c r="CV17" s="664"/>
      <c r="CW17" s="664"/>
      <c r="CX17" s="664"/>
      <c r="CY17" s="665"/>
      <c r="CZ17" s="723">
        <v>8.6999999999999993</v>
      </c>
      <c r="DA17" s="723"/>
      <c r="DB17" s="723"/>
      <c r="DC17" s="723"/>
      <c r="DD17" s="669" t="s">
        <v>173</v>
      </c>
      <c r="DE17" s="664"/>
      <c r="DF17" s="664"/>
      <c r="DG17" s="664"/>
      <c r="DH17" s="664"/>
      <c r="DI17" s="664"/>
      <c r="DJ17" s="664"/>
      <c r="DK17" s="664"/>
      <c r="DL17" s="664"/>
      <c r="DM17" s="664"/>
      <c r="DN17" s="664"/>
      <c r="DO17" s="664"/>
      <c r="DP17" s="665"/>
      <c r="DQ17" s="669">
        <v>311487</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1599684</v>
      </c>
      <c r="S18" s="664"/>
      <c r="T18" s="664"/>
      <c r="U18" s="664"/>
      <c r="V18" s="664"/>
      <c r="W18" s="664"/>
      <c r="X18" s="664"/>
      <c r="Y18" s="665"/>
      <c r="Z18" s="723">
        <v>42.3</v>
      </c>
      <c r="AA18" s="723"/>
      <c r="AB18" s="723"/>
      <c r="AC18" s="723"/>
      <c r="AD18" s="724">
        <v>1448450</v>
      </c>
      <c r="AE18" s="724"/>
      <c r="AF18" s="724"/>
      <c r="AG18" s="724"/>
      <c r="AH18" s="724"/>
      <c r="AI18" s="724"/>
      <c r="AJ18" s="724"/>
      <c r="AK18" s="724"/>
      <c r="AL18" s="666">
        <v>63.8</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233</v>
      </c>
      <c r="BH18" s="664"/>
      <c r="BI18" s="664"/>
      <c r="BJ18" s="664"/>
      <c r="BK18" s="664"/>
      <c r="BL18" s="664"/>
      <c r="BM18" s="664"/>
      <c r="BN18" s="665"/>
      <c r="BO18" s="723" t="s">
        <v>173</v>
      </c>
      <c r="BP18" s="723"/>
      <c r="BQ18" s="723"/>
      <c r="BR18" s="723"/>
      <c r="BS18" s="669" t="s">
        <v>173</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233</v>
      </c>
      <c r="CS18" s="664"/>
      <c r="CT18" s="664"/>
      <c r="CU18" s="664"/>
      <c r="CV18" s="664"/>
      <c r="CW18" s="664"/>
      <c r="CX18" s="664"/>
      <c r="CY18" s="665"/>
      <c r="CZ18" s="723" t="s">
        <v>173</v>
      </c>
      <c r="DA18" s="723"/>
      <c r="DB18" s="723"/>
      <c r="DC18" s="723"/>
      <c r="DD18" s="669" t="s">
        <v>233</v>
      </c>
      <c r="DE18" s="664"/>
      <c r="DF18" s="664"/>
      <c r="DG18" s="664"/>
      <c r="DH18" s="664"/>
      <c r="DI18" s="664"/>
      <c r="DJ18" s="664"/>
      <c r="DK18" s="664"/>
      <c r="DL18" s="664"/>
      <c r="DM18" s="664"/>
      <c r="DN18" s="664"/>
      <c r="DO18" s="664"/>
      <c r="DP18" s="665"/>
      <c r="DQ18" s="669" t="s">
        <v>233</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1448450</v>
      </c>
      <c r="S19" s="664"/>
      <c r="T19" s="664"/>
      <c r="U19" s="664"/>
      <c r="V19" s="664"/>
      <c r="W19" s="664"/>
      <c r="X19" s="664"/>
      <c r="Y19" s="665"/>
      <c r="Z19" s="723">
        <v>38.299999999999997</v>
      </c>
      <c r="AA19" s="723"/>
      <c r="AB19" s="723"/>
      <c r="AC19" s="723"/>
      <c r="AD19" s="724">
        <v>1448450</v>
      </c>
      <c r="AE19" s="724"/>
      <c r="AF19" s="724"/>
      <c r="AG19" s="724"/>
      <c r="AH19" s="724"/>
      <c r="AI19" s="724"/>
      <c r="AJ19" s="724"/>
      <c r="AK19" s="724"/>
      <c r="AL19" s="666">
        <v>63.8</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15664</v>
      </c>
      <c r="BH19" s="664"/>
      <c r="BI19" s="664"/>
      <c r="BJ19" s="664"/>
      <c r="BK19" s="664"/>
      <c r="BL19" s="664"/>
      <c r="BM19" s="664"/>
      <c r="BN19" s="665"/>
      <c r="BO19" s="723">
        <v>2.4</v>
      </c>
      <c r="BP19" s="723"/>
      <c r="BQ19" s="723"/>
      <c r="BR19" s="723"/>
      <c r="BS19" s="669" t="s">
        <v>173</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173</v>
      </c>
      <c r="CS19" s="664"/>
      <c r="CT19" s="664"/>
      <c r="CU19" s="664"/>
      <c r="CV19" s="664"/>
      <c r="CW19" s="664"/>
      <c r="CX19" s="664"/>
      <c r="CY19" s="665"/>
      <c r="CZ19" s="723" t="s">
        <v>233</v>
      </c>
      <c r="DA19" s="723"/>
      <c r="DB19" s="723"/>
      <c r="DC19" s="723"/>
      <c r="DD19" s="669" t="s">
        <v>173</v>
      </c>
      <c r="DE19" s="664"/>
      <c r="DF19" s="664"/>
      <c r="DG19" s="664"/>
      <c r="DH19" s="664"/>
      <c r="DI19" s="664"/>
      <c r="DJ19" s="664"/>
      <c r="DK19" s="664"/>
      <c r="DL19" s="664"/>
      <c r="DM19" s="664"/>
      <c r="DN19" s="664"/>
      <c r="DO19" s="664"/>
      <c r="DP19" s="665"/>
      <c r="DQ19" s="669" t="s">
        <v>173</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151234</v>
      </c>
      <c r="S20" s="664"/>
      <c r="T20" s="664"/>
      <c r="U20" s="664"/>
      <c r="V20" s="664"/>
      <c r="W20" s="664"/>
      <c r="X20" s="664"/>
      <c r="Y20" s="665"/>
      <c r="Z20" s="723">
        <v>4</v>
      </c>
      <c r="AA20" s="723"/>
      <c r="AB20" s="723"/>
      <c r="AC20" s="723"/>
      <c r="AD20" s="724" t="s">
        <v>233</v>
      </c>
      <c r="AE20" s="724"/>
      <c r="AF20" s="724"/>
      <c r="AG20" s="724"/>
      <c r="AH20" s="724"/>
      <c r="AI20" s="724"/>
      <c r="AJ20" s="724"/>
      <c r="AK20" s="724"/>
      <c r="AL20" s="666" t="s">
        <v>233</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15664</v>
      </c>
      <c r="BH20" s="664"/>
      <c r="BI20" s="664"/>
      <c r="BJ20" s="664"/>
      <c r="BK20" s="664"/>
      <c r="BL20" s="664"/>
      <c r="BM20" s="664"/>
      <c r="BN20" s="665"/>
      <c r="BO20" s="723">
        <v>2.4</v>
      </c>
      <c r="BP20" s="723"/>
      <c r="BQ20" s="723"/>
      <c r="BR20" s="723"/>
      <c r="BS20" s="669" t="s">
        <v>233</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3597532</v>
      </c>
      <c r="CS20" s="664"/>
      <c r="CT20" s="664"/>
      <c r="CU20" s="664"/>
      <c r="CV20" s="664"/>
      <c r="CW20" s="664"/>
      <c r="CX20" s="664"/>
      <c r="CY20" s="665"/>
      <c r="CZ20" s="723">
        <v>100</v>
      </c>
      <c r="DA20" s="723"/>
      <c r="DB20" s="723"/>
      <c r="DC20" s="723"/>
      <c r="DD20" s="669">
        <v>431370</v>
      </c>
      <c r="DE20" s="664"/>
      <c r="DF20" s="664"/>
      <c r="DG20" s="664"/>
      <c r="DH20" s="664"/>
      <c r="DI20" s="664"/>
      <c r="DJ20" s="664"/>
      <c r="DK20" s="664"/>
      <c r="DL20" s="664"/>
      <c r="DM20" s="664"/>
      <c r="DN20" s="664"/>
      <c r="DO20" s="664"/>
      <c r="DP20" s="665"/>
      <c r="DQ20" s="669">
        <v>2701118</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173</v>
      </c>
      <c r="S21" s="664"/>
      <c r="T21" s="664"/>
      <c r="U21" s="664"/>
      <c r="V21" s="664"/>
      <c r="W21" s="664"/>
      <c r="X21" s="664"/>
      <c r="Y21" s="665"/>
      <c r="Z21" s="723" t="s">
        <v>233</v>
      </c>
      <c r="AA21" s="723"/>
      <c r="AB21" s="723"/>
      <c r="AC21" s="723"/>
      <c r="AD21" s="724" t="s">
        <v>233</v>
      </c>
      <c r="AE21" s="724"/>
      <c r="AF21" s="724"/>
      <c r="AG21" s="724"/>
      <c r="AH21" s="724"/>
      <c r="AI21" s="724"/>
      <c r="AJ21" s="724"/>
      <c r="AK21" s="724"/>
      <c r="AL21" s="666" t="s">
        <v>173</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15664</v>
      </c>
      <c r="BH21" s="664"/>
      <c r="BI21" s="664"/>
      <c r="BJ21" s="664"/>
      <c r="BK21" s="664"/>
      <c r="BL21" s="664"/>
      <c r="BM21" s="664"/>
      <c r="BN21" s="665"/>
      <c r="BO21" s="723">
        <v>2.4</v>
      </c>
      <c r="BP21" s="723"/>
      <c r="BQ21" s="723"/>
      <c r="BR21" s="723"/>
      <c r="BS21" s="669" t="s">
        <v>173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2415449</v>
      </c>
      <c r="S22" s="664"/>
      <c r="T22" s="664"/>
      <c r="U22" s="664"/>
      <c r="V22" s="664"/>
      <c r="W22" s="664"/>
      <c r="X22" s="664"/>
      <c r="Y22" s="665"/>
      <c r="Z22" s="723">
        <v>63.9</v>
      </c>
      <c r="AA22" s="723"/>
      <c r="AB22" s="723"/>
      <c r="AC22" s="723"/>
      <c r="AD22" s="724">
        <v>2264215</v>
      </c>
      <c r="AE22" s="724"/>
      <c r="AF22" s="724"/>
      <c r="AG22" s="724"/>
      <c r="AH22" s="724"/>
      <c r="AI22" s="724"/>
      <c r="AJ22" s="724"/>
      <c r="AK22" s="724"/>
      <c r="AL22" s="666">
        <v>99.7</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173</v>
      </c>
      <c r="BH22" s="664"/>
      <c r="BI22" s="664"/>
      <c r="BJ22" s="664"/>
      <c r="BK22" s="664"/>
      <c r="BL22" s="664"/>
      <c r="BM22" s="664"/>
      <c r="BN22" s="665"/>
      <c r="BO22" s="723" t="s">
        <v>173</v>
      </c>
      <c r="BP22" s="723"/>
      <c r="BQ22" s="723"/>
      <c r="BR22" s="723"/>
      <c r="BS22" s="669" t="s">
        <v>233</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t="s">
        <v>233</v>
      </c>
      <c r="S23" s="664"/>
      <c r="T23" s="664"/>
      <c r="U23" s="664"/>
      <c r="V23" s="664"/>
      <c r="W23" s="664"/>
      <c r="X23" s="664"/>
      <c r="Y23" s="665"/>
      <c r="Z23" s="723" t="s">
        <v>233</v>
      </c>
      <c r="AA23" s="723"/>
      <c r="AB23" s="723"/>
      <c r="AC23" s="723"/>
      <c r="AD23" s="724" t="s">
        <v>233</v>
      </c>
      <c r="AE23" s="724"/>
      <c r="AF23" s="724"/>
      <c r="AG23" s="724"/>
      <c r="AH23" s="724"/>
      <c r="AI23" s="724"/>
      <c r="AJ23" s="724"/>
      <c r="AK23" s="724"/>
      <c r="AL23" s="666" t="s">
        <v>173</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233</v>
      </c>
      <c r="BH23" s="664"/>
      <c r="BI23" s="664"/>
      <c r="BJ23" s="664"/>
      <c r="BK23" s="664"/>
      <c r="BL23" s="664"/>
      <c r="BM23" s="664"/>
      <c r="BN23" s="665"/>
      <c r="BO23" s="723" t="s">
        <v>173</v>
      </c>
      <c r="BP23" s="723"/>
      <c r="BQ23" s="723"/>
      <c r="BR23" s="723"/>
      <c r="BS23" s="669" t="s">
        <v>173</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25131</v>
      </c>
      <c r="S24" s="664"/>
      <c r="T24" s="664"/>
      <c r="U24" s="664"/>
      <c r="V24" s="664"/>
      <c r="W24" s="664"/>
      <c r="X24" s="664"/>
      <c r="Y24" s="665"/>
      <c r="Z24" s="723">
        <v>0.7</v>
      </c>
      <c r="AA24" s="723"/>
      <c r="AB24" s="723"/>
      <c r="AC24" s="723"/>
      <c r="AD24" s="724">
        <v>66</v>
      </c>
      <c r="AE24" s="724"/>
      <c r="AF24" s="724"/>
      <c r="AG24" s="724"/>
      <c r="AH24" s="724"/>
      <c r="AI24" s="724"/>
      <c r="AJ24" s="724"/>
      <c r="AK24" s="724"/>
      <c r="AL24" s="666">
        <v>0</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233</v>
      </c>
      <c r="BH24" s="664"/>
      <c r="BI24" s="664"/>
      <c r="BJ24" s="664"/>
      <c r="BK24" s="664"/>
      <c r="BL24" s="664"/>
      <c r="BM24" s="664"/>
      <c r="BN24" s="665"/>
      <c r="BO24" s="723" t="s">
        <v>233</v>
      </c>
      <c r="BP24" s="723"/>
      <c r="BQ24" s="723"/>
      <c r="BR24" s="723"/>
      <c r="BS24" s="669" t="s">
        <v>136</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1258233</v>
      </c>
      <c r="CS24" s="727"/>
      <c r="CT24" s="727"/>
      <c r="CU24" s="727"/>
      <c r="CV24" s="727"/>
      <c r="CW24" s="727"/>
      <c r="CX24" s="727"/>
      <c r="CY24" s="773"/>
      <c r="CZ24" s="774">
        <v>35</v>
      </c>
      <c r="DA24" s="743"/>
      <c r="DB24" s="743"/>
      <c r="DC24" s="777"/>
      <c r="DD24" s="772">
        <v>995602</v>
      </c>
      <c r="DE24" s="727"/>
      <c r="DF24" s="727"/>
      <c r="DG24" s="727"/>
      <c r="DH24" s="727"/>
      <c r="DI24" s="727"/>
      <c r="DJ24" s="727"/>
      <c r="DK24" s="773"/>
      <c r="DL24" s="772">
        <v>984225</v>
      </c>
      <c r="DM24" s="727"/>
      <c r="DN24" s="727"/>
      <c r="DO24" s="727"/>
      <c r="DP24" s="727"/>
      <c r="DQ24" s="727"/>
      <c r="DR24" s="727"/>
      <c r="DS24" s="727"/>
      <c r="DT24" s="727"/>
      <c r="DU24" s="727"/>
      <c r="DV24" s="773"/>
      <c r="DW24" s="774">
        <v>41.4</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38864</v>
      </c>
      <c r="S25" s="664"/>
      <c r="T25" s="664"/>
      <c r="U25" s="664"/>
      <c r="V25" s="664"/>
      <c r="W25" s="664"/>
      <c r="X25" s="664"/>
      <c r="Y25" s="665"/>
      <c r="Z25" s="723">
        <v>1</v>
      </c>
      <c r="AA25" s="723"/>
      <c r="AB25" s="723"/>
      <c r="AC25" s="723"/>
      <c r="AD25" s="724">
        <v>4838</v>
      </c>
      <c r="AE25" s="724"/>
      <c r="AF25" s="724"/>
      <c r="AG25" s="724"/>
      <c r="AH25" s="724"/>
      <c r="AI25" s="724"/>
      <c r="AJ25" s="724"/>
      <c r="AK25" s="724"/>
      <c r="AL25" s="666">
        <v>0.2</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136</v>
      </c>
      <c r="BH25" s="664"/>
      <c r="BI25" s="664"/>
      <c r="BJ25" s="664"/>
      <c r="BK25" s="664"/>
      <c r="BL25" s="664"/>
      <c r="BM25" s="664"/>
      <c r="BN25" s="665"/>
      <c r="BO25" s="723" t="s">
        <v>173</v>
      </c>
      <c r="BP25" s="723"/>
      <c r="BQ25" s="723"/>
      <c r="BR25" s="723"/>
      <c r="BS25" s="669" t="s">
        <v>173</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595394</v>
      </c>
      <c r="CS25" s="662"/>
      <c r="CT25" s="662"/>
      <c r="CU25" s="662"/>
      <c r="CV25" s="662"/>
      <c r="CW25" s="662"/>
      <c r="CX25" s="662"/>
      <c r="CY25" s="663"/>
      <c r="CZ25" s="666">
        <v>16.600000000000001</v>
      </c>
      <c r="DA25" s="695"/>
      <c r="DB25" s="695"/>
      <c r="DC25" s="696"/>
      <c r="DD25" s="669">
        <v>567305</v>
      </c>
      <c r="DE25" s="662"/>
      <c r="DF25" s="662"/>
      <c r="DG25" s="662"/>
      <c r="DH25" s="662"/>
      <c r="DI25" s="662"/>
      <c r="DJ25" s="662"/>
      <c r="DK25" s="663"/>
      <c r="DL25" s="669">
        <v>558757</v>
      </c>
      <c r="DM25" s="662"/>
      <c r="DN25" s="662"/>
      <c r="DO25" s="662"/>
      <c r="DP25" s="662"/>
      <c r="DQ25" s="662"/>
      <c r="DR25" s="662"/>
      <c r="DS25" s="662"/>
      <c r="DT25" s="662"/>
      <c r="DU25" s="662"/>
      <c r="DV25" s="663"/>
      <c r="DW25" s="666">
        <v>23.5</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14894</v>
      </c>
      <c r="S26" s="664"/>
      <c r="T26" s="664"/>
      <c r="U26" s="664"/>
      <c r="V26" s="664"/>
      <c r="W26" s="664"/>
      <c r="X26" s="664"/>
      <c r="Y26" s="665"/>
      <c r="Z26" s="723">
        <v>0.4</v>
      </c>
      <c r="AA26" s="723"/>
      <c r="AB26" s="723"/>
      <c r="AC26" s="723"/>
      <c r="AD26" s="724" t="s">
        <v>233</v>
      </c>
      <c r="AE26" s="724"/>
      <c r="AF26" s="724"/>
      <c r="AG26" s="724"/>
      <c r="AH26" s="724"/>
      <c r="AI26" s="724"/>
      <c r="AJ26" s="724"/>
      <c r="AK26" s="724"/>
      <c r="AL26" s="666" t="s">
        <v>233</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173</v>
      </c>
      <c r="BH26" s="664"/>
      <c r="BI26" s="664"/>
      <c r="BJ26" s="664"/>
      <c r="BK26" s="664"/>
      <c r="BL26" s="664"/>
      <c r="BM26" s="664"/>
      <c r="BN26" s="665"/>
      <c r="BO26" s="723" t="s">
        <v>173</v>
      </c>
      <c r="BP26" s="723"/>
      <c r="BQ26" s="723"/>
      <c r="BR26" s="723"/>
      <c r="BS26" s="669" t="s">
        <v>233</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390117</v>
      </c>
      <c r="CS26" s="664"/>
      <c r="CT26" s="664"/>
      <c r="CU26" s="664"/>
      <c r="CV26" s="664"/>
      <c r="CW26" s="664"/>
      <c r="CX26" s="664"/>
      <c r="CY26" s="665"/>
      <c r="CZ26" s="666">
        <v>10.8</v>
      </c>
      <c r="DA26" s="695"/>
      <c r="DB26" s="695"/>
      <c r="DC26" s="696"/>
      <c r="DD26" s="669">
        <v>364723</v>
      </c>
      <c r="DE26" s="664"/>
      <c r="DF26" s="664"/>
      <c r="DG26" s="664"/>
      <c r="DH26" s="664"/>
      <c r="DI26" s="664"/>
      <c r="DJ26" s="664"/>
      <c r="DK26" s="665"/>
      <c r="DL26" s="669" t="s">
        <v>233</v>
      </c>
      <c r="DM26" s="664"/>
      <c r="DN26" s="664"/>
      <c r="DO26" s="664"/>
      <c r="DP26" s="664"/>
      <c r="DQ26" s="664"/>
      <c r="DR26" s="664"/>
      <c r="DS26" s="664"/>
      <c r="DT26" s="664"/>
      <c r="DU26" s="664"/>
      <c r="DV26" s="665"/>
      <c r="DW26" s="666" t="s">
        <v>233</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215691</v>
      </c>
      <c r="S27" s="664"/>
      <c r="T27" s="664"/>
      <c r="U27" s="664"/>
      <c r="V27" s="664"/>
      <c r="W27" s="664"/>
      <c r="X27" s="664"/>
      <c r="Y27" s="665"/>
      <c r="Z27" s="723">
        <v>5.7</v>
      </c>
      <c r="AA27" s="723"/>
      <c r="AB27" s="723"/>
      <c r="AC27" s="723"/>
      <c r="AD27" s="724" t="s">
        <v>233</v>
      </c>
      <c r="AE27" s="724"/>
      <c r="AF27" s="724"/>
      <c r="AG27" s="724"/>
      <c r="AH27" s="724"/>
      <c r="AI27" s="724"/>
      <c r="AJ27" s="724"/>
      <c r="AK27" s="724"/>
      <c r="AL27" s="666" t="s">
        <v>173</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644356</v>
      </c>
      <c r="BH27" s="664"/>
      <c r="BI27" s="664"/>
      <c r="BJ27" s="664"/>
      <c r="BK27" s="664"/>
      <c r="BL27" s="664"/>
      <c r="BM27" s="664"/>
      <c r="BN27" s="665"/>
      <c r="BO27" s="723">
        <v>100</v>
      </c>
      <c r="BP27" s="723"/>
      <c r="BQ27" s="723"/>
      <c r="BR27" s="723"/>
      <c r="BS27" s="669" t="s">
        <v>233</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351353</v>
      </c>
      <c r="CS27" s="662"/>
      <c r="CT27" s="662"/>
      <c r="CU27" s="662"/>
      <c r="CV27" s="662"/>
      <c r="CW27" s="662"/>
      <c r="CX27" s="662"/>
      <c r="CY27" s="663"/>
      <c r="CZ27" s="666">
        <v>9.8000000000000007</v>
      </c>
      <c r="DA27" s="695"/>
      <c r="DB27" s="695"/>
      <c r="DC27" s="696"/>
      <c r="DD27" s="669">
        <v>116811</v>
      </c>
      <c r="DE27" s="662"/>
      <c r="DF27" s="662"/>
      <c r="DG27" s="662"/>
      <c r="DH27" s="662"/>
      <c r="DI27" s="662"/>
      <c r="DJ27" s="662"/>
      <c r="DK27" s="663"/>
      <c r="DL27" s="669">
        <v>113982</v>
      </c>
      <c r="DM27" s="662"/>
      <c r="DN27" s="662"/>
      <c r="DO27" s="662"/>
      <c r="DP27" s="662"/>
      <c r="DQ27" s="662"/>
      <c r="DR27" s="662"/>
      <c r="DS27" s="662"/>
      <c r="DT27" s="662"/>
      <c r="DU27" s="662"/>
      <c r="DV27" s="663"/>
      <c r="DW27" s="666">
        <v>4.8</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233</v>
      </c>
      <c r="S28" s="664"/>
      <c r="T28" s="664"/>
      <c r="U28" s="664"/>
      <c r="V28" s="664"/>
      <c r="W28" s="664"/>
      <c r="X28" s="664"/>
      <c r="Y28" s="665"/>
      <c r="Z28" s="723" t="s">
        <v>173</v>
      </c>
      <c r="AA28" s="723"/>
      <c r="AB28" s="723"/>
      <c r="AC28" s="723"/>
      <c r="AD28" s="724" t="s">
        <v>233</v>
      </c>
      <c r="AE28" s="724"/>
      <c r="AF28" s="724"/>
      <c r="AG28" s="724"/>
      <c r="AH28" s="724"/>
      <c r="AI28" s="724"/>
      <c r="AJ28" s="724"/>
      <c r="AK28" s="724"/>
      <c r="AL28" s="666" t="s">
        <v>233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311486</v>
      </c>
      <c r="CS28" s="664"/>
      <c r="CT28" s="664"/>
      <c r="CU28" s="664"/>
      <c r="CV28" s="664"/>
      <c r="CW28" s="664"/>
      <c r="CX28" s="664"/>
      <c r="CY28" s="665"/>
      <c r="CZ28" s="666">
        <v>8.6999999999999993</v>
      </c>
      <c r="DA28" s="695"/>
      <c r="DB28" s="695"/>
      <c r="DC28" s="696"/>
      <c r="DD28" s="669">
        <v>311486</v>
      </c>
      <c r="DE28" s="664"/>
      <c r="DF28" s="664"/>
      <c r="DG28" s="664"/>
      <c r="DH28" s="664"/>
      <c r="DI28" s="664"/>
      <c r="DJ28" s="664"/>
      <c r="DK28" s="665"/>
      <c r="DL28" s="669">
        <v>311486</v>
      </c>
      <c r="DM28" s="664"/>
      <c r="DN28" s="664"/>
      <c r="DO28" s="664"/>
      <c r="DP28" s="664"/>
      <c r="DQ28" s="664"/>
      <c r="DR28" s="664"/>
      <c r="DS28" s="664"/>
      <c r="DT28" s="664"/>
      <c r="DU28" s="664"/>
      <c r="DV28" s="665"/>
      <c r="DW28" s="666">
        <v>13.1</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242766</v>
      </c>
      <c r="S29" s="664"/>
      <c r="T29" s="664"/>
      <c r="U29" s="664"/>
      <c r="V29" s="664"/>
      <c r="W29" s="664"/>
      <c r="X29" s="664"/>
      <c r="Y29" s="665"/>
      <c r="Z29" s="723">
        <v>6.4</v>
      </c>
      <c r="AA29" s="723"/>
      <c r="AB29" s="723"/>
      <c r="AC29" s="723"/>
      <c r="AD29" s="724" t="s">
        <v>233</v>
      </c>
      <c r="AE29" s="724"/>
      <c r="AF29" s="724"/>
      <c r="AG29" s="724"/>
      <c r="AH29" s="724"/>
      <c r="AI29" s="724"/>
      <c r="AJ29" s="724"/>
      <c r="AK29" s="724"/>
      <c r="AL29" s="666" t="s">
        <v>233</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311486</v>
      </c>
      <c r="CS29" s="662"/>
      <c r="CT29" s="662"/>
      <c r="CU29" s="662"/>
      <c r="CV29" s="662"/>
      <c r="CW29" s="662"/>
      <c r="CX29" s="662"/>
      <c r="CY29" s="663"/>
      <c r="CZ29" s="666">
        <v>8.6999999999999993</v>
      </c>
      <c r="DA29" s="695"/>
      <c r="DB29" s="695"/>
      <c r="DC29" s="696"/>
      <c r="DD29" s="669">
        <v>311486</v>
      </c>
      <c r="DE29" s="662"/>
      <c r="DF29" s="662"/>
      <c r="DG29" s="662"/>
      <c r="DH29" s="662"/>
      <c r="DI29" s="662"/>
      <c r="DJ29" s="662"/>
      <c r="DK29" s="663"/>
      <c r="DL29" s="669">
        <v>311486</v>
      </c>
      <c r="DM29" s="662"/>
      <c r="DN29" s="662"/>
      <c r="DO29" s="662"/>
      <c r="DP29" s="662"/>
      <c r="DQ29" s="662"/>
      <c r="DR29" s="662"/>
      <c r="DS29" s="662"/>
      <c r="DT29" s="662"/>
      <c r="DU29" s="662"/>
      <c r="DV29" s="663"/>
      <c r="DW29" s="666">
        <v>13.1</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4985</v>
      </c>
      <c r="S30" s="664"/>
      <c r="T30" s="664"/>
      <c r="U30" s="664"/>
      <c r="V30" s="664"/>
      <c r="W30" s="664"/>
      <c r="X30" s="664"/>
      <c r="Y30" s="665"/>
      <c r="Z30" s="723">
        <v>0.1</v>
      </c>
      <c r="AA30" s="723"/>
      <c r="AB30" s="723"/>
      <c r="AC30" s="723"/>
      <c r="AD30" s="724">
        <v>2182</v>
      </c>
      <c r="AE30" s="724"/>
      <c r="AF30" s="724"/>
      <c r="AG30" s="724"/>
      <c r="AH30" s="724"/>
      <c r="AI30" s="724"/>
      <c r="AJ30" s="724"/>
      <c r="AK30" s="724"/>
      <c r="AL30" s="666">
        <v>0.1</v>
      </c>
      <c r="AM30" s="667"/>
      <c r="AN30" s="667"/>
      <c r="AO30" s="725"/>
      <c r="AP30" s="751" t="s">
        <v>308</v>
      </c>
      <c r="AQ30" s="752"/>
      <c r="AR30" s="752"/>
      <c r="AS30" s="752"/>
      <c r="AT30" s="757" t="s">
        <v>309</v>
      </c>
      <c r="AU30" s="228"/>
      <c r="AV30" s="228"/>
      <c r="AW30" s="228"/>
      <c r="AX30" s="760" t="s">
        <v>186</v>
      </c>
      <c r="AY30" s="761"/>
      <c r="AZ30" s="761"/>
      <c r="BA30" s="761"/>
      <c r="BB30" s="761"/>
      <c r="BC30" s="761"/>
      <c r="BD30" s="761"/>
      <c r="BE30" s="761"/>
      <c r="BF30" s="762"/>
      <c r="BG30" s="741">
        <v>98.7</v>
      </c>
      <c r="BH30" s="742"/>
      <c r="BI30" s="742"/>
      <c r="BJ30" s="742"/>
      <c r="BK30" s="742"/>
      <c r="BL30" s="742"/>
      <c r="BM30" s="743">
        <v>93.4</v>
      </c>
      <c r="BN30" s="742"/>
      <c r="BO30" s="742"/>
      <c r="BP30" s="742"/>
      <c r="BQ30" s="744"/>
      <c r="BR30" s="741">
        <v>98.4</v>
      </c>
      <c r="BS30" s="742"/>
      <c r="BT30" s="742"/>
      <c r="BU30" s="742"/>
      <c r="BV30" s="742"/>
      <c r="BW30" s="742"/>
      <c r="BX30" s="743">
        <v>92.4</v>
      </c>
      <c r="BY30" s="742"/>
      <c r="BZ30" s="742"/>
      <c r="CA30" s="742"/>
      <c r="CB30" s="744"/>
      <c r="CD30" s="747"/>
      <c r="CE30" s="748"/>
      <c r="CF30" s="705" t="s">
        <v>310</v>
      </c>
      <c r="CG30" s="702"/>
      <c r="CH30" s="702"/>
      <c r="CI30" s="702"/>
      <c r="CJ30" s="702"/>
      <c r="CK30" s="702"/>
      <c r="CL30" s="702"/>
      <c r="CM30" s="702"/>
      <c r="CN30" s="702"/>
      <c r="CO30" s="702"/>
      <c r="CP30" s="702"/>
      <c r="CQ30" s="703"/>
      <c r="CR30" s="661">
        <v>291122</v>
      </c>
      <c r="CS30" s="664"/>
      <c r="CT30" s="664"/>
      <c r="CU30" s="664"/>
      <c r="CV30" s="664"/>
      <c r="CW30" s="664"/>
      <c r="CX30" s="664"/>
      <c r="CY30" s="665"/>
      <c r="CZ30" s="666">
        <v>8.1</v>
      </c>
      <c r="DA30" s="695"/>
      <c r="DB30" s="695"/>
      <c r="DC30" s="696"/>
      <c r="DD30" s="669">
        <v>291122</v>
      </c>
      <c r="DE30" s="664"/>
      <c r="DF30" s="664"/>
      <c r="DG30" s="664"/>
      <c r="DH30" s="664"/>
      <c r="DI30" s="664"/>
      <c r="DJ30" s="664"/>
      <c r="DK30" s="665"/>
      <c r="DL30" s="669">
        <v>291122</v>
      </c>
      <c r="DM30" s="664"/>
      <c r="DN30" s="664"/>
      <c r="DO30" s="664"/>
      <c r="DP30" s="664"/>
      <c r="DQ30" s="664"/>
      <c r="DR30" s="664"/>
      <c r="DS30" s="664"/>
      <c r="DT30" s="664"/>
      <c r="DU30" s="664"/>
      <c r="DV30" s="665"/>
      <c r="DW30" s="666">
        <v>12.2</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29462</v>
      </c>
      <c r="S31" s="664"/>
      <c r="T31" s="664"/>
      <c r="U31" s="664"/>
      <c r="V31" s="664"/>
      <c r="W31" s="664"/>
      <c r="X31" s="664"/>
      <c r="Y31" s="665"/>
      <c r="Z31" s="723">
        <v>0.8</v>
      </c>
      <c r="AA31" s="723"/>
      <c r="AB31" s="723"/>
      <c r="AC31" s="723"/>
      <c r="AD31" s="724" t="s">
        <v>173</v>
      </c>
      <c r="AE31" s="724"/>
      <c r="AF31" s="724"/>
      <c r="AG31" s="724"/>
      <c r="AH31" s="724"/>
      <c r="AI31" s="724"/>
      <c r="AJ31" s="724"/>
      <c r="AK31" s="724"/>
      <c r="AL31" s="666" t="s">
        <v>173</v>
      </c>
      <c r="AM31" s="667"/>
      <c r="AN31" s="667"/>
      <c r="AO31" s="725"/>
      <c r="AP31" s="753"/>
      <c r="AQ31" s="754"/>
      <c r="AR31" s="754"/>
      <c r="AS31" s="754"/>
      <c r="AT31" s="758"/>
      <c r="AU31" s="227" t="s">
        <v>312</v>
      </c>
      <c r="AV31" s="227"/>
      <c r="AW31" s="227"/>
      <c r="AX31" s="658" t="s">
        <v>313</v>
      </c>
      <c r="AY31" s="659"/>
      <c r="AZ31" s="659"/>
      <c r="BA31" s="659"/>
      <c r="BB31" s="659"/>
      <c r="BC31" s="659"/>
      <c r="BD31" s="659"/>
      <c r="BE31" s="659"/>
      <c r="BF31" s="660"/>
      <c r="BG31" s="739">
        <v>98.8</v>
      </c>
      <c r="BH31" s="662"/>
      <c r="BI31" s="662"/>
      <c r="BJ31" s="662"/>
      <c r="BK31" s="662"/>
      <c r="BL31" s="662"/>
      <c r="BM31" s="667">
        <v>96.7</v>
      </c>
      <c r="BN31" s="740"/>
      <c r="BO31" s="740"/>
      <c r="BP31" s="740"/>
      <c r="BQ31" s="701"/>
      <c r="BR31" s="739">
        <v>99.1</v>
      </c>
      <c r="BS31" s="662"/>
      <c r="BT31" s="662"/>
      <c r="BU31" s="662"/>
      <c r="BV31" s="662"/>
      <c r="BW31" s="662"/>
      <c r="BX31" s="667">
        <v>96.9</v>
      </c>
      <c r="BY31" s="740"/>
      <c r="BZ31" s="740"/>
      <c r="CA31" s="740"/>
      <c r="CB31" s="701"/>
      <c r="CD31" s="747"/>
      <c r="CE31" s="748"/>
      <c r="CF31" s="705" t="s">
        <v>314</v>
      </c>
      <c r="CG31" s="702"/>
      <c r="CH31" s="702"/>
      <c r="CI31" s="702"/>
      <c r="CJ31" s="702"/>
      <c r="CK31" s="702"/>
      <c r="CL31" s="702"/>
      <c r="CM31" s="702"/>
      <c r="CN31" s="702"/>
      <c r="CO31" s="702"/>
      <c r="CP31" s="702"/>
      <c r="CQ31" s="703"/>
      <c r="CR31" s="661">
        <v>20364</v>
      </c>
      <c r="CS31" s="662"/>
      <c r="CT31" s="662"/>
      <c r="CU31" s="662"/>
      <c r="CV31" s="662"/>
      <c r="CW31" s="662"/>
      <c r="CX31" s="662"/>
      <c r="CY31" s="663"/>
      <c r="CZ31" s="666">
        <v>0.6</v>
      </c>
      <c r="DA31" s="695"/>
      <c r="DB31" s="695"/>
      <c r="DC31" s="696"/>
      <c r="DD31" s="669">
        <v>20364</v>
      </c>
      <c r="DE31" s="662"/>
      <c r="DF31" s="662"/>
      <c r="DG31" s="662"/>
      <c r="DH31" s="662"/>
      <c r="DI31" s="662"/>
      <c r="DJ31" s="662"/>
      <c r="DK31" s="663"/>
      <c r="DL31" s="669">
        <v>20364</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157550</v>
      </c>
      <c r="S32" s="664"/>
      <c r="T32" s="664"/>
      <c r="U32" s="664"/>
      <c r="V32" s="664"/>
      <c r="W32" s="664"/>
      <c r="X32" s="664"/>
      <c r="Y32" s="665"/>
      <c r="Z32" s="723">
        <v>4.2</v>
      </c>
      <c r="AA32" s="723"/>
      <c r="AB32" s="723"/>
      <c r="AC32" s="723"/>
      <c r="AD32" s="724" t="s">
        <v>233</v>
      </c>
      <c r="AE32" s="724"/>
      <c r="AF32" s="724"/>
      <c r="AG32" s="724"/>
      <c r="AH32" s="724"/>
      <c r="AI32" s="724"/>
      <c r="AJ32" s="724"/>
      <c r="AK32" s="724"/>
      <c r="AL32" s="666" t="s">
        <v>173</v>
      </c>
      <c r="AM32" s="667"/>
      <c r="AN32" s="667"/>
      <c r="AO32" s="725"/>
      <c r="AP32" s="755"/>
      <c r="AQ32" s="756"/>
      <c r="AR32" s="756"/>
      <c r="AS32" s="756"/>
      <c r="AT32" s="759"/>
      <c r="AU32" s="229"/>
      <c r="AV32" s="229"/>
      <c r="AW32" s="229"/>
      <c r="AX32" s="673" t="s">
        <v>316</v>
      </c>
      <c r="AY32" s="674"/>
      <c r="AZ32" s="674"/>
      <c r="BA32" s="674"/>
      <c r="BB32" s="674"/>
      <c r="BC32" s="674"/>
      <c r="BD32" s="674"/>
      <c r="BE32" s="674"/>
      <c r="BF32" s="675"/>
      <c r="BG32" s="738">
        <v>98.4</v>
      </c>
      <c r="BH32" s="677"/>
      <c r="BI32" s="677"/>
      <c r="BJ32" s="677"/>
      <c r="BK32" s="677"/>
      <c r="BL32" s="677"/>
      <c r="BM32" s="721">
        <v>89.8</v>
      </c>
      <c r="BN32" s="677"/>
      <c r="BO32" s="677"/>
      <c r="BP32" s="677"/>
      <c r="BQ32" s="714"/>
      <c r="BR32" s="738">
        <v>97.6</v>
      </c>
      <c r="BS32" s="677"/>
      <c r="BT32" s="677"/>
      <c r="BU32" s="677"/>
      <c r="BV32" s="677"/>
      <c r="BW32" s="677"/>
      <c r="BX32" s="721">
        <v>87.8</v>
      </c>
      <c r="BY32" s="677"/>
      <c r="BZ32" s="677"/>
      <c r="CA32" s="677"/>
      <c r="CB32" s="714"/>
      <c r="CD32" s="749"/>
      <c r="CE32" s="750"/>
      <c r="CF32" s="705" t="s">
        <v>317</v>
      </c>
      <c r="CG32" s="702"/>
      <c r="CH32" s="702"/>
      <c r="CI32" s="702"/>
      <c r="CJ32" s="702"/>
      <c r="CK32" s="702"/>
      <c r="CL32" s="702"/>
      <c r="CM32" s="702"/>
      <c r="CN32" s="702"/>
      <c r="CO32" s="702"/>
      <c r="CP32" s="702"/>
      <c r="CQ32" s="703"/>
      <c r="CR32" s="661" t="s">
        <v>136</v>
      </c>
      <c r="CS32" s="664"/>
      <c r="CT32" s="664"/>
      <c r="CU32" s="664"/>
      <c r="CV32" s="664"/>
      <c r="CW32" s="664"/>
      <c r="CX32" s="664"/>
      <c r="CY32" s="665"/>
      <c r="CZ32" s="666" t="s">
        <v>233</v>
      </c>
      <c r="DA32" s="695"/>
      <c r="DB32" s="695"/>
      <c r="DC32" s="696"/>
      <c r="DD32" s="669" t="s">
        <v>233</v>
      </c>
      <c r="DE32" s="664"/>
      <c r="DF32" s="664"/>
      <c r="DG32" s="664"/>
      <c r="DH32" s="664"/>
      <c r="DI32" s="664"/>
      <c r="DJ32" s="664"/>
      <c r="DK32" s="665"/>
      <c r="DL32" s="669" t="s">
        <v>233</v>
      </c>
      <c r="DM32" s="664"/>
      <c r="DN32" s="664"/>
      <c r="DO32" s="664"/>
      <c r="DP32" s="664"/>
      <c r="DQ32" s="664"/>
      <c r="DR32" s="664"/>
      <c r="DS32" s="664"/>
      <c r="DT32" s="664"/>
      <c r="DU32" s="664"/>
      <c r="DV32" s="665"/>
      <c r="DW32" s="666" t="s">
        <v>136</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190079</v>
      </c>
      <c r="S33" s="664"/>
      <c r="T33" s="664"/>
      <c r="U33" s="664"/>
      <c r="V33" s="664"/>
      <c r="W33" s="664"/>
      <c r="X33" s="664"/>
      <c r="Y33" s="665"/>
      <c r="Z33" s="723">
        <v>5</v>
      </c>
      <c r="AA33" s="723"/>
      <c r="AB33" s="723"/>
      <c r="AC33" s="723"/>
      <c r="AD33" s="724" t="s">
        <v>233</v>
      </c>
      <c r="AE33" s="724"/>
      <c r="AF33" s="724"/>
      <c r="AG33" s="724"/>
      <c r="AH33" s="724"/>
      <c r="AI33" s="724"/>
      <c r="AJ33" s="724"/>
      <c r="AK33" s="724"/>
      <c r="AL33" s="666" t="s">
        <v>173</v>
      </c>
      <c r="AM33" s="667"/>
      <c r="AN33" s="667"/>
      <c r="AO33" s="725"/>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705" t="s">
        <v>319</v>
      </c>
      <c r="CE33" s="702"/>
      <c r="CF33" s="702"/>
      <c r="CG33" s="702"/>
      <c r="CH33" s="702"/>
      <c r="CI33" s="702"/>
      <c r="CJ33" s="702"/>
      <c r="CK33" s="702"/>
      <c r="CL33" s="702"/>
      <c r="CM33" s="702"/>
      <c r="CN33" s="702"/>
      <c r="CO33" s="702"/>
      <c r="CP33" s="702"/>
      <c r="CQ33" s="703"/>
      <c r="CR33" s="661">
        <v>1886609</v>
      </c>
      <c r="CS33" s="662"/>
      <c r="CT33" s="662"/>
      <c r="CU33" s="662"/>
      <c r="CV33" s="662"/>
      <c r="CW33" s="662"/>
      <c r="CX33" s="662"/>
      <c r="CY33" s="663"/>
      <c r="CZ33" s="666">
        <v>52.4</v>
      </c>
      <c r="DA33" s="695"/>
      <c r="DB33" s="695"/>
      <c r="DC33" s="696"/>
      <c r="DD33" s="669">
        <v>1600420</v>
      </c>
      <c r="DE33" s="662"/>
      <c r="DF33" s="662"/>
      <c r="DG33" s="662"/>
      <c r="DH33" s="662"/>
      <c r="DI33" s="662"/>
      <c r="DJ33" s="662"/>
      <c r="DK33" s="663"/>
      <c r="DL33" s="669">
        <v>1048219</v>
      </c>
      <c r="DM33" s="662"/>
      <c r="DN33" s="662"/>
      <c r="DO33" s="662"/>
      <c r="DP33" s="662"/>
      <c r="DQ33" s="662"/>
      <c r="DR33" s="662"/>
      <c r="DS33" s="662"/>
      <c r="DT33" s="662"/>
      <c r="DU33" s="662"/>
      <c r="DV33" s="663"/>
      <c r="DW33" s="666">
        <v>44.1</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117597</v>
      </c>
      <c r="S34" s="664"/>
      <c r="T34" s="664"/>
      <c r="U34" s="664"/>
      <c r="V34" s="664"/>
      <c r="W34" s="664"/>
      <c r="X34" s="664"/>
      <c r="Y34" s="665"/>
      <c r="Z34" s="723">
        <v>3.1</v>
      </c>
      <c r="AA34" s="723"/>
      <c r="AB34" s="723"/>
      <c r="AC34" s="723"/>
      <c r="AD34" s="724">
        <v>178</v>
      </c>
      <c r="AE34" s="724"/>
      <c r="AF34" s="724"/>
      <c r="AG34" s="724"/>
      <c r="AH34" s="724"/>
      <c r="AI34" s="724"/>
      <c r="AJ34" s="724"/>
      <c r="AK34" s="724"/>
      <c r="AL34" s="666">
        <v>0</v>
      </c>
      <c r="AM34" s="667"/>
      <c r="AN34" s="667"/>
      <c r="AO34" s="725"/>
      <c r="AP34" s="232"/>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750829</v>
      </c>
      <c r="CS34" s="664"/>
      <c r="CT34" s="664"/>
      <c r="CU34" s="664"/>
      <c r="CV34" s="664"/>
      <c r="CW34" s="664"/>
      <c r="CX34" s="664"/>
      <c r="CY34" s="665"/>
      <c r="CZ34" s="666">
        <v>20.9</v>
      </c>
      <c r="DA34" s="695"/>
      <c r="DB34" s="695"/>
      <c r="DC34" s="696"/>
      <c r="DD34" s="669">
        <v>603414</v>
      </c>
      <c r="DE34" s="664"/>
      <c r="DF34" s="664"/>
      <c r="DG34" s="664"/>
      <c r="DH34" s="664"/>
      <c r="DI34" s="664"/>
      <c r="DJ34" s="664"/>
      <c r="DK34" s="665"/>
      <c r="DL34" s="669">
        <v>379897</v>
      </c>
      <c r="DM34" s="664"/>
      <c r="DN34" s="664"/>
      <c r="DO34" s="664"/>
      <c r="DP34" s="664"/>
      <c r="DQ34" s="664"/>
      <c r="DR34" s="664"/>
      <c r="DS34" s="664"/>
      <c r="DT34" s="664"/>
      <c r="DU34" s="664"/>
      <c r="DV34" s="665"/>
      <c r="DW34" s="666">
        <v>16</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325407</v>
      </c>
      <c r="S35" s="664"/>
      <c r="T35" s="664"/>
      <c r="U35" s="664"/>
      <c r="V35" s="664"/>
      <c r="W35" s="664"/>
      <c r="X35" s="664"/>
      <c r="Y35" s="665"/>
      <c r="Z35" s="723">
        <v>8.6</v>
      </c>
      <c r="AA35" s="723"/>
      <c r="AB35" s="723"/>
      <c r="AC35" s="723"/>
      <c r="AD35" s="724" t="s">
        <v>173</v>
      </c>
      <c r="AE35" s="724"/>
      <c r="AF35" s="724"/>
      <c r="AG35" s="724"/>
      <c r="AH35" s="724"/>
      <c r="AI35" s="724"/>
      <c r="AJ35" s="724"/>
      <c r="AK35" s="724"/>
      <c r="AL35" s="666" t="s">
        <v>173</v>
      </c>
      <c r="AM35" s="667"/>
      <c r="AN35" s="667"/>
      <c r="AO35" s="725"/>
      <c r="AP35" s="232"/>
      <c r="AQ35" s="729" t="s">
        <v>325</v>
      </c>
      <c r="AR35" s="730"/>
      <c r="AS35" s="730"/>
      <c r="AT35" s="730"/>
      <c r="AU35" s="730"/>
      <c r="AV35" s="730"/>
      <c r="AW35" s="730"/>
      <c r="AX35" s="730"/>
      <c r="AY35" s="731"/>
      <c r="AZ35" s="726">
        <v>357471</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39288</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40235</v>
      </c>
      <c r="CS35" s="662"/>
      <c r="CT35" s="662"/>
      <c r="CU35" s="662"/>
      <c r="CV35" s="662"/>
      <c r="CW35" s="662"/>
      <c r="CX35" s="662"/>
      <c r="CY35" s="663"/>
      <c r="CZ35" s="666">
        <v>1.1000000000000001</v>
      </c>
      <c r="DA35" s="695"/>
      <c r="DB35" s="695"/>
      <c r="DC35" s="696"/>
      <c r="DD35" s="669">
        <v>39379</v>
      </c>
      <c r="DE35" s="662"/>
      <c r="DF35" s="662"/>
      <c r="DG35" s="662"/>
      <c r="DH35" s="662"/>
      <c r="DI35" s="662"/>
      <c r="DJ35" s="662"/>
      <c r="DK35" s="663"/>
      <c r="DL35" s="669">
        <v>36833</v>
      </c>
      <c r="DM35" s="662"/>
      <c r="DN35" s="662"/>
      <c r="DO35" s="662"/>
      <c r="DP35" s="662"/>
      <c r="DQ35" s="662"/>
      <c r="DR35" s="662"/>
      <c r="DS35" s="662"/>
      <c r="DT35" s="662"/>
      <c r="DU35" s="662"/>
      <c r="DV35" s="663"/>
      <c r="DW35" s="666">
        <v>1.5</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233</v>
      </c>
      <c r="S36" s="664"/>
      <c r="T36" s="664"/>
      <c r="U36" s="664"/>
      <c r="V36" s="664"/>
      <c r="W36" s="664"/>
      <c r="X36" s="664"/>
      <c r="Y36" s="665"/>
      <c r="Z36" s="723" t="s">
        <v>173</v>
      </c>
      <c r="AA36" s="723"/>
      <c r="AB36" s="723"/>
      <c r="AC36" s="723"/>
      <c r="AD36" s="724" t="s">
        <v>233</v>
      </c>
      <c r="AE36" s="724"/>
      <c r="AF36" s="724"/>
      <c r="AG36" s="724"/>
      <c r="AH36" s="724"/>
      <c r="AI36" s="724"/>
      <c r="AJ36" s="724"/>
      <c r="AK36" s="724"/>
      <c r="AL36" s="666" t="s">
        <v>233</v>
      </c>
      <c r="AM36" s="667"/>
      <c r="AN36" s="667"/>
      <c r="AO36" s="725"/>
      <c r="AQ36" s="698" t="s">
        <v>329</v>
      </c>
      <c r="AR36" s="699"/>
      <c r="AS36" s="699"/>
      <c r="AT36" s="699"/>
      <c r="AU36" s="699"/>
      <c r="AV36" s="699"/>
      <c r="AW36" s="699"/>
      <c r="AX36" s="699"/>
      <c r="AY36" s="700"/>
      <c r="AZ36" s="661">
        <v>7356</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27190</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494683</v>
      </c>
      <c r="CS36" s="664"/>
      <c r="CT36" s="664"/>
      <c r="CU36" s="664"/>
      <c r="CV36" s="664"/>
      <c r="CW36" s="664"/>
      <c r="CX36" s="664"/>
      <c r="CY36" s="665"/>
      <c r="CZ36" s="666">
        <v>13.8</v>
      </c>
      <c r="DA36" s="695"/>
      <c r="DB36" s="695"/>
      <c r="DC36" s="696"/>
      <c r="DD36" s="669">
        <v>427631</v>
      </c>
      <c r="DE36" s="664"/>
      <c r="DF36" s="664"/>
      <c r="DG36" s="664"/>
      <c r="DH36" s="664"/>
      <c r="DI36" s="664"/>
      <c r="DJ36" s="664"/>
      <c r="DK36" s="665"/>
      <c r="DL36" s="669">
        <v>333027</v>
      </c>
      <c r="DM36" s="664"/>
      <c r="DN36" s="664"/>
      <c r="DO36" s="664"/>
      <c r="DP36" s="664"/>
      <c r="DQ36" s="664"/>
      <c r="DR36" s="664"/>
      <c r="DS36" s="664"/>
      <c r="DT36" s="664"/>
      <c r="DU36" s="664"/>
      <c r="DV36" s="665"/>
      <c r="DW36" s="666">
        <v>14</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108007</v>
      </c>
      <c r="S37" s="664"/>
      <c r="T37" s="664"/>
      <c r="U37" s="664"/>
      <c r="V37" s="664"/>
      <c r="W37" s="664"/>
      <c r="X37" s="664"/>
      <c r="Y37" s="665"/>
      <c r="Z37" s="723">
        <v>2.9</v>
      </c>
      <c r="AA37" s="723"/>
      <c r="AB37" s="723"/>
      <c r="AC37" s="723"/>
      <c r="AD37" s="724" t="s">
        <v>233</v>
      </c>
      <c r="AE37" s="724"/>
      <c r="AF37" s="724"/>
      <c r="AG37" s="724"/>
      <c r="AH37" s="724"/>
      <c r="AI37" s="724"/>
      <c r="AJ37" s="724"/>
      <c r="AK37" s="724"/>
      <c r="AL37" s="666" t="s">
        <v>233</v>
      </c>
      <c r="AM37" s="667"/>
      <c r="AN37" s="667"/>
      <c r="AO37" s="725"/>
      <c r="AQ37" s="698" t="s">
        <v>333</v>
      </c>
      <c r="AR37" s="699"/>
      <c r="AS37" s="699"/>
      <c r="AT37" s="699"/>
      <c r="AU37" s="699"/>
      <c r="AV37" s="699"/>
      <c r="AW37" s="699"/>
      <c r="AX37" s="699"/>
      <c r="AY37" s="700"/>
      <c r="AZ37" s="661">
        <v>3081</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1357</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238514</v>
      </c>
      <c r="CS37" s="662"/>
      <c r="CT37" s="662"/>
      <c r="CU37" s="662"/>
      <c r="CV37" s="662"/>
      <c r="CW37" s="662"/>
      <c r="CX37" s="662"/>
      <c r="CY37" s="663"/>
      <c r="CZ37" s="666">
        <v>6.6</v>
      </c>
      <c r="DA37" s="695"/>
      <c r="DB37" s="695"/>
      <c r="DC37" s="696"/>
      <c r="DD37" s="669">
        <v>227970</v>
      </c>
      <c r="DE37" s="662"/>
      <c r="DF37" s="662"/>
      <c r="DG37" s="662"/>
      <c r="DH37" s="662"/>
      <c r="DI37" s="662"/>
      <c r="DJ37" s="662"/>
      <c r="DK37" s="663"/>
      <c r="DL37" s="669">
        <v>227970</v>
      </c>
      <c r="DM37" s="662"/>
      <c r="DN37" s="662"/>
      <c r="DO37" s="662"/>
      <c r="DP37" s="662"/>
      <c r="DQ37" s="662"/>
      <c r="DR37" s="662"/>
      <c r="DS37" s="662"/>
      <c r="DT37" s="662"/>
      <c r="DU37" s="662"/>
      <c r="DV37" s="663"/>
      <c r="DW37" s="666">
        <v>9.6</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3777875</v>
      </c>
      <c r="S38" s="713"/>
      <c r="T38" s="713"/>
      <c r="U38" s="713"/>
      <c r="V38" s="713"/>
      <c r="W38" s="713"/>
      <c r="X38" s="713"/>
      <c r="Y38" s="718"/>
      <c r="Z38" s="719">
        <v>100</v>
      </c>
      <c r="AA38" s="719"/>
      <c r="AB38" s="719"/>
      <c r="AC38" s="719"/>
      <c r="AD38" s="720">
        <v>2271479</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1674</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2214</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352716</v>
      </c>
      <c r="CS38" s="664"/>
      <c r="CT38" s="664"/>
      <c r="CU38" s="664"/>
      <c r="CV38" s="664"/>
      <c r="CW38" s="664"/>
      <c r="CX38" s="664"/>
      <c r="CY38" s="665"/>
      <c r="CZ38" s="666">
        <v>9.8000000000000007</v>
      </c>
      <c r="DA38" s="695"/>
      <c r="DB38" s="695"/>
      <c r="DC38" s="696"/>
      <c r="DD38" s="669">
        <v>296268</v>
      </c>
      <c r="DE38" s="664"/>
      <c r="DF38" s="664"/>
      <c r="DG38" s="664"/>
      <c r="DH38" s="664"/>
      <c r="DI38" s="664"/>
      <c r="DJ38" s="664"/>
      <c r="DK38" s="665"/>
      <c r="DL38" s="669">
        <v>294807</v>
      </c>
      <c r="DM38" s="664"/>
      <c r="DN38" s="664"/>
      <c r="DO38" s="664"/>
      <c r="DP38" s="664"/>
      <c r="DQ38" s="664"/>
      <c r="DR38" s="664"/>
      <c r="DS38" s="664"/>
      <c r="DT38" s="664"/>
      <c r="DU38" s="664"/>
      <c r="DV38" s="665"/>
      <c r="DW38" s="666">
        <v>12.4</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t="s">
        <v>136</v>
      </c>
      <c r="BA39" s="664"/>
      <c r="BB39" s="664"/>
      <c r="BC39" s="664"/>
      <c r="BD39" s="662"/>
      <c r="BE39" s="662"/>
      <c r="BF39" s="701"/>
      <c r="BG39" s="706" t="s">
        <v>341</v>
      </c>
      <c r="BH39" s="707"/>
      <c r="BI39" s="707"/>
      <c r="BJ39" s="707"/>
      <c r="BK39" s="707"/>
      <c r="BL39" s="233"/>
      <c r="BM39" s="702" t="s">
        <v>342</v>
      </c>
      <c r="BN39" s="702"/>
      <c r="BO39" s="702"/>
      <c r="BP39" s="702"/>
      <c r="BQ39" s="702"/>
      <c r="BR39" s="702"/>
      <c r="BS39" s="702"/>
      <c r="BT39" s="702"/>
      <c r="BU39" s="703"/>
      <c r="BV39" s="661">
        <v>80</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243321</v>
      </c>
      <c r="CS39" s="662"/>
      <c r="CT39" s="662"/>
      <c r="CU39" s="662"/>
      <c r="CV39" s="662"/>
      <c r="CW39" s="662"/>
      <c r="CX39" s="662"/>
      <c r="CY39" s="663"/>
      <c r="CZ39" s="666">
        <v>6.8</v>
      </c>
      <c r="DA39" s="695"/>
      <c r="DB39" s="695"/>
      <c r="DC39" s="696"/>
      <c r="DD39" s="669">
        <v>229448</v>
      </c>
      <c r="DE39" s="662"/>
      <c r="DF39" s="662"/>
      <c r="DG39" s="662"/>
      <c r="DH39" s="662"/>
      <c r="DI39" s="662"/>
      <c r="DJ39" s="662"/>
      <c r="DK39" s="663"/>
      <c r="DL39" s="669" t="s">
        <v>173</v>
      </c>
      <c r="DM39" s="662"/>
      <c r="DN39" s="662"/>
      <c r="DO39" s="662"/>
      <c r="DP39" s="662"/>
      <c r="DQ39" s="662"/>
      <c r="DR39" s="662"/>
      <c r="DS39" s="662"/>
      <c r="DT39" s="662"/>
      <c r="DU39" s="662"/>
      <c r="DV39" s="663"/>
      <c r="DW39" s="666" t="s">
        <v>233</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81937</v>
      </c>
      <c r="BA40" s="664"/>
      <c r="BB40" s="664"/>
      <c r="BC40" s="664"/>
      <c r="BD40" s="662"/>
      <c r="BE40" s="662"/>
      <c r="BF40" s="701"/>
      <c r="BG40" s="706"/>
      <c r="BH40" s="707"/>
      <c r="BI40" s="707"/>
      <c r="BJ40" s="707"/>
      <c r="BK40" s="707"/>
      <c r="BL40" s="233"/>
      <c r="BM40" s="702" t="s">
        <v>345</v>
      </c>
      <c r="BN40" s="702"/>
      <c r="BO40" s="702"/>
      <c r="BP40" s="702"/>
      <c r="BQ40" s="702"/>
      <c r="BR40" s="702"/>
      <c r="BS40" s="702"/>
      <c r="BT40" s="702"/>
      <c r="BU40" s="703"/>
      <c r="BV40" s="661" t="s">
        <v>173</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4825</v>
      </c>
      <c r="CS40" s="664"/>
      <c r="CT40" s="664"/>
      <c r="CU40" s="664"/>
      <c r="CV40" s="664"/>
      <c r="CW40" s="664"/>
      <c r="CX40" s="664"/>
      <c r="CY40" s="665"/>
      <c r="CZ40" s="666">
        <v>0.1</v>
      </c>
      <c r="DA40" s="695"/>
      <c r="DB40" s="695"/>
      <c r="DC40" s="696"/>
      <c r="DD40" s="669">
        <v>4280</v>
      </c>
      <c r="DE40" s="664"/>
      <c r="DF40" s="664"/>
      <c r="DG40" s="664"/>
      <c r="DH40" s="664"/>
      <c r="DI40" s="664"/>
      <c r="DJ40" s="664"/>
      <c r="DK40" s="665"/>
      <c r="DL40" s="669">
        <v>3655</v>
      </c>
      <c r="DM40" s="664"/>
      <c r="DN40" s="664"/>
      <c r="DO40" s="664"/>
      <c r="DP40" s="664"/>
      <c r="DQ40" s="664"/>
      <c r="DR40" s="664"/>
      <c r="DS40" s="664"/>
      <c r="DT40" s="664"/>
      <c r="DU40" s="664"/>
      <c r="DV40" s="665"/>
      <c r="DW40" s="666">
        <v>0.2</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263423</v>
      </c>
      <c r="BA41" s="713"/>
      <c r="BB41" s="713"/>
      <c r="BC41" s="713"/>
      <c r="BD41" s="677"/>
      <c r="BE41" s="677"/>
      <c r="BF41" s="714"/>
      <c r="BG41" s="708"/>
      <c r="BH41" s="709"/>
      <c r="BI41" s="709"/>
      <c r="BJ41" s="709"/>
      <c r="BK41" s="709"/>
      <c r="BL41" s="234"/>
      <c r="BM41" s="715" t="s">
        <v>348</v>
      </c>
      <c r="BN41" s="715"/>
      <c r="BO41" s="715"/>
      <c r="BP41" s="715"/>
      <c r="BQ41" s="715"/>
      <c r="BR41" s="715"/>
      <c r="BS41" s="715"/>
      <c r="BT41" s="715"/>
      <c r="BU41" s="716"/>
      <c r="BV41" s="676">
        <v>323</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233</v>
      </c>
      <c r="CS41" s="662"/>
      <c r="CT41" s="662"/>
      <c r="CU41" s="662"/>
      <c r="CV41" s="662"/>
      <c r="CW41" s="662"/>
      <c r="CX41" s="662"/>
      <c r="CY41" s="663"/>
      <c r="CZ41" s="666" t="s">
        <v>136</v>
      </c>
      <c r="DA41" s="695"/>
      <c r="DB41" s="695"/>
      <c r="DC41" s="696"/>
      <c r="DD41" s="669" t="s">
        <v>233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7" t="s">
        <v>350</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58" t="s">
        <v>351</v>
      </c>
      <c r="CE42" s="659"/>
      <c r="CF42" s="659"/>
      <c r="CG42" s="659"/>
      <c r="CH42" s="659"/>
      <c r="CI42" s="659"/>
      <c r="CJ42" s="659"/>
      <c r="CK42" s="659"/>
      <c r="CL42" s="659"/>
      <c r="CM42" s="659"/>
      <c r="CN42" s="659"/>
      <c r="CO42" s="659"/>
      <c r="CP42" s="659"/>
      <c r="CQ42" s="660"/>
      <c r="CR42" s="661">
        <v>452690</v>
      </c>
      <c r="CS42" s="664"/>
      <c r="CT42" s="664"/>
      <c r="CU42" s="664"/>
      <c r="CV42" s="664"/>
      <c r="CW42" s="664"/>
      <c r="CX42" s="664"/>
      <c r="CY42" s="665"/>
      <c r="CZ42" s="666">
        <v>12.6</v>
      </c>
      <c r="DA42" s="667"/>
      <c r="DB42" s="667"/>
      <c r="DC42" s="668"/>
      <c r="DD42" s="669">
        <v>105096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7" t="s">
        <v>352</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58" t="s">
        <v>353</v>
      </c>
      <c r="CE43" s="659"/>
      <c r="CF43" s="659"/>
      <c r="CG43" s="659"/>
      <c r="CH43" s="659"/>
      <c r="CI43" s="659"/>
      <c r="CJ43" s="659"/>
      <c r="CK43" s="659"/>
      <c r="CL43" s="659"/>
      <c r="CM43" s="659"/>
      <c r="CN43" s="659"/>
      <c r="CO43" s="659"/>
      <c r="CP43" s="659"/>
      <c r="CQ43" s="660"/>
      <c r="CR43" s="661" t="s">
        <v>173</v>
      </c>
      <c r="CS43" s="662"/>
      <c r="CT43" s="662"/>
      <c r="CU43" s="662"/>
      <c r="CV43" s="662"/>
      <c r="CW43" s="662"/>
      <c r="CX43" s="662"/>
      <c r="CY43" s="663"/>
      <c r="CZ43" s="666" t="s">
        <v>136</v>
      </c>
      <c r="DA43" s="695"/>
      <c r="DB43" s="695"/>
      <c r="DC43" s="696"/>
      <c r="DD43" s="669" t="s">
        <v>233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38" t="s">
        <v>354</v>
      </c>
      <c r="CD44" s="689" t="s">
        <v>305</v>
      </c>
      <c r="CE44" s="690"/>
      <c r="CF44" s="658" t="s">
        <v>355</v>
      </c>
      <c r="CG44" s="659"/>
      <c r="CH44" s="659"/>
      <c r="CI44" s="659"/>
      <c r="CJ44" s="659"/>
      <c r="CK44" s="659"/>
      <c r="CL44" s="659"/>
      <c r="CM44" s="659"/>
      <c r="CN44" s="659"/>
      <c r="CO44" s="659"/>
      <c r="CP44" s="659"/>
      <c r="CQ44" s="660"/>
      <c r="CR44" s="661">
        <v>431370</v>
      </c>
      <c r="CS44" s="664"/>
      <c r="CT44" s="664"/>
      <c r="CU44" s="664"/>
      <c r="CV44" s="664"/>
      <c r="CW44" s="664"/>
      <c r="CX44" s="664"/>
      <c r="CY44" s="665"/>
      <c r="CZ44" s="666">
        <v>12</v>
      </c>
      <c r="DA44" s="667"/>
      <c r="DB44" s="667"/>
      <c r="DC44" s="668"/>
      <c r="DD44" s="669">
        <v>105096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22020</v>
      </c>
      <c r="CS45" s="662"/>
      <c r="CT45" s="662"/>
      <c r="CU45" s="662"/>
      <c r="CV45" s="662"/>
      <c r="CW45" s="662"/>
      <c r="CX45" s="662"/>
      <c r="CY45" s="663"/>
      <c r="CZ45" s="666">
        <v>0.6</v>
      </c>
      <c r="DA45" s="695"/>
      <c r="DB45" s="695"/>
      <c r="DC45" s="696"/>
      <c r="DD45" s="669">
        <v>4261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381046</v>
      </c>
      <c r="CS46" s="664"/>
      <c r="CT46" s="664"/>
      <c r="CU46" s="664"/>
      <c r="CV46" s="664"/>
      <c r="CW46" s="664"/>
      <c r="CX46" s="664"/>
      <c r="CY46" s="665"/>
      <c r="CZ46" s="666">
        <v>10.6</v>
      </c>
      <c r="DA46" s="667"/>
      <c r="DB46" s="667"/>
      <c r="DC46" s="668"/>
      <c r="DD46" s="669">
        <v>80726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21320</v>
      </c>
      <c r="CS47" s="662"/>
      <c r="CT47" s="662"/>
      <c r="CU47" s="662"/>
      <c r="CV47" s="662"/>
      <c r="CW47" s="662"/>
      <c r="CX47" s="662"/>
      <c r="CY47" s="663"/>
      <c r="CZ47" s="666">
        <v>0.6</v>
      </c>
      <c r="DA47" s="695"/>
      <c r="DB47" s="695"/>
      <c r="DC47" s="696"/>
      <c r="DD47" s="669" t="s">
        <v>233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173</v>
      </c>
      <c r="CS48" s="664"/>
      <c r="CT48" s="664"/>
      <c r="CU48" s="664"/>
      <c r="CV48" s="664"/>
      <c r="CW48" s="664"/>
      <c r="CX48" s="664"/>
      <c r="CY48" s="665"/>
      <c r="CZ48" s="666" t="s">
        <v>173</v>
      </c>
      <c r="DA48" s="667"/>
      <c r="DB48" s="667"/>
      <c r="DC48" s="668"/>
      <c r="DD48" s="669" t="s">
        <v>173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3597532</v>
      </c>
      <c r="CS49" s="677"/>
      <c r="CT49" s="677"/>
      <c r="CU49" s="677"/>
      <c r="CV49" s="677"/>
      <c r="CW49" s="677"/>
      <c r="CX49" s="677"/>
      <c r="CY49" s="678"/>
      <c r="CZ49" s="679">
        <v>100</v>
      </c>
      <c r="DA49" s="680"/>
      <c r="DB49" s="680"/>
      <c r="DC49" s="681"/>
      <c r="DD49" s="682">
        <v>2701118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LypiQacr5d04X5ttOmLHk1S6qRwz0KZB6u4ch0R/CFnYmaBK0ENiD9y2+i+MumewyVSe5+lQ+AwfxaqdBAy96A==" saltValue="6z1YKAhLBwcHDBxZj+qC9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361</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1196" t="s">
        <v>362</v>
      </c>
      <c r="DK2" s="1197"/>
      <c r="DL2" s="1197"/>
      <c r="DM2" s="1197"/>
      <c r="DN2" s="1197"/>
      <c r="DO2" s="1198"/>
      <c r="DP2" s="247"/>
      <c r="DQ2" s="1196" t="s">
        <v>363</v>
      </c>
      <c r="DR2" s="1197"/>
      <c r="DS2" s="1197"/>
      <c r="DT2" s="1197"/>
      <c r="DU2" s="1197"/>
      <c r="DV2" s="1197"/>
      <c r="DW2" s="1197"/>
      <c r="DX2" s="1197"/>
      <c r="DY2" s="1197"/>
      <c r="DZ2" s="1198"/>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1151" t="s">
        <v>364</v>
      </c>
      <c r="B4" s="1151"/>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1"/>
      <c r="AO4" s="1151"/>
      <c r="AP4" s="1151"/>
      <c r="AQ4" s="1151"/>
      <c r="AR4" s="1151"/>
      <c r="AS4" s="1151"/>
      <c r="AT4" s="1151"/>
      <c r="AU4" s="1151"/>
      <c r="AV4" s="1151"/>
      <c r="AW4" s="1151"/>
      <c r="AX4" s="1151"/>
      <c r="AY4" s="1151"/>
      <c r="AZ4" s="250"/>
      <c r="BA4" s="250"/>
      <c r="BB4" s="250"/>
      <c r="BC4" s="250"/>
      <c r="BD4" s="250"/>
      <c r="BE4" s="251"/>
      <c r="BF4" s="251"/>
      <c r="BG4" s="251"/>
      <c r="BH4" s="251"/>
      <c r="BI4" s="251"/>
      <c r="BJ4" s="251"/>
      <c r="BK4" s="251"/>
      <c r="BL4" s="251"/>
      <c r="BM4" s="251"/>
      <c r="BN4" s="251"/>
      <c r="BO4" s="251"/>
      <c r="BP4" s="251"/>
      <c r="BQ4" s="250" t="s">
        <v>365</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199"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4"/>
      <c r="BA5" s="254"/>
      <c r="BB5" s="254"/>
      <c r="BC5" s="254"/>
      <c r="BD5" s="254"/>
      <c r="BE5" s="255"/>
      <c r="BF5" s="255"/>
      <c r="BG5" s="255"/>
      <c r="BH5" s="255"/>
      <c r="BI5" s="255"/>
      <c r="BJ5" s="255"/>
      <c r="BK5" s="255"/>
      <c r="BL5" s="255"/>
      <c r="BM5" s="255"/>
      <c r="BN5" s="255"/>
      <c r="BO5" s="255"/>
      <c r="BP5" s="255"/>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4" t="s">
        <v>380</v>
      </c>
      <c r="DH5" s="1185"/>
      <c r="DI5" s="1185"/>
      <c r="DJ5" s="1185"/>
      <c r="DK5" s="1186"/>
      <c r="DL5" s="1184" t="s">
        <v>381</v>
      </c>
      <c r="DM5" s="1185"/>
      <c r="DN5" s="1185"/>
      <c r="DO5" s="1185"/>
      <c r="DP5" s="1186"/>
      <c r="DQ5" s="1090" t="s">
        <v>382</v>
      </c>
      <c r="DR5" s="1091"/>
      <c r="DS5" s="1091"/>
      <c r="DT5" s="1091"/>
      <c r="DU5" s="1092"/>
      <c r="DV5" s="1090" t="s">
        <v>373</v>
      </c>
      <c r="DW5" s="1091"/>
      <c r="DX5" s="1091"/>
      <c r="DY5" s="1091"/>
      <c r="DZ5" s="1106"/>
      <c r="EA5" s="252"/>
    </row>
    <row r="6" spans="1:131" s="253"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0"/>
      <c r="AG6" s="1094"/>
      <c r="AH6" s="1094"/>
      <c r="AI6" s="1094"/>
      <c r="AJ6" s="1107"/>
      <c r="AK6" s="1094"/>
      <c r="AL6" s="1094"/>
      <c r="AM6" s="1094"/>
      <c r="AN6" s="1094"/>
      <c r="AO6" s="1095"/>
      <c r="AP6" s="1093"/>
      <c r="AQ6" s="1094"/>
      <c r="AR6" s="1094"/>
      <c r="AS6" s="1094"/>
      <c r="AT6" s="1095"/>
      <c r="AU6" s="1093"/>
      <c r="AV6" s="1094"/>
      <c r="AW6" s="1094"/>
      <c r="AX6" s="1094"/>
      <c r="AY6" s="1107"/>
      <c r="AZ6" s="250"/>
      <c r="BA6" s="250"/>
      <c r="BB6" s="250"/>
      <c r="BC6" s="250"/>
      <c r="BD6" s="250"/>
      <c r="BE6" s="251"/>
      <c r="BF6" s="251"/>
      <c r="BG6" s="251"/>
      <c r="BH6" s="251"/>
      <c r="BI6" s="251"/>
      <c r="BJ6" s="251"/>
      <c r="BK6" s="251"/>
      <c r="BL6" s="251"/>
      <c r="BM6" s="251"/>
      <c r="BN6" s="251"/>
      <c r="BO6" s="251"/>
      <c r="BP6" s="251"/>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87"/>
      <c r="DH6" s="1188"/>
      <c r="DI6" s="1188"/>
      <c r="DJ6" s="1188"/>
      <c r="DK6" s="1189"/>
      <c r="DL6" s="1187"/>
      <c r="DM6" s="1188"/>
      <c r="DN6" s="1188"/>
      <c r="DO6" s="1188"/>
      <c r="DP6" s="1189"/>
      <c r="DQ6" s="1093"/>
      <c r="DR6" s="1094"/>
      <c r="DS6" s="1094"/>
      <c r="DT6" s="1094"/>
      <c r="DU6" s="1095"/>
      <c r="DV6" s="1093"/>
      <c r="DW6" s="1094"/>
      <c r="DX6" s="1094"/>
      <c r="DY6" s="1094"/>
      <c r="DZ6" s="1107"/>
      <c r="EA6" s="252"/>
    </row>
    <row r="7" spans="1:131" s="253" customFormat="1" ht="26.25" customHeight="1" thickTop="1" x14ac:dyDescent="0.15">
      <c r="A7" s="256">
        <v>1</v>
      </c>
      <c r="B7" s="1138" t="s">
        <v>383</v>
      </c>
      <c r="C7" s="1139"/>
      <c r="D7" s="1139"/>
      <c r="E7" s="1139"/>
      <c r="F7" s="1139"/>
      <c r="G7" s="1139"/>
      <c r="H7" s="1139"/>
      <c r="I7" s="1139"/>
      <c r="J7" s="1139"/>
      <c r="K7" s="1139"/>
      <c r="L7" s="1139"/>
      <c r="M7" s="1139"/>
      <c r="N7" s="1139"/>
      <c r="O7" s="1139"/>
      <c r="P7" s="1140"/>
      <c r="Q7" s="1190">
        <v>3778</v>
      </c>
      <c r="R7" s="1191"/>
      <c r="S7" s="1191"/>
      <c r="T7" s="1191"/>
      <c r="U7" s="1192"/>
      <c r="V7" s="1193">
        <v>3598</v>
      </c>
      <c r="W7" s="1191"/>
      <c r="X7" s="1191"/>
      <c r="Y7" s="1191"/>
      <c r="Z7" s="1192"/>
      <c r="AA7" s="1193">
        <v>180</v>
      </c>
      <c r="AB7" s="1191"/>
      <c r="AC7" s="1191"/>
      <c r="AD7" s="1191"/>
      <c r="AE7" s="1194"/>
      <c r="AF7" s="1195">
        <v>156</v>
      </c>
      <c r="AG7" s="1191"/>
      <c r="AH7" s="1191"/>
      <c r="AI7" s="1191"/>
      <c r="AJ7" s="1194"/>
      <c r="AK7" s="1201">
        <v>158</v>
      </c>
      <c r="AL7" s="1177"/>
      <c r="AM7" s="1177"/>
      <c r="AN7" s="1177"/>
      <c r="AO7" s="1202"/>
      <c r="AP7" s="1203">
        <v>3294</v>
      </c>
      <c r="AQ7" s="1177"/>
      <c r="AR7" s="1177"/>
      <c r="AS7" s="1177"/>
      <c r="AT7" s="1202"/>
      <c r="AU7" s="1179"/>
      <c r="AV7" s="1179"/>
      <c r="AW7" s="1179"/>
      <c r="AX7" s="1179"/>
      <c r="AY7" s="1180"/>
      <c r="AZ7" s="250"/>
      <c r="BA7" s="250"/>
      <c r="BB7" s="250"/>
      <c r="BC7" s="250"/>
      <c r="BD7" s="250"/>
      <c r="BE7" s="251"/>
      <c r="BF7" s="251"/>
      <c r="BG7" s="251"/>
      <c r="BH7" s="251"/>
      <c r="BI7" s="251"/>
      <c r="BJ7" s="251"/>
      <c r="BK7" s="251"/>
      <c r="BL7" s="251"/>
      <c r="BM7" s="251"/>
      <c r="BN7" s="251"/>
      <c r="BO7" s="251"/>
      <c r="BP7" s="251"/>
      <c r="BQ7" s="257">
        <v>1</v>
      </c>
      <c r="BR7" s="258"/>
      <c r="BS7" s="1181" t="s">
        <v>569</v>
      </c>
      <c r="BT7" s="1182"/>
      <c r="BU7" s="1182"/>
      <c r="BV7" s="1182"/>
      <c r="BW7" s="1182"/>
      <c r="BX7" s="1182"/>
      <c r="BY7" s="1182"/>
      <c r="BZ7" s="1182"/>
      <c r="CA7" s="1182"/>
      <c r="CB7" s="1182"/>
      <c r="CC7" s="1182"/>
      <c r="CD7" s="1182"/>
      <c r="CE7" s="1182"/>
      <c r="CF7" s="1182"/>
      <c r="CG7" s="1183"/>
      <c r="CH7" s="1176">
        <v>0</v>
      </c>
      <c r="CI7" s="1177"/>
      <c r="CJ7" s="1177"/>
      <c r="CK7" s="1177"/>
      <c r="CL7" s="1178"/>
      <c r="CM7" s="1176">
        <v>33</v>
      </c>
      <c r="CN7" s="1177"/>
      <c r="CO7" s="1177"/>
      <c r="CP7" s="1177"/>
      <c r="CQ7" s="1178"/>
      <c r="CR7" s="1176">
        <v>33</v>
      </c>
      <c r="CS7" s="1177"/>
      <c r="CT7" s="1177"/>
      <c r="CU7" s="1177"/>
      <c r="CV7" s="1178"/>
      <c r="CW7" s="1176">
        <v>0</v>
      </c>
      <c r="CX7" s="1177"/>
      <c r="CY7" s="1177"/>
      <c r="CZ7" s="1177"/>
      <c r="DA7" s="1178"/>
      <c r="DB7" s="1176" t="s">
        <v>570</v>
      </c>
      <c r="DC7" s="1177"/>
      <c r="DD7" s="1177"/>
      <c r="DE7" s="1177"/>
      <c r="DF7" s="1178"/>
      <c r="DG7" s="1176" t="s">
        <v>570</v>
      </c>
      <c r="DH7" s="1177"/>
      <c r="DI7" s="1177"/>
      <c r="DJ7" s="1177"/>
      <c r="DK7" s="1178"/>
      <c r="DL7" s="1176" t="s">
        <v>570</v>
      </c>
      <c r="DM7" s="1177"/>
      <c r="DN7" s="1177"/>
      <c r="DO7" s="1177"/>
      <c r="DP7" s="1178"/>
      <c r="DQ7" s="1176" t="s">
        <v>570</v>
      </c>
      <c r="DR7" s="1177"/>
      <c r="DS7" s="1177"/>
      <c r="DT7" s="1177"/>
      <c r="DU7" s="1178"/>
      <c r="DV7" s="1204"/>
      <c r="DW7" s="1205"/>
      <c r="DX7" s="1205"/>
      <c r="DY7" s="1205"/>
      <c r="DZ7" s="1206"/>
      <c r="EA7" s="252"/>
    </row>
    <row r="8" spans="1:131" s="253" customFormat="1" ht="26.25" customHeight="1" x14ac:dyDescent="0.15">
      <c r="A8" s="259">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4"/>
      <c r="AL8" s="1175"/>
      <c r="AM8" s="1175"/>
      <c r="AN8" s="1175"/>
      <c r="AO8" s="1175"/>
      <c r="AP8" s="1175"/>
      <c r="AQ8" s="1175"/>
      <c r="AR8" s="1175"/>
      <c r="AS8" s="1175"/>
      <c r="AT8" s="1175"/>
      <c r="AU8" s="1172"/>
      <c r="AV8" s="1172"/>
      <c r="AW8" s="1172"/>
      <c r="AX8" s="1172"/>
      <c r="AY8" s="1173"/>
      <c r="AZ8" s="250"/>
      <c r="BA8" s="250"/>
      <c r="BB8" s="250"/>
      <c r="BC8" s="250"/>
      <c r="BD8" s="250"/>
      <c r="BE8" s="251"/>
      <c r="BF8" s="251"/>
      <c r="BG8" s="251"/>
      <c r="BH8" s="251"/>
      <c r="BI8" s="251"/>
      <c r="BJ8" s="251"/>
      <c r="BK8" s="251"/>
      <c r="BL8" s="251"/>
      <c r="BM8" s="251"/>
      <c r="BN8" s="251"/>
      <c r="BO8" s="251"/>
      <c r="BP8" s="251"/>
      <c r="BQ8" s="260">
        <v>2</v>
      </c>
      <c r="BR8" s="261"/>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2"/>
    </row>
    <row r="9" spans="1:131" s="253" customFormat="1" ht="26.25" customHeight="1" x14ac:dyDescent="0.15">
      <c r="A9" s="259">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4"/>
      <c r="AL9" s="1175"/>
      <c r="AM9" s="1175"/>
      <c r="AN9" s="1175"/>
      <c r="AO9" s="1175"/>
      <c r="AP9" s="1175"/>
      <c r="AQ9" s="1175"/>
      <c r="AR9" s="1175"/>
      <c r="AS9" s="1175"/>
      <c r="AT9" s="1175"/>
      <c r="AU9" s="1172"/>
      <c r="AV9" s="1172"/>
      <c r="AW9" s="1172"/>
      <c r="AX9" s="1172"/>
      <c r="AY9" s="1173"/>
      <c r="AZ9" s="250"/>
      <c r="BA9" s="250"/>
      <c r="BB9" s="250"/>
      <c r="BC9" s="250"/>
      <c r="BD9" s="250"/>
      <c r="BE9" s="251"/>
      <c r="BF9" s="251"/>
      <c r="BG9" s="251"/>
      <c r="BH9" s="251"/>
      <c r="BI9" s="251"/>
      <c r="BJ9" s="251"/>
      <c r="BK9" s="251"/>
      <c r="BL9" s="251"/>
      <c r="BM9" s="251"/>
      <c r="BN9" s="251"/>
      <c r="BO9" s="251"/>
      <c r="BP9" s="251"/>
      <c r="BQ9" s="260">
        <v>3</v>
      </c>
      <c r="BR9" s="261"/>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2"/>
    </row>
    <row r="10" spans="1:131" s="253" customFormat="1" ht="26.25" customHeight="1" x14ac:dyDescent="0.15">
      <c r="A10" s="259">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4"/>
      <c r="AL10" s="1175"/>
      <c r="AM10" s="1175"/>
      <c r="AN10" s="1175"/>
      <c r="AO10" s="1175"/>
      <c r="AP10" s="1175"/>
      <c r="AQ10" s="1175"/>
      <c r="AR10" s="1175"/>
      <c r="AS10" s="1175"/>
      <c r="AT10" s="1175"/>
      <c r="AU10" s="1172"/>
      <c r="AV10" s="1172"/>
      <c r="AW10" s="1172"/>
      <c r="AX10" s="1172"/>
      <c r="AY10" s="1173"/>
      <c r="AZ10" s="250"/>
      <c r="BA10" s="250"/>
      <c r="BB10" s="250"/>
      <c r="BC10" s="250"/>
      <c r="BD10" s="250"/>
      <c r="BE10" s="251"/>
      <c r="BF10" s="251"/>
      <c r="BG10" s="251"/>
      <c r="BH10" s="251"/>
      <c r="BI10" s="251"/>
      <c r="BJ10" s="251"/>
      <c r="BK10" s="251"/>
      <c r="BL10" s="251"/>
      <c r="BM10" s="251"/>
      <c r="BN10" s="251"/>
      <c r="BO10" s="251"/>
      <c r="BP10" s="251"/>
      <c r="BQ10" s="260">
        <v>4</v>
      </c>
      <c r="BR10" s="261"/>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2"/>
    </row>
    <row r="11" spans="1:131" s="253" customFormat="1" ht="26.25" customHeight="1" x14ac:dyDescent="0.15">
      <c r="A11" s="259">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4"/>
      <c r="AL11" s="1175"/>
      <c r="AM11" s="1175"/>
      <c r="AN11" s="1175"/>
      <c r="AO11" s="1175"/>
      <c r="AP11" s="1175"/>
      <c r="AQ11" s="1175"/>
      <c r="AR11" s="1175"/>
      <c r="AS11" s="1175"/>
      <c r="AT11" s="1175"/>
      <c r="AU11" s="1172"/>
      <c r="AV11" s="1172"/>
      <c r="AW11" s="1172"/>
      <c r="AX11" s="1172"/>
      <c r="AY11" s="1173"/>
      <c r="AZ11" s="250"/>
      <c r="BA11" s="250"/>
      <c r="BB11" s="250"/>
      <c r="BC11" s="250"/>
      <c r="BD11" s="250"/>
      <c r="BE11" s="251"/>
      <c r="BF11" s="251"/>
      <c r="BG11" s="251"/>
      <c r="BH11" s="251"/>
      <c r="BI11" s="251"/>
      <c r="BJ11" s="251"/>
      <c r="BK11" s="251"/>
      <c r="BL11" s="251"/>
      <c r="BM11" s="251"/>
      <c r="BN11" s="251"/>
      <c r="BO11" s="251"/>
      <c r="BP11" s="251"/>
      <c r="BQ11" s="260">
        <v>5</v>
      </c>
      <c r="BR11" s="261"/>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2"/>
    </row>
    <row r="12" spans="1:131" s="253" customFormat="1" ht="26.25" customHeight="1" x14ac:dyDescent="0.15">
      <c r="A12" s="259">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4"/>
      <c r="AL12" s="1175"/>
      <c r="AM12" s="1175"/>
      <c r="AN12" s="1175"/>
      <c r="AO12" s="1175"/>
      <c r="AP12" s="1175"/>
      <c r="AQ12" s="1175"/>
      <c r="AR12" s="1175"/>
      <c r="AS12" s="1175"/>
      <c r="AT12" s="1175"/>
      <c r="AU12" s="1172"/>
      <c r="AV12" s="1172"/>
      <c r="AW12" s="1172"/>
      <c r="AX12" s="1172"/>
      <c r="AY12" s="1173"/>
      <c r="AZ12" s="250"/>
      <c r="BA12" s="250"/>
      <c r="BB12" s="250"/>
      <c r="BC12" s="250"/>
      <c r="BD12" s="250"/>
      <c r="BE12" s="251"/>
      <c r="BF12" s="251"/>
      <c r="BG12" s="251"/>
      <c r="BH12" s="251"/>
      <c r="BI12" s="251"/>
      <c r="BJ12" s="251"/>
      <c r="BK12" s="251"/>
      <c r="BL12" s="251"/>
      <c r="BM12" s="251"/>
      <c r="BN12" s="251"/>
      <c r="BO12" s="251"/>
      <c r="BP12" s="251"/>
      <c r="BQ12" s="260">
        <v>6</v>
      </c>
      <c r="BR12" s="261"/>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2"/>
    </row>
    <row r="13" spans="1:131" s="253" customFormat="1" ht="26.25" customHeight="1" x14ac:dyDescent="0.15">
      <c r="A13" s="259">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4"/>
      <c r="AL13" s="1175"/>
      <c r="AM13" s="1175"/>
      <c r="AN13" s="1175"/>
      <c r="AO13" s="1175"/>
      <c r="AP13" s="1175"/>
      <c r="AQ13" s="1175"/>
      <c r="AR13" s="1175"/>
      <c r="AS13" s="1175"/>
      <c r="AT13" s="1175"/>
      <c r="AU13" s="1172"/>
      <c r="AV13" s="1172"/>
      <c r="AW13" s="1172"/>
      <c r="AX13" s="1172"/>
      <c r="AY13" s="1173"/>
      <c r="AZ13" s="250"/>
      <c r="BA13" s="250"/>
      <c r="BB13" s="250"/>
      <c r="BC13" s="250"/>
      <c r="BD13" s="250"/>
      <c r="BE13" s="251"/>
      <c r="BF13" s="251"/>
      <c r="BG13" s="251"/>
      <c r="BH13" s="251"/>
      <c r="BI13" s="251"/>
      <c r="BJ13" s="251"/>
      <c r="BK13" s="251"/>
      <c r="BL13" s="251"/>
      <c r="BM13" s="251"/>
      <c r="BN13" s="251"/>
      <c r="BO13" s="251"/>
      <c r="BP13" s="251"/>
      <c r="BQ13" s="260">
        <v>7</v>
      </c>
      <c r="BR13" s="261"/>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2"/>
    </row>
    <row r="14" spans="1:131" s="253" customFormat="1" ht="26.25" customHeight="1" x14ac:dyDescent="0.15">
      <c r="A14" s="259">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4"/>
      <c r="AL14" s="1175"/>
      <c r="AM14" s="1175"/>
      <c r="AN14" s="1175"/>
      <c r="AO14" s="1175"/>
      <c r="AP14" s="1175"/>
      <c r="AQ14" s="1175"/>
      <c r="AR14" s="1175"/>
      <c r="AS14" s="1175"/>
      <c r="AT14" s="1175"/>
      <c r="AU14" s="1172"/>
      <c r="AV14" s="1172"/>
      <c r="AW14" s="1172"/>
      <c r="AX14" s="1172"/>
      <c r="AY14" s="1173"/>
      <c r="AZ14" s="250"/>
      <c r="BA14" s="250"/>
      <c r="BB14" s="250"/>
      <c r="BC14" s="250"/>
      <c r="BD14" s="250"/>
      <c r="BE14" s="251"/>
      <c r="BF14" s="251"/>
      <c r="BG14" s="251"/>
      <c r="BH14" s="251"/>
      <c r="BI14" s="251"/>
      <c r="BJ14" s="251"/>
      <c r="BK14" s="251"/>
      <c r="BL14" s="251"/>
      <c r="BM14" s="251"/>
      <c r="BN14" s="251"/>
      <c r="BO14" s="251"/>
      <c r="BP14" s="251"/>
      <c r="BQ14" s="260">
        <v>8</v>
      </c>
      <c r="BR14" s="261"/>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2"/>
    </row>
    <row r="15" spans="1:131" s="253" customFormat="1" ht="26.25" customHeight="1" x14ac:dyDescent="0.15">
      <c r="A15" s="259">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4"/>
      <c r="AL15" s="1175"/>
      <c r="AM15" s="1175"/>
      <c r="AN15" s="1175"/>
      <c r="AO15" s="1175"/>
      <c r="AP15" s="1175"/>
      <c r="AQ15" s="1175"/>
      <c r="AR15" s="1175"/>
      <c r="AS15" s="1175"/>
      <c r="AT15" s="1175"/>
      <c r="AU15" s="1172"/>
      <c r="AV15" s="1172"/>
      <c r="AW15" s="1172"/>
      <c r="AX15" s="1172"/>
      <c r="AY15" s="1173"/>
      <c r="AZ15" s="250"/>
      <c r="BA15" s="250"/>
      <c r="BB15" s="250"/>
      <c r="BC15" s="250"/>
      <c r="BD15" s="250"/>
      <c r="BE15" s="251"/>
      <c r="BF15" s="251"/>
      <c r="BG15" s="251"/>
      <c r="BH15" s="251"/>
      <c r="BI15" s="251"/>
      <c r="BJ15" s="251"/>
      <c r="BK15" s="251"/>
      <c r="BL15" s="251"/>
      <c r="BM15" s="251"/>
      <c r="BN15" s="251"/>
      <c r="BO15" s="251"/>
      <c r="BP15" s="251"/>
      <c r="BQ15" s="260">
        <v>9</v>
      </c>
      <c r="BR15" s="261"/>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2"/>
    </row>
    <row r="16" spans="1:131" s="253" customFormat="1" ht="26.25" customHeight="1" x14ac:dyDescent="0.15">
      <c r="A16" s="259">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4"/>
      <c r="AL16" s="1175"/>
      <c r="AM16" s="1175"/>
      <c r="AN16" s="1175"/>
      <c r="AO16" s="1175"/>
      <c r="AP16" s="1175"/>
      <c r="AQ16" s="1175"/>
      <c r="AR16" s="1175"/>
      <c r="AS16" s="1175"/>
      <c r="AT16" s="1175"/>
      <c r="AU16" s="1172"/>
      <c r="AV16" s="1172"/>
      <c r="AW16" s="1172"/>
      <c r="AX16" s="1172"/>
      <c r="AY16" s="1173"/>
      <c r="AZ16" s="250"/>
      <c r="BA16" s="250"/>
      <c r="BB16" s="250"/>
      <c r="BC16" s="250"/>
      <c r="BD16" s="250"/>
      <c r="BE16" s="251"/>
      <c r="BF16" s="251"/>
      <c r="BG16" s="251"/>
      <c r="BH16" s="251"/>
      <c r="BI16" s="251"/>
      <c r="BJ16" s="251"/>
      <c r="BK16" s="251"/>
      <c r="BL16" s="251"/>
      <c r="BM16" s="251"/>
      <c r="BN16" s="251"/>
      <c r="BO16" s="251"/>
      <c r="BP16" s="251"/>
      <c r="BQ16" s="260">
        <v>10</v>
      </c>
      <c r="BR16" s="261"/>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2"/>
    </row>
    <row r="17" spans="1:131" s="253" customFormat="1" ht="26.25" customHeight="1" x14ac:dyDescent="0.15">
      <c r="A17" s="259">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4"/>
      <c r="AL17" s="1175"/>
      <c r="AM17" s="1175"/>
      <c r="AN17" s="1175"/>
      <c r="AO17" s="1175"/>
      <c r="AP17" s="1175"/>
      <c r="AQ17" s="1175"/>
      <c r="AR17" s="1175"/>
      <c r="AS17" s="1175"/>
      <c r="AT17" s="1175"/>
      <c r="AU17" s="1172"/>
      <c r="AV17" s="1172"/>
      <c r="AW17" s="1172"/>
      <c r="AX17" s="1172"/>
      <c r="AY17" s="1173"/>
      <c r="AZ17" s="250"/>
      <c r="BA17" s="250"/>
      <c r="BB17" s="250"/>
      <c r="BC17" s="250"/>
      <c r="BD17" s="250"/>
      <c r="BE17" s="251"/>
      <c r="BF17" s="251"/>
      <c r="BG17" s="251"/>
      <c r="BH17" s="251"/>
      <c r="BI17" s="251"/>
      <c r="BJ17" s="251"/>
      <c r="BK17" s="251"/>
      <c r="BL17" s="251"/>
      <c r="BM17" s="251"/>
      <c r="BN17" s="251"/>
      <c r="BO17" s="251"/>
      <c r="BP17" s="251"/>
      <c r="BQ17" s="260">
        <v>11</v>
      </c>
      <c r="BR17" s="261"/>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2"/>
    </row>
    <row r="18" spans="1:131" s="253" customFormat="1" ht="26.25" customHeight="1" x14ac:dyDescent="0.15">
      <c r="A18" s="259">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4"/>
      <c r="AL18" s="1175"/>
      <c r="AM18" s="1175"/>
      <c r="AN18" s="1175"/>
      <c r="AO18" s="1175"/>
      <c r="AP18" s="1175"/>
      <c r="AQ18" s="1175"/>
      <c r="AR18" s="1175"/>
      <c r="AS18" s="1175"/>
      <c r="AT18" s="1175"/>
      <c r="AU18" s="1172"/>
      <c r="AV18" s="1172"/>
      <c r="AW18" s="1172"/>
      <c r="AX18" s="1172"/>
      <c r="AY18" s="1173"/>
      <c r="AZ18" s="250"/>
      <c r="BA18" s="250"/>
      <c r="BB18" s="250"/>
      <c r="BC18" s="250"/>
      <c r="BD18" s="250"/>
      <c r="BE18" s="251"/>
      <c r="BF18" s="251"/>
      <c r="BG18" s="251"/>
      <c r="BH18" s="251"/>
      <c r="BI18" s="251"/>
      <c r="BJ18" s="251"/>
      <c r="BK18" s="251"/>
      <c r="BL18" s="251"/>
      <c r="BM18" s="251"/>
      <c r="BN18" s="251"/>
      <c r="BO18" s="251"/>
      <c r="BP18" s="251"/>
      <c r="BQ18" s="260">
        <v>12</v>
      </c>
      <c r="BR18" s="261"/>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2"/>
    </row>
    <row r="19" spans="1:131" s="253" customFormat="1" ht="26.25" customHeight="1" x14ac:dyDescent="0.15">
      <c r="A19" s="259">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4"/>
      <c r="AL19" s="1175"/>
      <c r="AM19" s="1175"/>
      <c r="AN19" s="1175"/>
      <c r="AO19" s="1175"/>
      <c r="AP19" s="1175"/>
      <c r="AQ19" s="1175"/>
      <c r="AR19" s="1175"/>
      <c r="AS19" s="1175"/>
      <c r="AT19" s="1175"/>
      <c r="AU19" s="1172"/>
      <c r="AV19" s="1172"/>
      <c r="AW19" s="1172"/>
      <c r="AX19" s="1172"/>
      <c r="AY19" s="1173"/>
      <c r="AZ19" s="250"/>
      <c r="BA19" s="250"/>
      <c r="BB19" s="250"/>
      <c r="BC19" s="250"/>
      <c r="BD19" s="250"/>
      <c r="BE19" s="251"/>
      <c r="BF19" s="251"/>
      <c r="BG19" s="251"/>
      <c r="BH19" s="251"/>
      <c r="BI19" s="251"/>
      <c r="BJ19" s="251"/>
      <c r="BK19" s="251"/>
      <c r="BL19" s="251"/>
      <c r="BM19" s="251"/>
      <c r="BN19" s="251"/>
      <c r="BO19" s="251"/>
      <c r="BP19" s="251"/>
      <c r="BQ19" s="260">
        <v>13</v>
      </c>
      <c r="BR19" s="261"/>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2"/>
    </row>
    <row r="20" spans="1:131" s="253" customFormat="1" ht="26.25" customHeight="1" x14ac:dyDescent="0.15">
      <c r="A20" s="259">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4"/>
      <c r="AL20" s="1175"/>
      <c r="AM20" s="1175"/>
      <c r="AN20" s="1175"/>
      <c r="AO20" s="1175"/>
      <c r="AP20" s="1175"/>
      <c r="AQ20" s="1175"/>
      <c r="AR20" s="1175"/>
      <c r="AS20" s="1175"/>
      <c r="AT20" s="1175"/>
      <c r="AU20" s="1172"/>
      <c r="AV20" s="1172"/>
      <c r="AW20" s="1172"/>
      <c r="AX20" s="1172"/>
      <c r="AY20" s="1173"/>
      <c r="AZ20" s="250"/>
      <c r="BA20" s="250"/>
      <c r="BB20" s="250"/>
      <c r="BC20" s="250"/>
      <c r="BD20" s="250"/>
      <c r="BE20" s="251"/>
      <c r="BF20" s="251"/>
      <c r="BG20" s="251"/>
      <c r="BH20" s="251"/>
      <c r="BI20" s="251"/>
      <c r="BJ20" s="251"/>
      <c r="BK20" s="251"/>
      <c r="BL20" s="251"/>
      <c r="BM20" s="251"/>
      <c r="BN20" s="251"/>
      <c r="BO20" s="251"/>
      <c r="BP20" s="251"/>
      <c r="BQ20" s="260">
        <v>14</v>
      </c>
      <c r="BR20" s="261"/>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2"/>
    </row>
    <row r="21" spans="1:131" s="253" customFormat="1" ht="26.25" customHeight="1" thickBot="1" x14ac:dyDescent="0.2">
      <c r="A21" s="259">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4"/>
      <c r="AL21" s="1175"/>
      <c r="AM21" s="1175"/>
      <c r="AN21" s="1175"/>
      <c r="AO21" s="1175"/>
      <c r="AP21" s="1175"/>
      <c r="AQ21" s="1175"/>
      <c r="AR21" s="1175"/>
      <c r="AS21" s="1175"/>
      <c r="AT21" s="1175"/>
      <c r="AU21" s="1172"/>
      <c r="AV21" s="1172"/>
      <c r="AW21" s="1172"/>
      <c r="AX21" s="1172"/>
      <c r="AY21" s="1173"/>
      <c r="AZ21" s="250"/>
      <c r="BA21" s="250"/>
      <c r="BB21" s="250"/>
      <c r="BC21" s="250"/>
      <c r="BD21" s="250"/>
      <c r="BE21" s="251"/>
      <c r="BF21" s="251"/>
      <c r="BG21" s="251"/>
      <c r="BH21" s="251"/>
      <c r="BI21" s="251"/>
      <c r="BJ21" s="251"/>
      <c r="BK21" s="251"/>
      <c r="BL21" s="251"/>
      <c r="BM21" s="251"/>
      <c r="BN21" s="251"/>
      <c r="BO21" s="251"/>
      <c r="BP21" s="251"/>
      <c r="BQ21" s="260">
        <v>15</v>
      </c>
      <c r="BR21" s="261"/>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2"/>
    </row>
    <row r="22" spans="1:131" s="253" customFormat="1" ht="26.25" customHeight="1" x14ac:dyDescent="0.15">
      <c r="A22" s="259">
        <v>16</v>
      </c>
      <c r="B22" s="1126"/>
      <c r="C22" s="1127"/>
      <c r="D22" s="1127"/>
      <c r="E22" s="1127"/>
      <c r="F22" s="1127"/>
      <c r="G22" s="1127"/>
      <c r="H22" s="1127"/>
      <c r="I22" s="1127"/>
      <c r="J22" s="1127"/>
      <c r="K22" s="1127"/>
      <c r="L22" s="1127"/>
      <c r="M22" s="1127"/>
      <c r="N22" s="1127"/>
      <c r="O22" s="1127"/>
      <c r="P22" s="1128"/>
      <c r="Q22" s="1169"/>
      <c r="R22" s="1170"/>
      <c r="S22" s="1170"/>
      <c r="T22" s="1170"/>
      <c r="U22" s="1170"/>
      <c r="V22" s="1170"/>
      <c r="W22" s="1170"/>
      <c r="X22" s="1170"/>
      <c r="Y22" s="1170"/>
      <c r="Z22" s="1170"/>
      <c r="AA22" s="1170"/>
      <c r="AB22" s="1170"/>
      <c r="AC22" s="1170"/>
      <c r="AD22" s="1170"/>
      <c r="AE22" s="1171"/>
      <c r="AF22" s="1108"/>
      <c r="AG22" s="1109"/>
      <c r="AH22" s="1109"/>
      <c r="AI22" s="1109"/>
      <c r="AJ22" s="1110"/>
      <c r="AK22" s="1165"/>
      <c r="AL22" s="1166"/>
      <c r="AM22" s="1166"/>
      <c r="AN22" s="1166"/>
      <c r="AO22" s="1166"/>
      <c r="AP22" s="1166"/>
      <c r="AQ22" s="1166"/>
      <c r="AR22" s="1166"/>
      <c r="AS22" s="1166"/>
      <c r="AT22" s="1166"/>
      <c r="AU22" s="1167"/>
      <c r="AV22" s="1167"/>
      <c r="AW22" s="1167"/>
      <c r="AX22" s="1167"/>
      <c r="AY22" s="1168"/>
      <c r="AZ22" s="1124" t="s">
        <v>384</v>
      </c>
      <c r="BA22" s="1124"/>
      <c r="BB22" s="1124"/>
      <c r="BC22" s="1124"/>
      <c r="BD22" s="1125"/>
      <c r="BE22" s="251"/>
      <c r="BF22" s="251"/>
      <c r="BG22" s="251"/>
      <c r="BH22" s="251"/>
      <c r="BI22" s="251"/>
      <c r="BJ22" s="251"/>
      <c r="BK22" s="251"/>
      <c r="BL22" s="251"/>
      <c r="BM22" s="251"/>
      <c r="BN22" s="251"/>
      <c r="BO22" s="251"/>
      <c r="BP22" s="251"/>
      <c r="BQ22" s="260">
        <v>16</v>
      </c>
      <c r="BR22" s="261"/>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2"/>
    </row>
    <row r="23" spans="1:131" s="253" customFormat="1" ht="26.25" customHeight="1" thickBot="1" x14ac:dyDescent="0.2">
      <c r="A23" s="262" t="s">
        <v>385</v>
      </c>
      <c r="B23" s="1033" t="s">
        <v>386</v>
      </c>
      <c r="C23" s="1034"/>
      <c r="D23" s="1034"/>
      <c r="E23" s="1034"/>
      <c r="F23" s="1034"/>
      <c r="G23" s="1034"/>
      <c r="H23" s="1034"/>
      <c r="I23" s="1034"/>
      <c r="J23" s="1034"/>
      <c r="K23" s="1034"/>
      <c r="L23" s="1034"/>
      <c r="M23" s="1034"/>
      <c r="N23" s="1034"/>
      <c r="O23" s="1034"/>
      <c r="P23" s="1035"/>
      <c r="Q23" s="1156">
        <v>3778</v>
      </c>
      <c r="R23" s="1157"/>
      <c r="S23" s="1157"/>
      <c r="T23" s="1157"/>
      <c r="U23" s="1157"/>
      <c r="V23" s="1157">
        <v>3598</v>
      </c>
      <c r="W23" s="1157"/>
      <c r="X23" s="1157"/>
      <c r="Y23" s="1157"/>
      <c r="Z23" s="1157"/>
      <c r="AA23" s="1157">
        <v>180</v>
      </c>
      <c r="AB23" s="1157"/>
      <c r="AC23" s="1157"/>
      <c r="AD23" s="1157"/>
      <c r="AE23" s="1158"/>
      <c r="AF23" s="1159">
        <v>156</v>
      </c>
      <c r="AG23" s="1157"/>
      <c r="AH23" s="1157"/>
      <c r="AI23" s="1157"/>
      <c r="AJ23" s="1160"/>
      <c r="AK23" s="1161"/>
      <c r="AL23" s="1162"/>
      <c r="AM23" s="1162"/>
      <c r="AN23" s="1162"/>
      <c r="AO23" s="1162"/>
      <c r="AP23" s="1157">
        <v>3294</v>
      </c>
      <c r="AQ23" s="1157"/>
      <c r="AR23" s="1157"/>
      <c r="AS23" s="1157"/>
      <c r="AT23" s="1157"/>
      <c r="AU23" s="1163"/>
      <c r="AV23" s="1163"/>
      <c r="AW23" s="1163"/>
      <c r="AX23" s="1163"/>
      <c r="AY23" s="1164"/>
      <c r="AZ23" s="1153" t="s">
        <v>173</v>
      </c>
      <c r="BA23" s="1154"/>
      <c r="BB23" s="1154"/>
      <c r="BC23" s="1154"/>
      <c r="BD23" s="1155"/>
      <c r="BE23" s="251"/>
      <c r="BF23" s="251"/>
      <c r="BG23" s="251"/>
      <c r="BH23" s="251"/>
      <c r="BI23" s="251"/>
      <c r="BJ23" s="251"/>
      <c r="BK23" s="251"/>
      <c r="BL23" s="251"/>
      <c r="BM23" s="251"/>
      <c r="BN23" s="251"/>
      <c r="BO23" s="251"/>
      <c r="BP23" s="251"/>
      <c r="BQ23" s="260">
        <v>17</v>
      </c>
      <c r="BR23" s="261"/>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2"/>
    </row>
    <row r="24" spans="1:131" s="253" customFormat="1" ht="26.25" customHeight="1" x14ac:dyDescent="0.15">
      <c r="A24" s="1152" t="s">
        <v>387</v>
      </c>
      <c r="B24" s="1152"/>
      <c r="C24" s="1152"/>
      <c r="D24" s="1152"/>
      <c r="E24" s="1152"/>
      <c r="F24" s="1152"/>
      <c r="G24" s="1152"/>
      <c r="H24" s="1152"/>
      <c r="I24" s="1152"/>
      <c r="J24" s="1152"/>
      <c r="K24" s="1152"/>
      <c r="L24" s="115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c r="AK24" s="1152"/>
      <c r="AL24" s="1152"/>
      <c r="AM24" s="1152"/>
      <c r="AN24" s="1152"/>
      <c r="AO24" s="1152"/>
      <c r="AP24" s="1152"/>
      <c r="AQ24" s="1152"/>
      <c r="AR24" s="1152"/>
      <c r="AS24" s="1152"/>
      <c r="AT24" s="1152"/>
      <c r="AU24" s="1152"/>
      <c r="AV24" s="1152"/>
      <c r="AW24" s="1152"/>
      <c r="AX24" s="1152"/>
      <c r="AY24" s="1152"/>
      <c r="AZ24" s="250"/>
      <c r="BA24" s="250"/>
      <c r="BB24" s="250"/>
      <c r="BC24" s="250"/>
      <c r="BD24" s="250"/>
      <c r="BE24" s="251"/>
      <c r="BF24" s="251"/>
      <c r="BG24" s="251"/>
      <c r="BH24" s="251"/>
      <c r="BI24" s="251"/>
      <c r="BJ24" s="251"/>
      <c r="BK24" s="251"/>
      <c r="BL24" s="251"/>
      <c r="BM24" s="251"/>
      <c r="BN24" s="251"/>
      <c r="BO24" s="251"/>
      <c r="BP24" s="251"/>
      <c r="BQ24" s="260">
        <v>18</v>
      </c>
      <c r="BR24" s="261"/>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2"/>
    </row>
    <row r="25" spans="1:131" s="245" customFormat="1" ht="26.25" customHeight="1" thickBot="1" x14ac:dyDescent="0.2">
      <c r="A25" s="1151" t="s">
        <v>388</v>
      </c>
      <c r="B25" s="1151"/>
      <c r="C25" s="1151"/>
      <c r="D25" s="1151"/>
      <c r="E25" s="1151"/>
      <c r="F25" s="1151"/>
      <c r="G25" s="1151"/>
      <c r="H25" s="1151"/>
      <c r="I25" s="1151"/>
      <c r="J25" s="1151"/>
      <c r="K25" s="1151"/>
      <c r="L25" s="1151"/>
      <c r="M25" s="1151"/>
      <c r="N25" s="1151"/>
      <c r="O25" s="1151"/>
      <c r="P25" s="1151"/>
      <c r="Q25" s="1151"/>
      <c r="R25" s="1151"/>
      <c r="S25" s="1151"/>
      <c r="T25" s="1151"/>
      <c r="U25" s="1151"/>
      <c r="V25" s="1151"/>
      <c r="W25" s="1151"/>
      <c r="X25" s="1151"/>
      <c r="Y25" s="1151"/>
      <c r="Z25" s="1151"/>
      <c r="AA25" s="1151"/>
      <c r="AB25" s="1151"/>
      <c r="AC25" s="1151"/>
      <c r="AD25" s="1151"/>
      <c r="AE25" s="1151"/>
      <c r="AF25" s="1151"/>
      <c r="AG25" s="1151"/>
      <c r="AH25" s="1151"/>
      <c r="AI25" s="1151"/>
      <c r="AJ25" s="1151"/>
      <c r="AK25" s="1151"/>
      <c r="AL25" s="1151"/>
      <c r="AM25" s="1151"/>
      <c r="AN25" s="1151"/>
      <c r="AO25" s="1151"/>
      <c r="AP25" s="1151"/>
      <c r="AQ25" s="1151"/>
      <c r="AR25" s="1151"/>
      <c r="AS25" s="1151"/>
      <c r="AT25" s="1151"/>
      <c r="AU25" s="1151"/>
      <c r="AV25" s="1151"/>
      <c r="AW25" s="1151"/>
      <c r="AX25" s="1151"/>
      <c r="AY25" s="1151"/>
      <c r="AZ25" s="1151"/>
      <c r="BA25" s="1151"/>
      <c r="BB25" s="1151"/>
      <c r="BC25" s="1151"/>
      <c r="BD25" s="1151"/>
      <c r="BE25" s="1151"/>
      <c r="BF25" s="1151"/>
      <c r="BG25" s="1151"/>
      <c r="BH25" s="1151"/>
      <c r="BI25" s="1151"/>
      <c r="BJ25" s="250"/>
      <c r="BK25" s="250"/>
      <c r="BL25" s="250"/>
      <c r="BM25" s="250"/>
      <c r="BN25" s="250"/>
      <c r="BO25" s="263"/>
      <c r="BP25" s="263"/>
      <c r="BQ25" s="260">
        <v>19</v>
      </c>
      <c r="BR25" s="261"/>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4"/>
    </row>
    <row r="26" spans="1:131" s="245"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7" t="s">
        <v>392</v>
      </c>
      <c r="AG26" s="1097"/>
      <c r="AH26" s="1097"/>
      <c r="AI26" s="1097"/>
      <c r="AJ26" s="1148"/>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373</v>
      </c>
      <c r="BF26" s="1091"/>
      <c r="BG26" s="1091"/>
      <c r="BH26" s="1091"/>
      <c r="BI26" s="1106"/>
      <c r="BJ26" s="250"/>
      <c r="BK26" s="250"/>
      <c r="BL26" s="250"/>
      <c r="BM26" s="250"/>
      <c r="BN26" s="250"/>
      <c r="BO26" s="263"/>
      <c r="BP26" s="263"/>
      <c r="BQ26" s="260">
        <v>20</v>
      </c>
      <c r="BR26" s="261"/>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4"/>
    </row>
    <row r="27" spans="1:131" s="245"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49"/>
      <c r="AG27" s="1100"/>
      <c r="AH27" s="1100"/>
      <c r="AI27" s="1100"/>
      <c r="AJ27" s="1150"/>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0"/>
      <c r="BK27" s="250"/>
      <c r="BL27" s="250"/>
      <c r="BM27" s="250"/>
      <c r="BN27" s="250"/>
      <c r="BO27" s="263"/>
      <c r="BP27" s="263"/>
      <c r="BQ27" s="260">
        <v>21</v>
      </c>
      <c r="BR27" s="261"/>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4"/>
    </row>
    <row r="28" spans="1:131" s="245" customFormat="1" ht="26.25" customHeight="1" thickTop="1" x14ac:dyDescent="0.15">
      <c r="A28" s="264">
        <v>1</v>
      </c>
      <c r="B28" s="1138" t="s">
        <v>397</v>
      </c>
      <c r="C28" s="1139"/>
      <c r="D28" s="1139"/>
      <c r="E28" s="1139"/>
      <c r="F28" s="1139"/>
      <c r="G28" s="1139"/>
      <c r="H28" s="1139"/>
      <c r="I28" s="1139"/>
      <c r="J28" s="1139"/>
      <c r="K28" s="1139"/>
      <c r="L28" s="1139"/>
      <c r="M28" s="1139"/>
      <c r="N28" s="1139"/>
      <c r="O28" s="1139"/>
      <c r="P28" s="1140"/>
      <c r="Q28" s="1141">
        <v>1087</v>
      </c>
      <c r="R28" s="1142"/>
      <c r="S28" s="1142"/>
      <c r="T28" s="1142"/>
      <c r="U28" s="1142"/>
      <c r="V28" s="1142">
        <v>1048</v>
      </c>
      <c r="W28" s="1142"/>
      <c r="X28" s="1142"/>
      <c r="Y28" s="1142"/>
      <c r="Z28" s="1142"/>
      <c r="AA28" s="1142">
        <v>39</v>
      </c>
      <c r="AB28" s="1142"/>
      <c r="AC28" s="1142"/>
      <c r="AD28" s="1142"/>
      <c r="AE28" s="1143"/>
      <c r="AF28" s="1144">
        <v>39</v>
      </c>
      <c r="AG28" s="1142"/>
      <c r="AH28" s="1142"/>
      <c r="AI28" s="1142"/>
      <c r="AJ28" s="1145"/>
      <c r="AK28" s="1146">
        <v>66</v>
      </c>
      <c r="AL28" s="1135"/>
      <c r="AM28" s="1135"/>
      <c r="AN28" s="1135"/>
      <c r="AO28" s="1135"/>
      <c r="AP28" s="1135" t="s">
        <v>579</v>
      </c>
      <c r="AQ28" s="1135"/>
      <c r="AR28" s="1135"/>
      <c r="AS28" s="1135"/>
      <c r="AT28" s="1135"/>
      <c r="AU28" s="1135" t="s">
        <v>579</v>
      </c>
      <c r="AV28" s="1135"/>
      <c r="AW28" s="1135"/>
      <c r="AX28" s="1135"/>
      <c r="AY28" s="1135"/>
      <c r="AZ28" s="1135" t="s">
        <v>579</v>
      </c>
      <c r="BA28" s="1135"/>
      <c r="BB28" s="1135"/>
      <c r="BC28" s="1135"/>
      <c r="BD28" s="1135"/>
      <c r="BE28" s="1136"/>
      <c r="BF28" s="1136"/>
      <c r="BG28" s="1136"/>
      <c r="BH28" s="1136"/>
      <c r="BI28" s="1137"/>
      <c r="BJ28" s="250"/>
      <c r="BK28" s="250"/>
      <c r="BL28" s="250"/>
      <c r="BM28" s="250"/>
      <c r="BN28" s="250"/>
      <c r="BO28" s="263"/>
      <c r="BP28" s="263"/>
      <c r="BQ28" s="260">
        <v>22</v>
      </c>
      <c r="BR28" s="261"/>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4"/>
    </row>
    <row r="29" spans="1:131" s="245" customFormat="1" ht="26.25" customHeight="1" x14ac:dyDescent="0.15">
      <c r="A29" s="264">
        <v>2</v>
      </c>
      <c r="B29" s="1126" t="s">
        <v>398</v>
      </c>
      <c r="C29" s="1127"/>
      <c r="D29" s="1127"/>
      <c r="E29" s="1127"/>
      <c r="F29" s="1127"/>
      <c r="G29" s="1127"/>
      <c r="H29" s="1127"/>
      <c r="I29" s="1127"/>
      <c r="J29" s="1127"/>
      <c r="K29" s="1127"/>
      <c r="L29" s="1127"/>
      <c r="M29" s="1127"/>
      <c r="N29" s="1127"/>
      <c r="O29" s="1127"/>
      <c r="P29" s="1128"/>
      <c r="Q29" s="1132">
        <v>908</v>
      </c>
      <c r="R29" s="1133"/>
      <c r="S29" s="1133"/>
      <c r="T29" s="1133"/>
      <c r="U29" s="1133"/>
      <c r="V29" s="1133">
        <v>880</v>
      </c>
      <c r="W29" s="1133"/>
      <c r="X29" s="1133"/>
      <c r="Y29" s="1133"/>
      <c r="Z29" s="1133"/>
      <c r="AA29" s="1133">
        <v>28</v>
      </c>
      <c r="AB29" s="1133"/>
      <c r="AC29" s="1133"/>
      <c r="AD29" s="1133"/>
      <c r="AE29" s="1134"/>
      <c r="AF29" s="1108">
        <v>28</v>
      </c>
      <c r="AG29" s="1109"/>
      <c r="AH29" s="1109"/>
      <c r="AI29" s="1109"/>
      <c r="AJ29" s="1110"/>
      <c r="AK29" s="1069">
        <v>114</v>
      </c>
      <c r="AL29" s="1060"/>
      <c r="AM29" s="1060"/>
      <c r="AN29" s="1060"/>
      <c r="AO29" s="1060"/>
      <c r="AP29" s="1060" t="s">
        <v>579</v>
      </c>
      <c r="AQ29" s="1060"/>
      <c r="AR29" s="1060"/>
      <c r="AS29" s="1060"/>
      <c r="AT29" s="1060"/>
      <c r="AU29" s="1060" t="s">
        <v>579</v>
      </c>
      <c r="AV29" s="1060"/>
      <c r="AW29" s="1060"/>
      <c r="AX29" s="1060"/>
      <c r="AY29" s="1060"/>
      <c r="AZ29" s="1060" t="s">
        <v>579</v>
      </c>
      <c r="BA29" s="1060"/>
      <c r="BB29" s="1060"/>
      <c r="BC29" s="1060"/>
      <c r="BD29" s="1060"/>
      <c r="BE29" s="1121"/>
      <c r="BF29" s="1121"/>
      <c r="BG29" s="1121"/>
      <c r="BH29" s="1121"/>
      <c r="BI29" s="1122"/>
      <c r="BJ29" s="250"/>
      <c r="BK29" s="250"/>
      <c r="BL29" s="250"/>
      <c r="BM29" s="250"/>
      <c r="BN29" s="250"/>
      <c r="BO29" s="263"/>
      <c r="BP29" s="263"/>
      <c r="BQ29" s="260">
        <v>23</v>
      </c>
      <c r="BR29" s="261"/>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4"/>
    </row>
    <row r="30" spans="1:131" s="245" customFormat="1" ht="26.25" customHeight="1" x14ac:dyDescent="0.15">
      <c r="A30" s="264">
        <v>3</v>
      </c>
      <c r="B30" s="1126" t="s">
        <v>399</v>
      </c>
      <c r="C30" s="1127"/>
      <c r="D30" s="1127"/>
      <c r="E30" s="1127"/>
      <c r="F30" s="1127"/>
      <c r="G30" s="1127"/>
      <c r="H30" s="1127"/>
      <c r="I30" s="1127"/>
      <c r="J30" s="1127"/>
      <c r="K30" s="1127"/>
      <c r="L30" s="1127"/>
      <c r="M30" s="1127"/>
      <c r="N30" s="1127"/>
      <c r="O30" s="1127"/>
      <c r="P30" s="1128"/>
      <c r="Q30" s="1132">
        <v>114</v>
      </c>
      <c r="R30" s="1133"/>
      <c r="S30" s="1133"/>
      <c r="T30" s="1133"/>
      <c r="U30" s="1133"/>
      <c r="V30" s="1133">
        <v>114</v>
      </c>
      <c r="W30" s="1133"/>
      <c r="X30" s="1133"/>
      <c r="Y30" s="1133"/>
      <c r="Z30" s="1133"/>
      <c r="AA30" s="1133">
        <v>0</v>
      </c>
      <c r="AB30" s="1133"/>
      <c r="AC30" s="1133"/>
      <c r="AD30" s="1133"/>
      <c r="AE30" s="1134"/>
      <c r="AF30" s="1108">
        <v>0</v>
      </c>
      <c r="AG30" s="1109"/>
      <c r="AH30" s="1109"/>
      <c r="AI30" s="1109"/>
      <c r="AJ30" s="1110"/>
      <c r="AK30" s="1069">
        <v>36</v>
      </c>
      <c r="AL30" s="1060"/>
      <c r="AM30" s="1060"/>
      <c r="AN30" s="1060"/>
      <c r="AO30" s="1060"/>
      <c r="AP30" s="1060" t="s">
        <v>579</v>
      </c>
      <c r="AQ30" s="1060"/>
      <c r="AR30" s="1060"/>
      <c r="AS30" s="1060"/>
      <c r="AT30" s="1060"/>
      <c r="AU30" s="1060" t="s">
        <v>579</v>
      </c>
      <c r="AV30" s="1060"/>
      <c r="AW30" s="1060"/>
      <c r="AX30" s="1060"/>
      <c r="AY30" s="1060"/>
      <c r="AZ30" s="1060" t="s">
        <v>579</v>
      </c>
      <c r="BA30" s="1060"/>
      <c r="BB30" s="1060"/>
      <c r="BC30" s="1060"/>
      <c r="BD30" s="1060"/>
      <c r="BE30" s="1121"/>
      <c r="BF30" s="1121"/>
      <c r="BG30" s="1121"/>
      <c r="BH30" s="1121"/>
      <c r="BI30" s="1122"/>
      <c r="BJ30" s="250"/>
      <c r="BK30" s="250"/>
      <c r="BL30" s="250"/>
      <c r="BM30" s="250"/>
      <c r="BN30" s="250"/>
      <c r="BO30" s="263"/>
      <c r="BP30" s="263"/>
      <c r="BQ30" s="260">
        <v>24</v>
      </c>
      <c r="BR30" s="261"/>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4"/>
    </row>
    <row r="31" spans="1:131" s="245" customFormat="1" ht="26.25" customHeight="1" x14ac:dyDescent="0.15">
      <c r="A31" s="264">
        <v>4</v>
      </c>
      <c r="B31" s="1126" t="s">
        <v>400</v>
      </c>
      <c r="C31" s="1127"/>
      <c r="D31" s="1127"/>
      <c r="E31" s="1127"/>
      <c r="F31" s="1127"/>
      <c r="G31" s="1127"/>
      <c r="H31" s="1127"/>
      <c r="I31" s="1127"/>
      <c r="J31" s="1127"/>
      <c r="K31" s="1127"/>
      <c r="L31" s="1127"/>
      <c r="M31" s="1127"/>
      <c r="N31" s="1127"/>
      <c r="O31" s="1127"/>
      <c r="P31" s="1128"/>
      <c r="Q31" s="1132">
        <v>141</v>
      </c>
      <c r="R31" s="1133"/>
      <c r="S31" s="1133"/>
      <c r="T31" s="1133"/>
      <c r="U31" s="1133"/>
      <c r="V31" s="1133">
        <v>138</v>
      </c>
      <c r="W31" s="1133"/>
      <c r="X31" s="1133"/>
      <c r="Y31" s="1133"/>
      <c r="Z31" s="1133"/>
      <c r="AA31" s="1133">
        <v>3</v>
      </c>
      <c r="AB31" s="1133"/>
      <c r="AC31" s="1133"/>
      <c r="AD31" s="1133"/>
      <c r="AE31" s="1134"/>
      <c r="AF31" s="1108">
        <v>122</v>
      </c>
      <c r="AG31" s="1109"/>
      <c r="AH31" s="1109"/>
      <c r="AI31" s="1109"/>
      <c r="AJ31" s="1110"/>
      <c r="AK31" s="1069" t="s">
        <v>579</v>
      </c>
      <c r="AL31" s="1060"/>
      <c r="AM31" s="1060"/>
      <c r="AN31" s="1060"/>
      <c r="AO31" s="1060"/>
      <c r="AP31" s="1060">
        <v>638</v>
      </c>
      <c r="AQ31" s="1060"/>
      <c r="AR31" s="1060"/>
      <c r="AS31" s="1060"/>
      <c r="AT31" s="1060"/>
      <c r="AU31" s="1060" t="s">
        <v>579</v>
      </c>
      <c r="AV31" s="1060"/>
      <c r="AW31" s="1060"/>
      <c r="AX31" s="1060"/>
      <c r="AY31" s="1060"/>
      <c r="AZ31" s="1060" t="s">
        <v>579</v>
      </c>
      <c r="BA31" s="1060"/>
      <c r="BB31" s="1060"/>
      <c r="BC31" s="1060"/>
      <c r="BD31" s="1060"/>
      <c r="BE31" s="1121" t="s">
        <v>401</v>
      </c>
      <c r="BF31" s="1121"/>
      <c r="BG31" s="1121"/>
      <c r="BH31" s="1121"/>
      <c r="BI31" s="1122"/>
      <c r="BJ31" s="250"/>
      <c r="BK31" s="250"/>
      <c r="BL31" s="250"/>
      <c r="BM31" s="250"/>
      <c r="BN31" s="250"/>
      <c r="BO31" s="263"/>
      <c r="BP31" s="263"/>
      <c r="BQ31" s="260">
        <v>25</v>
      </c>
      <c r="BR31" s="261"/>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4"/>
    </row>
    <row r="32" spans="1:131" s="245" customFormat="1" ht="26.25" customHeight="1" x14ac:dyDescent="0.15">
      <c r="A32" s="264">
        <v>5</v>
      </c>
      <c r="B32" s="1126" t="s">
        <v>402</v>
      </c>
      <c r="C32" s="1127"/>
      <c r="D32" s="1127"/>
      <c r="E32" s="1127"/>
      <c r="F32" s="1127"/>
      <c r="G32" s="1127"/>
      <c r="H32" s="1127"/>
      <c r="I32" s="1127"/>
      <c r="J32" s="1127"/>
      <c r="K32" s="1127"/>
      <c r="L32" s="1127"/>
      <c r="M32" s="1127"/>
      <c r="N32" s="1127"/>
      <c r="O32" s="1127"/>
      <c r="P32" s="1128"/>
      <c r="Q32" s="1132">
        <v>61</v>
      </c>
      <c r="R32" s="1133"/>
      <c r="S32" s="1133"/>
      <c r="T32" s="1133"/>
      <c r="U32" s="1133"/>
      <c r="V32" s="1133">
        <v>53</v>
      </c>
      <c r="W32" s="1133"/>
      <c r="X32" s="1133"/>
      <c r="Y32" s="1133"/>
      <c r="Z32" s="1133"/>
      <c r="AA32" s="1133">
        <v>8</v>
      </c>
      <c r="AB32" s="1133"/>
      <c r="AC32" s="1133"/>
      <c r="AD32" s="1133"/>
      <c r="AE32" s="1134"/>
      <c r="AF32" s="1108">
        <v>479</v>
      </c>
      <c r="AG32" s="1109"/>
      <c r="AH32" s="1109"/>
      <c r="AI32" s="1109"/>
      <c r="AJ32" s="1110"/>
      <c r="AK32" s="1069" t="s">
        <v>579</v>
      </c>
      <c r="AL32" s="1060"/>
      <c r="AM32" s="1060"/>
      <c r="AN32" s="1060"/>
      <c r="AO32" s="1060"/>
      <c r="AP32" s="1060" t="s">
        <v>579</v>
      </c>
      <c r="AQ32" s="1060"/>
      <c r="AR32" s="1060"/>
      <c r="AS32" s="1060"/>
      <c r="AT32" s="1060"/>
      <c r="AU32" s="1060" t="s">
        <v>579</v>
      </c>
      <c r="AV32" s="1060"/>
      <c r="AW32" s="1060"/>
      <c r="AX32" s="1060"/>
      <c r="AY32" s="1060"/>
      <c r="AZ32" s="1060" t="s">
        <v>579</v>
      </c>
      <c r="BA32" s="1060"/>
      <c r="BB32" s="1060"/>
      <c r="BC32" s="1060"/>
      <c r="BD32" s="1060"/>
      <c r="BE32" s="1121" t="s">
        <v>401</v>
      </c>
      <c r="BF32" s="1121"/>
      <c r="BG32" s="1121"/>
      <c r="BH32" s="1121"/>
      <c r="BI32" s="1122"/>
      <c r="BJ32" s="250"/>
      <c r="BK32" s="250"/>
      <c r="BL32" s="250"/>
      <c r="BM32" s="250"/>
      <c r="BN32" s="250"/>
      <c r="BO32" s="263"/>
      <c r="BP32" s="263"/>
      <c r="BQ32" s="260">
        <v>26</v>
      </c>
      <c r="BR32" s="261"/>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4"/>
    </row>
    <row r="33" spans="1:131" s="245" customFormat="1" ht="26.25" customHeight="1" x14ac:dyDescent="0.15">
      <c r="A33" s="264">
        <v>6</v>
      </c>
      <c r="B33" s="1126" t="s">
        <v>403</v>
      </c>
      <c r="C33" s="1127"/>
      <c r="D33" s="1127"/>
      <c r="E33" s="1127"/>
      <c r="F33" s="1127"/>
      <c r="G33" s="1127"/>
      <c r="H33" s="1127"/>
      <c r="I33" s="1127"/>
      <c r="J33" s="1127"/>
      <c r="K33" s="1127"/>
      <c r="L33" s="1127"/>
      <c r="M33" s="1127"/>
      <c r="N33" s="1127"/>
      <c r="O33" s="1127"/>
      <c r="P33" s="1128"/>
      <c r="Q33" s="1132">
        <v>277</v>
      </c>
      <c r="R33" s="1133"/>
      <c r="S33" s="1133"/>
      <c r="T33" s="1133"/>
      <c r="U33" s="1133"/>
      <c r="V33" s="1133">
        <v>281</v>
      </c>
      <c r="W33" s="1133"/>
      <c r="X33" s="1133"/>
      <c r="Y33" s="1133"/>
      <c r="Z33" s="1133"/>
      <c r="AA33" s="1133">
        <v>-4</v>
      </c>
      <c r="AB33" s="1133"/>
      <c r="AC33" s="1133"/>
      <c r="AD33" s="1133"/>
      <c r="AE33" s="1134"/>
      <c r="AF33" s="1108">
        <v>34</v>
      </c>
      <c r="AG33" s="1109"/>
      <c r="AH33" s="1109"/>
      <c r="AI33" s="1109"/>
      <c r="AJ33" s="1110"/>
      <c r="AK33" s="1069" t="s">
        <v>579</v>
      </c>
      <c r="AL33" s="1060"/>
      <c r="AM33" s="1060"/>
      <c r="AN33" s="1060"/>
      <c r="AO33" s="1060"/>
      <c r="AP33" s="1060" t="s">
        <v>579</v>
      </c>
      <c r="AQ33" s="1060"/>
      <c r="AR33" s="1060"/>
      <c r="AS33" s="1060"/>
      <c r="AT33" s="1060"/>
      <c r="AU33" s="1060" t="s">
        <v>579</v>
      </c>
      <c r="AV33" s="1060"/>
      <c r="AW33" s="1060"/>
      <c r="AX33" s="1060"/>
      <c r="AY33" s="1060"/>
      <c r="AZ33" s="1060" t="s">
        <v>579</v>
      </c>
      <c r="BA33" s="1060"/>
      <c r="BB33" s="1060"/>
      <c r="BC33" s="1060"/>
      <c r="BD33" s="1060"/>
      <c r="BE33" s="1121" t="s">
        <v>401</v>
      </c>
      <c r="BF33" s="1121"/>
      <c r="BG33" s="1121"/>
      <c r="BH33" s="1121"/>
      <c r="BI33" s="1122"/>
      <c r="BJ33" s="250"/>
      <c r="BK33" s="250"/>
      <c r="BL33" s="250"/>
      <c r="BM33" s="250"/>
      <c r="BN33" s="250"/>
      <c r="BO33" s="263"/>
      <c r="BP33" s="263"/>
      <c r="BQ33" s="260">
        <v>27</v>
      </c>
      <c r="BR33" s="261"/>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4"/>
    </row>
    <row r="34" spans="1:131" s="245" customFormat="1" ht="26.25" customHeight="1" x14ac:dyDescent="0.15">
      <c r="A34" s="264">
        <v>7</v>
      </c>
      <c r="B34" s="1126" t="s">
        <v>404</v>
      </c>
      <c r="C34" s="1127"/>
      <c r="D34" s="1127"/>
      <c r="E34" s="1127"/>
      <c r="F34" s="1127"/>
      <c r="G34" s="1127"/>
      <c r="H34" s="1127"/>
      <c r="I34" s="1127"/>
      <c r="J34" s="1127"/>
      <c r="K34" s="1127"/>
      <c r="L34" s="1127"/>
      <c r="M34" s="1127"/>
      <c r="N34" s="1127"/>
      <c r="O34" s="1127"/>
      <c r="P34" s="1128"/>
      <c r="Q34" s="1132">
        <v>7</v>
      </c>
      <c r="R34" s="1133"/>
      <c r="S34" s="1133"/>
      <c r="T34" s="1133"/>
      <c r="U34" s="1133"/>
      <c r="V34" s="1133">
        <v>6</v>
      </c>
      <c r="W34" s="1133"/>
      <c r="X34" s="1133"/>
      <c r="Y34" s="1133"/>
      <c r="Z34" s="1133"/>
      <c r="AA34" s="1133">
        <v>1</v>
      </c>
      <c r="AB34" s="1133"/>
      <c r="AC34" s="1133"/>
      <c r="AD34" s="1133"/>
      <c r="AE34" s="1134"/>
      <c r="AF34" s="1108">
        <v>1</v>
      </c>
      <c r="AG34" s="1109"/>
      <c r="AH34" s="1109"/>
      <c r="AI34" s="1109"/>
      <c r="AJ34" s="1110"/>
      <c r="AK34" s="1069" t="s">
        <v>579</v>
      </c>
      <c r="AL34" s="1060"/>
      <c r="AM34" s="1060"/>
      <c r="AN34" s="1060"/>
      <c r="AO34" s="1060"/>
      <c r="AP34" s="1060" t="s">
        <v>579</v>
      </c>
      <c r="AQ34" s="1060"/>
      <c r="AR34" s="1060"/>
      <c r="AS34" s="1060"/>
      <c r="AT34" s="1060"/>
      <c r="AU34" s="1060" t="s">
        <v>579</v>
      </c>
      <c r="AV34" s="1060"/>
      <c r="AW34" s="1060"/>
      <c r="AX34" s="1060"/>
      <c r="AY34" s="1060"/>
      <c r="AZ34" s="1060" t="s">
        <v>579</v>
      </c>
      <c r="BA34" s="1060"/>
      <c r="BB34" s="1060"/>
      <c r="BC34" s="1060"/>
      <c r="BD34" s="1060"/>
      <c r="BE34" s="1121" t="s">
        <v>405</v>
      </c>
      <c r="BF34" s="1121"/>
      <c r="BG34" s="1121"/>
      <c r="BH34" s="1121"/>
      <c r="BI34" s="1122"/>
      <c r="BJ34" s="250"/>
      <c r="BK34" s="250"/>
      <c r="BL34" s="250"/>
      <c r="BM34" s="250"/>
      <c r="BN34" s="250"/>
      <c r="BO34" s="263"/>
      <c r="BP34" s="263"/>
      <c r="BQ34" s="260">
        <v>28</v>
      </c>
      <c r="BR34" s="261"/>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4"/>
    </row>
    <row r="35" spans="1:131" s="245" customFormat="1" ht="26.25" customHeight="1" x14ac:dyDescent="0.15">
      <c r="A35" s="264">
        <v>8</v>
      </c>
      <c r="B35" s="1126" t="s">
        <v>406</v>
      </c>
      <c r="C35" s="1127"/>
      <c r="D35" s="1127"/>
      <c r="E35" s="1127"/>
      <c r="F35" s="1127"/>
      <c r="G35" s="1127"/>
      <c r="H35" s="1127"/>
      <c r="I35" s="1127"/>
      <c r="J35" s="1127"/>
      <c r="K35" s="1127"/>
      <c r="L35" s="1127"/>
      <c r="M35" s="1127"/>
      <c r="N35" s="1127"/>
      <c r="O35" s="1127"/>
      <c r="P35" s="1128"/>
      <c r="Q35" s="1132">
        <v>5</v>
      </c>
      <c r="R35" s="1133"/>
      <c r="S35" s="1133"/>
      <c r="T35" s="1133"/>
      <c r="U35" s="1133"/>
      <c r="V35" s="1133">
        <v>4</v>
      </c>
      <c r="W35" s="1133"/>
      <c r="X35" s="1133"/>
      <c r="Y35" s="1133"/>
      <c r="Z35" s="1133"/>
      <c r="AA35" s="1133">
        <v>1</v>
      </c>
      <c r="AB35" s="1133"/>
      <c r="AC35" s="1133"/>
      <c r="AD35" s="1133"/>
      <c r="AE35" s="1134"/>
      <c r="AF35" s="1108">
        <v>1</v>
      </c>
      <c r="AG35" s="1109"/>
      <c r="AH35" s="1109"/>
      <c r="AI35" s="1109"/>
      <c r="AJ35" s="1110"/>
      <c r="AK35" s="1069" t="s">
        <v>579</v>
      </c>
      <c r="AL35" s="1060"/>
      <c r="AM35" s="1060"/>
      <c r="AN35" s="1060"/>
      <c r="AO35" s="1060"/>
      <c r="AP35" s="1060" t="s">
        <v>579</v>
      </c>
      <c r="AQ35" s="1060"/>
      <c r="AR35" s="1060"/>
      <c r="AS35" s="1060"/>
      <c r="AT35" s="1060"/>
      <c r="AU35" s="1060" t="s">
        <v>579</v>
      </c>
      <c r="AV35" s="1060"/>
      <c r="AW35" s="1060"/>
      <c r="AX35" s="1060"/>
      <c r="AY35" s="1060"/>
      <c r="AZ35" s="1060" t="s">
        <v>579</v>
      </c>
      <c r="BA35" s="1060"/>
      <c r="BB35" s="1060"/>
      <c r="BC35" s="1060"/>
      <c r="BD35" s="1060"/>
      <c r="BE35" s="1121" t="s">
        <v>407</v>
      </c>
      <c r="BF35" s="1121"/>
      <c r="BG35" s="1121"/>
      <c r="BH35" s="1121"/>
      <c r="BI35" s="1122"/>
      <c r="BJ35" s="250"/>
      <c r="BK35" s="250"/>
      <c r="BL35" s="250"/>
      <c r="BM35" s="250"/>
      <c r="BN35" s="250"/>
      <c r="BO35" s="263"/>
      <c r="BP35" s="263"/>
      <c r="BQ35" s="260">
        <v>29</v>
      </c>
      <c r="BR35" s="261"/>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4"/>
    </row>
    <row r="36" spans="1:131" s="245" customFormat="1" ht="26.25" customHeight="1" x14ac:dyDescent="0.15">
      <c r="A36" s="264">
        <v>9</v>
      </c>
      <c r="B36" s="1126" t="s">
        <v>408</v>
      </c>
      <c r="C36" s="1127"/>
      <c r="D36" s="1127"/>
      <c r="E36" s="1127"/>
      <c r="F36" s="1127"/>
      <c r="G36" s="1127"/>
      <c r="H36" s="1127"/>
      <c r="I36" s="1127"/>
      <c r="J36" s="1127"/>
      <c r="K36" s="1127"/>
      <c r="L36" s="1127"/>
      <c r="M36" s="1127"/>
      <c r="N36" s="1127"/>
      <c r="O36" s="1127"/>
      <c r="P36" s="1128"/>
      <c r="Q36" s="1132">
        <v>22</v>
      </c>
      <c r="R36" s="1133"/>
      <c r="S36" s="1133"/>
      <c r="T36" s="1133"/>
      <c r="U36" s="1133"/>
      <c r="V36" s="1133">
        <v>20</v>
      </c>
      <c r="W36" s="1133"/>
      <c r="X36" s="1133"/>
      <c r="Y36" s="1133"/>
      <c r="Z36" s="1133"/>
      <c r="AA36" s="1133">
        <v>2</v>
      </c>
      <c r="AB36" s="1133"/>
      <c r="AC36" s="1133"/>
      <c r="AD36" s="1133"/>
      <c r="AE36" s="1134"/>
      <c r="AF36" s="1108">
        <v>2</v>
      </c>
      <c r="AG36" s="1109"/>
      <c r="AH36" s="1109"/>
      <c r="AI36" s="1109"/>
      <c r="AJ36" s="1110"/>
      <c r="AK36" s="1069">
        <v>7</v>
      </c>
      <c r="AL36" s="1060"/>
      <c r="AM36" s="1060"/>
      <c r="AN36" s="1060"/>
      <c r="AO36" s="1060"/>
      <c r="AP36" s="1060">
        <v>41</v>
      </c>
      <c r="AQ36" s="1060"/>
      <c r="AR36" s="1060"/>
      <c r="AS36" s="1060"/>
      <c r="AT36" s="1060"/>
      <c r="AU36" s="1060">
        <v>41</v>
      </c>
      <c r="AV36" s="1060"/>
      <c r="AW36" s="1060"/>
      <c r="AX36" s="1060"/>
      <c r="AY36" s="1060"/>
      <c r="AZ36" s="1131" t="s">
        <v>579</v>
      </c>
      <c r="BA36" s="1131"/>
      <c r="BB36" s="1131"/>
      <c r="BC36" s="1131"/>
      <c r="BD36" s="1131"/>
      <c r="BE36" s="1121" t="s">
        <v>407</v>
      </c>
      <c r="BF36" s="1121"/>
      <c r="BG36" s="1121"/>
      <c r="BH36" s="1121"/>
      <c r="BI36" s="1122"/>
      <c r="BJ36" s="250"/>
      <c r="BK36" s="250"/>
      <c r="BL36" s="250"/>
      <c r="BM36" s="250"/>
      <c r="BN36" s="250"/>
      <c r="BO36" s="263"/>
      <c r="BP36" s="263"/>
      <c r="BQ36" s="260">
        <v>30</v>
      </c>
      <c r="BR36" s="261"/>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4"/>
    </row>
    <row r="37" spans="1:131" s="245" customFormat="1" ht="26.25" customHeight="1" x14ac:dyDescent="0.15">
      <c r="A37" s="264">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0"/>
      <c r="BK37" s="250"/>
      <c r="BL37" s="250"/>
      <c r="BM37" s="250"/>
      <c r="BN37" s="250"/>
      <c r="BO37" s="263"/>
      <c r="BP37" s="263"/>
      <c r="BQ37" s="260">
        <v>31</v>
      </c>
      <c r="BR37" s="261"/>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4"/>
    </row>
    <row r="38" spans="1:131" s="245" customFormat="1" ht="26.25" customHeight="1" x14ac:dyDescent="0.15">
      <c r="A38" s="264">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0"/>
      <c r="BK38" s="250"/>
      <c r="BL38" s="250"/>
      <c r="BM38" s="250"/>
      <c r="BN38" s="250"/>
      <c r="BO38" s="263"/>
      <c r="BP38" s="263"/>
      <c r="BQ38" s="260">
        <v>32</v>
      </c>
      <c r="BR38" s="261"/>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4"/>
    </row>
    <row r="39" spans="1:131" s="245" customFormat="1" ht="26.25" customHeight="1" x14ac:dyDescent="0.15">
      <c r="A39" s="264">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0"/>
      <c r="BK39" s="250"/>
      <c r="BL39" s="250"/>
      <c r="BM39" s="250"/>
      <c r="BN39" s="250"/>
      <c r="BO39" s="263"/>
      <c r="BP39" s="263"/>
      <c r="BQ39" s="260">
        <v>33</v>
      </c>
      <c r="BR39" s="261"/>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4"/>
    </row>
    <row r="40" spans="1:131" s="245" customFormat="1" ht="26.25" customHeight="1" x14ac:dyDescent="0.15">
      <c r="A40" s="259">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0"/>
      <c r="BK40" s="250"/>
      <c r="BL40" s="250"/>
      <c r="BM40" s="250"/>
      <c r="BN40" s="250"/>
      <c r="BO40" s="263"/>
      <c r="BP40" s="263"/>
      <c r="BQ40" s="260">
        <v>34</v>
      </c>
      <c r="BR40" s="261"/>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4"/>
    </row>
    <row r="41" spans="1:131" s="245" customFormat="1" ht="26.25" customHeight="1" x14ac:dyDescent="0.15">
      <c r="A41" s="259">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0"/>
      <c r="BK41" s="250"/>
      <c r="BL41" s="250"/>
      <c r="BM41" s="250"/>
      <c r="BN41" s="250"/>
      <c r="BO41" s="263"/>
      <c r="BP41" s="263"/>
      <c r="BQ41" s="260">
        <v>35</v>
      </c>
      <c r="BR41" s="261"/>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4"/>
    </row>
    <row r="42" spans="1:131" s="245" customFormat="1" ht="26.25" customHeight="1" x14ac:dyDescent="0.15">
      <c r="A42" s="259">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0"/>
      <c r="BK42" s="250"/>
      <c r="BL42" s="250"/>
      <c r="BM42" s="250"/>
      <c r="BN42" s="250"/>
      <c r="BO42" s="263"/>
      <c r="BP42" s="263"/>
      <c r="BQ42" s="260">
        <v>36</v>
      </c>
      <c r="BR42" s="261"/>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4"/>
    </row>
    <row r="43" spans="1:131" s="245" customFormat="1" ht="26.25" customHeight="1" x14ac:dyDescent="0.15">
      <c r="A43" s="259">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0"/>
      <c r="BK43" s="250"/>
      <c r="BL43" s="250"/>
      <c r="BM43" s="250"/>
      <c r="BN43" s="250"/>
      <c r="BO43" s="263"/>
      <c r="BP43" s="263"/>
      <c r="BQ43" s="260">
        <v>37</v>
      </c>
      <c r="BR43" s="261"/>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4"/>
    </row>
    <row r="44" spans="1:131" s="245" customFormat="1" ht="26.25" customHeight="1" x14ac:dyDescent="0.15">
      <c r="A44" s="259">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0"/>
      <c r="BK44" s="250"/>
      <c r="BL44" s="250"/>
      <c r="BM44" s="250"/>
      <c r="BN44" s="250"/>
      <c r="BO44" s="263"/>
      <c r="BP44" s="263"/>
      <c r="BQ44" s="260">
        <v>38</v>
      </c>
      <c r="BR44" s="261"/>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4"/>
    </row>
    <row r="45" spans="1:131" s="245" customFormat="1" ht="26.25" customHeight="1" x14ac:dyDescent="0.15">
      <c r="A45" s="259">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0"/>
      <c r="BK45" s="250"/>
      <c r="BL45" s="250"/>
      <c r="BM45" s="250"/>
      <c r="BN45" s="250"/>
      <c r="BO45" s="263"/>
      <c r="BP45" s="263"/>
      <c r="BQ45" s="260">
        <v>39</v>
      </c>
      <c r="BR45" s="261"/>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4"/>
    </row>
    <row r="46" spans="1:131" s="245" customFormat="1" ht="26.25" customHeight="1" x14ac:dyDescent="0.15">
      <c r="A46" s="259">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0"/>
      <c r="BK46" s="250"/>
      <c r="BL46" s="250"/>
      <c r="BM46" s="250"/>
      <c r="BN46" s="250"/>
      <c r="BO46" s="263"/>
      <c r="BP46" s="263"/>
      <c r="BQ46" s="260">
        <v>40</v>
      </c>
      <c r="BR46" s="261"/>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4"/>
    </row>
    <row r="47" spans="1:131" s="245" customFormat="1" ht="26.25" customHeight="1" x14ac:dyDescent="0.15">
      <c r="A47" s="259">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0"/>
      <c r="BK47" s="250"/>
      <c r="BL47" s="250"/>
      <c r="BM47" s="250"/>
      <c r="BN47" s="250"/>
      <c r="BO47" s="263"/>
      <c r="BP47" s="263"/>
      <c r="BQ47" s="260">
        <v>41</v>
      </c>
      <c r="BR47" s="261"/>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4"/>
    </row>
    <row r="48" spans="1:131" s="245" customFormat="1" ht="26.25" customHeight="1" x14ac:dyDescent="0.15">
      <c r="A48" s="259">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0"/>
      <c r="BK48" s="250"/>
      <c r="BL48" s="250"/>
      <c r="BM48" s="250"/>
      <c r="BN48" s="250"/>
      <c r="BO48" s="263"/>
      <c r="BP48" s="263"/>
      <c r="BQ48" s="260">
        <v>42</v>
      </c>
      <c r="BR48" s="261"/>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4"/>
    </row>
    <row r="49" spans="1:131" s="245" customFormat="1" ht="26.25" customHeight="1" x14ac:dyDescent="0.15">
      <c r="A49" s="259">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0"/>
      <c r="BK49" s="250"/>
      <c r="BL49" s="250"/>
      <c r="BM49" s="250"/>
      <c r="BN49" s="250"/>
      <c r="BO49" s="263"/>
      <c r="BP49" s="263"/>
      <c r="BQ49" s="260">
        <v>43</v>
      </c>
      <c r="BR49" s="261"/>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4"/>
    </row>
    <row r="50" spans="1:131" s="245" customFormat="1" ht="26.25" customHeight="1" x14ac:dyDescent="0.15">
      <c r="A50" s="259">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0"/>
      <c r="BK50" s="250"/>
      <c r="BL50" s="250"/>
      <c r="BM50" s="250"/>
      <c r="BN50" s="250"/>
      <c r="BO50" s="263"/>
      <c r="BP50" s="263"/>
      <c r="BQ50" s="260">
        <v>44</v>
      </c>
      <c r="BR50" s="261"/>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4"/>
    </row>
    <row r="51" spans="1:131" s="245" customFormat="1" ht="26.25" customHeight="1" x14ac:dyDescent="0.15">
      <c r="A51" s="259">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0"/>
      <c r="BK51" s="250"/>
      <c r="BL51" s="250"/>
      <c r="BM51" s="250"/>
      <c r="BN51" s="250"/>
      <c r="BO51" s="263"/>
      <c r="BP51" s="263"/>
      <c r="BQ51" s="260">
        <v>45</v>
      </c>
      <c r="BR51" s="261"/>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4"/>
    </row>
    <row r="52" spans="1:131" s="245" customFormat="1" ht="26.25" customHeight="1" x14ac:dyDescent="0.15">
      <c r="A52" s="259">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0"/>
      <c r="BK52" s="250"/>
      <c r="BL52" s="250"/>
      <c r="BM52" s="250"/>
      <c r="BN52" s="250"/>
      <c r="BO52" s="263"/>
      <c r="BP52" s="263"/>
      <c r="BQ52" s="260">
        <v>46</v>
      </c>
      <c r="BR52" s="261"/>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4"/>
    </row>
    <row r="53" spans="1:131" s="245" customFormat="1" ht="26.25" customHeight="1" x14ac:dyDescent="0.15">
      <c r="A53" s="259">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0"/>
      <c r="BK53" s="250"/>
      <c r="BL53" s="250"/>
      <c r="BM53" s="250"/>
      <c r="BN53" s="250"/>
      <c r="BO53" s="263"/>
      <c r="BP53" s="263"/>
      <c r="BQ53" s="260">
        <v>47</v>
      </c>
      <c r="BR53" s="261"/>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4"/>
    </row>
    <row r="54" spans="1:131" s="245" customFormat="1" ht="26.25" customHeight="1" x14ac:dyDescent="0.15">
      <c r="A54" s="259">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0"/>
      <c r="BK54" s="250"/>
      <c r="BL54" s="250"/>
      <c r="BM54" s="250"/>
      <c r="BN54" s="250"/>
      <c r="BO54" s="263"/>
      <c r="BP54" s="263"/>
      <c r="BQ54" s="260">
        <v>48</v>
      </c>
      <c r="BR54" s="261"/>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4"/>
    </row>
    <row r="55" spans="1:131" s="245" customFormat="1" ht="26.25" customHeight="1" x14ac:dyDescent="0.15">
      <c r="A55" s="259">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0"/>
      <c r="BK55" s="250"/>
      <c r="BL55" s="250"/>
      <c r="BM55" s="250"/>
      <c r="BN55" s="250"/>
      <c r="BO55" s="263"/>
      <c r="BP55" s="263"/>
      <c r="BQ55" s="260">
        <v>49</v>
      </c>
      <c r="BR55" s="261"/>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4"/>
    </row>
    <row r="56" spans="1:131" s="245" customFormat="1" ht="26.25" customHeight="1" x14ac:dyDescent="0.15">
      <c r="A56" s="259">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0"/>
      <c r="BK56" s="250"/>
      <c r="BL56" s="250"/>
      <c r="BM56" s="250"/>
      <c r="BN56" s="250"/>
      <c r="BO56" s="263"/>
      <c r="BP56" s="263"/>
      <c r="BQ56" s="260">
        <v>50</v>
      </c>
      <c r="BR56" s="261"/>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4"/>
    </row>
    <row r="57" spans="1:131" s="245" customFormat="1" ht="26.25" customHeight="1" x14ac:dyDescent="0.15">
      <c r="A57" s="259">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0"/>
      <c r="BK57" s="250"/>
      <c r="BL57" s="250"/>
      <c r="BM57" s="250"/>
      <c r="BN57" s="250"/>
      <c r="BO57" s="263"/>
      <c r="BP57" s="263"/>
      <c r="BQ57" s="260">
        <v>51</v>
      </c>
      <c r="BR57" s="261"/>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4"/>
    </row>
    <row r="58" spans="1:131" s="245" customFormat="1" ht="26.25" customHeight="1" x14ac:dyDescent="0.15">
      <c r="A58" s="259">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0"/>
      <c r="BK58" s="250"/>
      <c r="BL58" s="250"/>
      <c r="BM58" s="250"/>
      <c r="BN58" s="250"/>
      <c r="BO58" s="263"/>
      <c r="BP58" s="263"/>
      <c r="BQ58" s="260">
        <v>52</v>
      </c>
      <c r="BR58" s="261"/>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4"/>
    </row>
    <row r="59" spans="1:131" s="245" customFormat="1" ht="26.25" customHeight="1" x14ac:dyDescent="0.15">
      <c r="A59" s="259">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0"/>
      <c r="BK59" s="250"/>
      <c r="BL59" s="250"/>
      <c r="BM59" s="250"/>
      <c r="BN59" s="250"/>
      <c r="BO59" s="263"/>
      <c r="BP59" s="263"/>
      <c r="BQ59" s="260">
        <v>53</v>
      </c>
      <c r="BR59" s="261"/>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4"/>
    </row>
    <row r="60" spans="1:131" s="245" customFormat="1" ht="26.25" customHeight="1" x14ac:dyDescent="0.15">
      <c r="A60" s="259">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0"/>
      <c r="BK60" s="250"/>
      <c r="BL60" s="250"/>
      <c r="BM60" s="250"/>
      <c r="BN60" s="250"/>
      <c r="BO60" s="263"/>
      <c r="BP60" s="263"/>
      <c r="BQ60" s="260">
        <v>54</v>
      </c>
      <c r="BR60" s="261"/>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4"/>
    </row>
    <row r="61" spans="1:131" s="245" customFormat="1" ht="26.25" customHeight="1" thickBot="1" x14ac:dyDescent="0.2">
      <c r="A61" s="259">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0"/>
      <c r="BK61" s="250"/>
      <c r="BL61" s="250"/>
      <c r="BM61" s="250"/>
      <c r="BN61" s="250"/>
      <c r="BO61" s="263"/>
      <c r="BP61" s="263"/>
      <c r="BQ61" s="260">
        <v>55</v>
      </c>
      <c r="BR61" s="261"/>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4"/>
    </row>
    <row r="62" spans="1:131" s="245" customFormat="1" ht="26.25" customHeight="1" x14ac:dyDescent="0.15">
      <c r="A62" s="259">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3"/>
      <c r="BP62" s="263"/>
      <c r="BQ62" s="260">
        <v>56</v>
      </c>
      <c r="BR62" s="261"/>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4"/>
    </row>
    <row r="63" spans="1:131" s="245" customFormat="1" ht="26.25" customHeight="1" thickBot="1" x14ac:dyDescent="0.2">
      <c r="A63" s="262" t="s">
        <v>385</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706</v>
      </c>
      <c r="AG63" s="1048"/>
      <c r="AH63" s="1048"/>
      <c r="AI63" s="1048"/>
      <c r="AJ63" s="1119"/>
      <c r="AK63" s="1120"/>
      <c r="AL63" s="1052"/>
      <c r="AM63" s="1052"/>
      <c r="AN63" s="1052"/>
      <c r="AO63" s="1052"/>
      <c r="AP63" s="1048">
        <v>679</v>
      </c>
      <c r="AQ63" s="1048"/>
      <c r="AR63" s="1048"/>
      <c r="AS63" s="1048"/>
      <c r="AT63" s="1048"/>
      <c r="AU63" s="1048">
        <v>41</v>
      </c>
      <c r="AV63" s="1048"/>
      <c r="AW63" s="1048"/>
      <c r="AX63" s="1048"/>
      <c r="AY63" s="1048"/>
      <c r="AZ63" s="1114"/>
      <c r="BA63" s="1114"/>
      <c r="BB63" s="1114"/>
      <c r="BC63" s="1114"/>
      <c r="BD63" s="1114"/>
      <c r="BE63" s="1049"/>
      <c r="BF63" s="1049"/>
      <c r="BG63" s="1049"/>
      <c r="BH63" s="1049"/>
      <c r="BI63" s="1050"/>
      <c r="BJ63" s="1115" t="s">
        <v>173</v>
      </c>
      <c r="BK63" s="1040"/>
      <c r="BL63" s="1040"/>
      <c r="BM63" s="1040"/>
      <c r="BN63" s="1116"/>
      <c r="BO63" s="263"/>
      <c r="BP63" s="263"/>
      <c r="BQ63" s="260">
        <v>57</v>
      </c>
      <c r="BR63" s="261"/>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4"/>
    </row>
    <row r="65" spans="1:131" s="245" customFormat="1" ht="26.25" customHeight="1" thickBot="1" x14ac:dyDescent="0.2">
      <c r="A65" s="250" t="s">
        <v>411</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4"/>
    </row>
    <row r="66" spans="1:131" s="245" customFormat="1" ht="26.25" customHeight="1" x14ac:dyDescent="0.15">
      <c r="A66" s="1084" t="s">
        <v>412</v>
      </c>
      <c r="B66" s="1085"/>
      <c r="C66" s="1085"/>
      <c r="D66" s="1085"/>
      <c r="E66" s="1085"/>
      <c r="F66" s="1085"/>
      <c r="G66" s="1085"/>
      <c r="H66" s="1085"/>
      <c r="I66" s="1085"/>
      <c r="J66" s="1085"/>
      <c r="K66" s="1085"/>
      <c r="L66" s="1085"/>
      <c r="M66" s="1085"/>
      <c r="N66" s="1085"/>
      <c r="O66" s="1085"/>
      <c r="P66" s="1086"/>
      <c r="Q66" s="1090" t="s">
        <v>413</v>
      </c>
      <c r="R66" s="1091"/>
      <c r="S66" s="1091"/>
      <c r="T66" s="1091"/>
      <c r="U66" s="1092"/>
      <c r="V66" s="1090" t="s">
        <v>414</v>
      </c>
      <c r="W66" s="1091"/>
      <c r="X66" s="1091"/>
      <c r="Y66" s="1091"/>
      <c r="Z66" s="1092"/>
      <c r="AA66" s="1090" t="s">
        <v>391</v>
      </c>
      <c r="AB66" s="1091"/>
      <c r="AC66" s="1091"/>
      <c r="AD66" s="1091"/>
      <c r="AE66" s="1092"/>
      <c r="AF66" s="1096" t="s">
        <v>392</v>
      </c>
      <c r="AG66" s="1097"/>
      <c r="AH66" s="1097"/>
      <c r="AI66" s="1097"/>
      <c r="AJ66" s="1098"/>
      <c r="AK66" s="1090" t="s">
        <v>415</v>
      </c>
      <c r="AL66" s="1085"/>
      <c r="AM66" s="1085"/>
      <c r="AN66" s="1085"/>
      <c r="AO66" s="1086"/>
      <c r="AP66" s="1090" t="s">
        <v>394</v>
      </c>
      <c r="AQ66" s="1091"/>
      <c r="AR66" s="1091"/>
      <c r="AS66" s="1091"/>
      <c r="AT66" s="1092"/>
      <c r="AU66" s="1090" t="s">
        <v>416</v>
      </c>
      <c r="AV66" s="1091"/>
      <c r="AW66" s="1091"/>
      <c r="AX66" s="1091"/>
      <c r="AY66" s="1092"/>
      <c r="AZ66" s="1090" t="s">
        <v>373</v>
      </c>
      <c r="BA66" s="1091"/>
      <c r="BB66" s="1091"/>
      <c r="BC66" s="1091"/>
      <c r="BD66" s="1106"/>
      <c r="BE66" s="263"/>
      <c r="BF66" s="263"/>
      <c r="BG66" s="263"/>
      <c r="BH66" s="263"/>
      <c r="BI66" s="263"/>
      <c r="BJ66" s="263"/>
      <c r="BK66" s="263"/>
      <c r="BL66" s="263"/>
      <c r="BM66" s="263"/>
      <c r="BN66" s="263"/>
      <c r="BO66" s="263"/>
      <c r="BP66" s="263"/>
      <c r="BQ66" s="260">
        <v>60</v>
      </c>
      <c r="BR66" s="265"/>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4"/>
    </row>
    <row r="67" spans="1:131" s="245"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3"/>
      <c r="BF67" s="263"/>
      <c r="BG67" s="263"/>
      <c r="BH67" s="263"/>
      <c r="BI67" s="263"/>
      <c r="BJ67" s="263"/>
      <c r="BK67" s="263"/>
      <c r="BL67" s="263"/>
      <c r="BM67" s="263"/>
      <c r="BN67" s="263"/>
      <c r="BO67" s="263"/>
      <c r="BP67" s="263"/>
      <c r="BQ67" s="260">
        <v>61</v>
      </c>
      <c r="BR67" s="265"/>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4"/>
    </row>
    <row r="68" spans="1:131" s="245" customFormat="1" ht="26.25" customHeight="1" thickTop="1" x14ac:dyDescent="0.15">
      <c r="A68" s="256">
        <v>1</v>
      </c>
      <c r="B68" s="1074" t="s">
        <v>578</v>
      </c>
      <c r="C68" s="1075"/>
      <c r="D68" s="1075"/>
      <c r="E68" s="1075"/>
      <c r="F68" s="1075"/>
      <c r="G68" s="1075"/>
      <c r="H68" s="1075"/>
      <c r="I68" s="1075"/>
      <c r="J68" s="1075"/>
      <c r="K68" s="1075"/>
      <c r="L68" s="1075"/>
      <c r="M68" s="1075"/>
      <c r="N68" s="1075"/>
      <c r="O68" s="1075"/>
      <c r="P68" s="1076"/>
      <c r="Q68" s="1077">
        <v>217</v>
      </c>
      <c r="R68" s="1071"/>
      <c r="S68" s="1071"/>
      <c r="T68" s="1071"/>
      <c r="U68" s="1071"/>
      <c r="V68" s="1071">
        <v>204</v>
      </c>
      <c r="W68" s="1071"/>
      <c r="X68" s="1071"/>
      <c r="Y68" s="1071"/>
      <c r="Z68" s="1071"/>
      <c r="AA68" s="1071">
        <v>13</v>
      </c>
      <c r="AB68" s="1071"/>
      <c r="AC68" s="1071"/>
      <c r="AD68" s="1071"/>
      <c r="AE68" s="1071"/>
      <c r="AF68" s="1071">
        <v>13</v>
      </c>
      <c r="AG68" s="1071"/>
      <c r="AH68" s="1071"/>
      <c r="AI68" s="1071"/>
      <c r="AJ68" s="1071"/>
      <c r="AK68" s="1071" t="s">
        <v>579</v>
      </c>
      <c r="AL68" s="1071"/>
      <c r="AM68" s="1071"/>
      <c r="AN68" s="1071"/>
      <c r="AO68" s="1071"/>
      <c r="AP68" s="1071">
        <v>213</v>
      </c>
      <c r="AQ68" s="1071"/>
      <c r="AR68" s="1071"/>
      <c r="AS68" s="1071"/>
      <c r="AT68" s="1071"/>
      <c r="AU68" s="1071">
        <v>88</v>
      </c>
      <c r="AV68" s="1071"/>
      <c r="AW68" s="1071"/>
      <c r="AX68" s="1071"/>
      <c r="AY68" s="1071"/>
      <c r="AZ68" s="1072"/>
      <c r="BA68" s="1072"/>
      <c r="BB68" s="1072"/>
      <c r="BC68" s="1072"/>
      <c r="BD68" s="1073"/>
      <c r="BE68" s="263"/>
      <c r="BF68" s="263"/>
      <c r="BG68" s="263"/>
      <c r="BH68" s="263"/>
      <c r="BI68" s="263"/>
      <c r="BJ68" s="263"/>
      <c r="BK68" s="263"/>
      <c r="BL68" s="263"/>
      <c r="BM68" s="263"/>
      <c r="BN68" s="263"/>
      <c r="BO68" s="263"/>
      <c r="BP68" s="263"/>
      <c r="BQ68" s="260">
        <v>62</v>
      </c>
      <c r="BR68" s="265"/>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4"/>
    </row>
    <row r="69" spans="1:131" s="245" customFormat="1" ht="26.25" customHeight="1" x14ac:dyDescent="0.15">
      <c r="A69" s="259">
        <v>2</v>
      </c>
      <c r="B69" s="1063" t="s">
        <v>580</v>
      </c>
      <c r="C69" s="1064"/>
      <c r="D69" s="1064"/>
      <c r="E69" s="1064"/>
      <c r="F69" s="1064"/>
      <c r="G69" s="1064"/>
      <c r="H69" s="1064"/>
      <c r="I69" s="1064"/>
      <c r="J69" s="1064"/>
      <c r="K69" s="1064"/>
      <c r="L69" s="1064"/>
      <c r="M69" s="1064"/>
      <c r="N69" s="1064"/>
      <c r="O69" s="1064"/>
      <c r="P69" s="1065"/>
      <c r="Q69" s="1066">
        <v>1240</v>
      </c>
      <c r="R69" s="1060"/>
      <c r="S69" s="1060"/>
      <c r="T69" s="1060"/>
      <c r="U69" s="1060"/>
      <c r="V69" s="1060">
        <v>1215</v>
      </c>
      <c r="W69" s="1060"/>
      <c r="X69" s="1060"/>
      <c r="Y69" s="1060"/>
      <c r="Z69" s="1060"/>
      <c r="AA69" s="1060">
        <v>25</v>
      </c>
      <c r="AB69" s="1060"/>
      <c r="AC69" s="1060"/>
      <c r="AD69" s="1060"/>
      <c r="AE69" s="1060"/>
      <c r="AF69" s="1060">
        <v>25</v>
      </c>
      <c r="AG69" s="1060"/>
      <c r="AH69" s="1060"/>
      <c r="AI69" s="1060"/>
      <c r="AJ69" s="1060"/>
      <c r="AK69" s="1060" t="s">
        <v>587</v>
      </c>
      <c r="AL69" s="1060"/>
      <c r="AM69" s="1060"/>
      <c r="AN69" s="1060"/>
      <c r="AO69" s="1060"/>
      <c r="AP69" s="1060">
        <v>1249</v>
      </c>
      <c r="AQ69" s="1060"/>
      <c r="AR69" s="1060"/>
      <c r="AS69" s="1060"/>
      <c r="AT69" s="1060"/>
      <c r="AU69" s="1060">
        <v>180</v>
      </c>
      <c r="AV69" s="1060"/>
      <c r="AW69" s="1060"/>
      <c r="AX69" s="1060"/>
      <c r="AY69" s="1060"/>
      <c r="AZ69" s="1061"/>
      <c r="BA69" s="1061"/>
      <c r="BB69" s="1061"/>
      <c r="BC69" s="1061"/>
      <c r="BD69" s="1062"/>
      <c r="BE69" s="263"/>
      <c r="BF69" s="263"/>
      <c r="BG69" s="263"/>
      <c r="BH69" s="263"/>
      <c r="BI69" s="263"/>
      <c r="BJ69" s="263"/>
      <c r="BK69" s="263"/>
      <c r="BL69" s="263"/>
      <c r="BM69" s="263"/>
      <c r="BN69" s="263"/>
      <c r="BO69" s="263"/>
      <c r="BP69" s="263"/>
      <c r="BQ69" s="260">
        <v>63</v>
      </c>
      <c r="BR69" s="265"/>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4"/>
    </row>
    <row r="70" spans="1:131" s="245" customFormat="1" ht="26.25" customHeight="1" x14ac:dyDescent="0.15">
      <c r="A70" s="259">
        <v>3</v>
      </c>
      <c r="B70" s="1063" t="s">
        <v>581</v>
      </c>
      <c r="C70" s="1064"/>
      <c r="D70" s="1064"/>
      <c r="E70" s="1064"/>
      <c r="F70" s="1064"/>
      <c r="G70" s="1064"/>
      <c r="H70" s="1064"/>
      <c r="I70" s="1064"/>
      <c r="J70" s="1064"/>
      <c r="K70" s="1064"/>
      <c r="L70" s="1064"/>
      <c r="M70" s="1064"/>
      <c r="N70" s="1064"/>
      <c r="O70" s="1064"/>
      <c r="P70" s="1065"/>
      <c r="Q70" s="1066">
        <v>374</v>
      </c>
      <c r="R70" s="1060"/>
      <c r="S70" s="1060"/>
      <c r="T70" s="1060"/>
      <c r="U70" s="1060"/>
      <c r="V70" s="1060">
        <v>394</v>
      </c>
      <c r="W70" s="1060"/>
      <c r="X70" s="1060"/>
      <c r="Y70" s="1060"/>
      <c r="Z70" s="1060"/>
      <c r="AA70" s="1060">
        <v>-20</v>
      </c>
      <c r="AB70" s="1060"/>
      <c r="AC70" s="1060"/>
      <c r="AD70" s="1060"/>
      <c r="AE70" s="1060"/>
      <c r="AF70" s="1060">
        <v>465</v>
      </c>
      <c r="AG70" s="1060"/>
      <c r="AH70" s="1060"/>
      <c r="AI70" s="1060"/>
      <c r="AJ70" s="1060"/>
      <c r="AK70" s="1060">
        <v>223</v>
      </c>
      <c r="AL70" s="1060"/>
      <c r="AM70" s="1060"/>
      <c r="AN70" s="1060"/>
      <c r="AO70" s="1060"/>
      <c r="AP70" s="1060">
        <v>2806</v>
      </c>
      <c r="AQ70" s="1060"/>
      <c r="AR70" s="1060"/>
      <c r="AS70" s="1060"/>
      <c r="AT70" s="1060"/>
      <c r="AU70" s="1060">
        <v>55</v>
      </c>
      <c r="AV70" s="1060"/>
      <c r="AW70" s="1060"/>
      <c r="AX70" s="1060"/>
      <c r="AY70" s="1060"/>
      <c r="AZ70" s="1061"/>
      <c r="BA70" s="1061"/>
      <c r="BB70" s="1061"/>
      <c r="BC70" s="1061"/>
      <c r="BD70" s="1062"/>
      <c r="BE70" s="263"/>
      <c r="BF70" s="263"/>
      <c r="BG70" s="263"/>
      <c r="BH70" s="263"/>
      <c r="BI70" s="263"/>
      <c r="BJ70" s="263"/>
      <c r="BK70" s="263"/>
      <c r="BL70" s="263"/>
      <c r="BM70" s="263"/>
      <c r="BN70" s="263"/>
      <c r="BO70" s="263"/>
      <c r="BP70" s="263"/>
      <c r="BQ70" s="260">
        <v>64</v>
      </c>
      <c r="BR70" s="265"/>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4"/>
    </row>
    <row r="71" spans="1:131" s="245" customFormat="1" ht="26.25" customHeight="1" x14ac:dyDescent="0.15">
      <c r="A71" s="259">
        <v>4</v>
      </c>
      <c r="B71" s="1063" t="s">
        <v>582</v>
      </c>
      <c r="C71" s="1064"/>
      <c r="D71" s="1064"/>
      <c r="E71" s="1064"/>
      <c r="F71" s="1064"/>
      <c r="G71" s="1064"/>
      <c r="H71" s="1064"/>
      <c r="I71" s="1064"/>
      <c r="J71" s="1064"/>
      <c r="K71" s="1064"/>
      <c r="L71" s="1064"/>
      <c r="M71" s="1064"/>
      <c r="N71" s="1064"/>
      <c r="O71" s="1064"/>
      <c r="P71" s="1065"/>
      <c r="Q71" s="1066">
        <v>30</v>
      </c>
      <c r="R71" s="1060"/>
      <c r="S71" s="1060"/>
      <c r="T71" s="1060"/>
      <c r="U71" s="1060"/>
      <c r="V71" s="1060">
        <v>30</v>
      </c>
      <c r="W71" s="1060"/>
      <c r="X71" s="1060"/>
      <c r="Y71" s="1060"/>
      <c r="Z71" s="1060"/>
      <c r="AA71" s="1060">
        <v>0</v>
      </c>
      <c r="AB71" s="1060"/>
      <c r="AC71" s="1060"/>
      <c r="AD71" s="1060"/>
      <c r="AE71" s="1060"/>
      <c r="AF71" s="1060">
        <v>0</v>
      </c>
      <c r="AG71" s="1060"/>
      <c r="AH71" s="1060"/>
      <c r="AI71" s="1060"/>
      <c r="AJ71" s="1060"/>
      <c r="AK71" s="1060" t="s">
        <v>579</v>
      </c>
      <c r="AL71" s="1060"/>
      <c r="AM71" s="1060"/>
      <c r="AN71" s="1060"/>
      <c r="AO71" s="1060"/>
      <c r="AP71" s="1060">
        <v>326</v>
      </c>
      <c r="AQ71" s="1060"/>
      <c r="AR71" s="1060"/>
      <c r="AS71" s="1060"/>
      <c r="AT71" s="1060"/>
      <c r="AU71" s="1060" t="s">
        <v>579</v>
      </c>
      <c r="AV71" s="1060"/>
      <c r="AW71" s="1060"/>
      <c r="AX71" s="1060"/>
      <c r="AY71" s="1060"/>
      <c r="AZ71" s="1061"/>
      <c r="BA71" s="1061"/>
      <c r="BB71" s="1061"/>
      <c r="BC71" s="1061"/>
      <c r="BD71" s="1062"/>
      <c r="BE71" s="263"/>
      <c r="BF71" s="263"/>
      <c r="BG71" s="263"/>
      <c r="BH71" s="263"/>
      <c r="BI71" s="263"/>
      <c r="BJ71" s="263"/>
      <c r="BK71" s="263"/>
      <c r="BL71" s="263"/>
      <c r="BM71" s="263"/>
      <c r="BN71" s="263"/>
      <c r="BO71" s="263"/>
      <c r="BP71" s="263"/>
      <c r="BQ71" s="260">
        <v>65</v>
      </c>
      <c r="BR71" s="265"/>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4"/>
    </row>
    <row r="72" spans="1:131" s="245" customFormat="1" ht="26.25" customHeight="1" x14ac:dyDescent="0.15">
      <c r="A72" s="259">
        <v>5</v>
      </c>
      <c r="B72" s="1063" t="s">
        <v>583</v>
      </c>
      <c r="C72" s="1064"/>
      <c r="D72" s="1064"/>
      <c r="E72" s="1064"/>
      <c r="F72" s="1064"/>
      <c r="G72" s="1064"/>
      <c r="H72" s="1064"/>
      <c r="I72" s="1064"/>
      <c r="J72" s="1064"/>
      <c r="K72" s="1064"/>
      <c r="L72" s="1064"/>
      <c r="M72" s="1064"/>
      <c r="N72" s="1064"/>
      <c r="O72" s="1064"/>
      <c r="P72" s="1065"/>
      <c r="Q72" s="1066">
        <v>4705</v>
      </c>
      <c r="R72" s="1060"/>
      <c r="S72" s="1060"/>
      <c r="T72" s="1060"/>
      <c r="U72" s="1060"/>
      <c r="V72" s="1060">
        <v>4309</v>
      </c>
      <c r="W72" s="1060"/>
      <c r="X72" s="1060"/>
      <c r="Y72" s="1060"/>
      <c r="Z72" s="1060"/>
      <c r="AA72" s="1060">
        <v>396</v>
      </c>
      <c r="AB72" s="1060"/>
      <c r="AC72" s="1060"/>
      <c r="AD72" s="1060"/>
      <c r="AE72" s="1060"/>
      <c r="AF72" s="1060">
        <v>396</v>
      </c>
      <c r="AG72" s="1060"/>
      <c r="AH72" s="1060"/>
      <c r="AI72" s="1060"/>
      <c r="AJ72" s="1060"/>
      <c r="AK72" s="1060" t="s">
        <v>579</v>
      </c>
      <c r="AL72" s="1060"/>
      <c r="AM72" s="1060"/>
      <c r="AN72" s="1060"/>
      <c r="AO72" s="1060"/>
      <c r="AP72" s="1060" t="s">
        <v>579</v>
      </c>
      <c r="AQ72" s="1060"/>
      <c r="AR72" s="1060"/>
      <c r="AS72" s="1060"/>
      <c r="AT72" s="1060"/>
      <c r="AU72" s="1060" t="s">
        <v>579</v>
      </c>
      <c r="AV72" s="1060"/>
      <c r="AW72" s="1060"/>
      <c r="AX72" s="1060"/>
      <c r="AY72" s="1060"/>
      <c r="AZ72" s="1061"/>
      <c r="BA72" s="1061"/>
      <c r="BB72" s="1061"/>
      <c r="BC72" s="1061"/>
      <c r="BD72" s="1062"/>
      <c r="BE72" s="263"/>
      <c r="BF72" s="263"/>
      <c r="BG72" s="263"/>
      <c r="BH72" s="263"/>
      <c r="BI72" s="263"/>
      <c r="BJ72" s="263"/>
      <c r="BK72" s="263"/>
      <c r="BL72" s="263"/>
      <c r="BM72" s="263"/>
      <c r="BN72" s="263"/>
      <c r="BO72" s="263"/>
      <c r="BP72" s="263"/>
      <c r="BQ72" s="260">
        <v>66</v>
      </c>
      <c r="BR72" s="265"/>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4"/>
    </row>
    <row r="73" spans="1:131" s="245" customFormat="1" ht="26.25" customHeight="1" x14ac:dyDescent="0.15">
      <c r="A73" s="259">
        <v>6</v>
      </c>
      <c r="B73" s="1063" t="s">
        <v>584</v>
      </c>
      <c r="C73" s="1064"/>
      <c r="D73" s="1064"/>
      <c r="E73" s="1064"/>
      <c r="F73" s="1064"/>
      <c r="G73" s="1064"/>
      <c r="H73" s="1064"/>
      <c r="I73" s="1064"/>
      <c r="J73" s="1064"/>
      <c r="K73" s="1064"/>
      <c r="L73" s="1064"/>
      <c r="M73" s="1064"/>
      <c r="N73" s="1064"/>
      <c r="O73" s="1064"/>
      <c r="P73" s="1065"/>
      <c r="Q73" s="1066">
        <v>422222</v>
      </c>
      <c r="R73" s="1060"/>
      <c r="S73" s="1060"/>
      <c r="T73" s="1060"/>
      <c r="U73" s="1060"/>
      <c r="V73" s="1060">
        <v>410039</v>
      </c>
      <c r="W73" s="1060"/>
      <c r="X73" s="1060"/>
      <c r="Y73" s="1060"/>
      <c r="Z73" s="1060"/>
      <c r="AA73" s="1060">
        <v>12183</v>
      </c>
      <c r="AB73" s="1060"/>
      <c r="AC73" s="1060"/>
      <c r="AD73" s="1060"/>
      <c r="AE73" s="1060"/>
      <c r="AF73" s="1060">
        <v>12183</v>
      </c>
      <c r="AG73" s="1060"/>
      <c r="AH73" s="1060"/>
      <c r="AI73" s="1060"/>
      <c r="AJ73" s="1060"/>
      <c r="AK73" s="1060">
        <v>1416</v>
      </c>
      <c r="AL73" s="1060"/>
      <c r="AM73" s="1060"/>
      <c r="AN73" s="1060"/>
      <c r="AO73" s="1060"/>
      <c r="AP73" s="1060" t="s">
        <v>579</v>
      </c>
      <c r="AQ73" s="1060"/>
      <c r="AR73" s="1060"/>
      <c r="AS73" s="1060"/>
      <c r="AT73" s="1060"/>
      <c r="AU73" s="1060" t="s">
        <v>579</v>
      </c>
      <c r="AV73" s="1060"/>
      <c r="AW73" s="1060"/>
      <c r="AX73" s="1060"/>
      <c r="AY73" s="1060"/>
      <c r="AZ73" s="1061"/>
      <c r="BA73" s="1061"/>
      <c r="BB73" s="1061"/>
      <c r="BC73" s="1061"/>
      <c r="BD73" s="1062"/>
      <c r="BE73" s="263"/>
      <c r="BF73" s="263"/>
      <c r="BG73" s="263"/>
      <c r="BH73" s="263"/>
      <c r="BI73" s="263"/>
      <c r="BJ73" s="263"/>
      <c r="BK73" s="263"/>
      <c r="BL73" s="263"/>
      <c r="BM73" s="263"/>
      <c r="BN73" s="263"/>
      <c r="BO73" s="263"/>
      <c r="BP73" s="263"/>
      <c r="BQ73" s="260">
        <v>67</v>
      </c>
      <c r="BR73" s="265"/>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4"/>
    </row>
    <row r="74" spans="1:131" s="245" customFormat="1" ht="26.25" customHeight="1" x14ac:dyDescent="0.15">
      <c r="A74" s="259">
        <v>7</v>
      </c>
      <c r="B74" s="1063" t="s">
        <v>585</v>
      </c>
      <c r="C74" s="1064"/>
      <c r="D74" s="1064"/>
      <c r="E74" s="1064"/>
      <c r="F74" s="1064"/>
      <c r="G74" s="1064"/>
      <c r="H74" s="1064"/>
      <c r="I74" s="1064"/>
      <c r="J74" s="1064"/>
      <c r="K74" s="1064"/>
      <c r="L74" s="1064"/>
      <c r="M74" s="1064"/>
      <c r="N74" s="1064"/>
      <c r="O74" s="1064"/>
      <c r="P74" s="1065"/>
      <c r="Q74" s="1066">
        <v>1556</v>
      </c>
      <c r="R74" s="1060"/>
      <c r="S74" s="1060"/>
      <c r="T74" s="1060"/>
      <c r="U74" s="1060"/>
      <c r="V74" s="1060">
        <v>1545</v>
      </c>
      <c r="W74" s="1060"/>
      <c r="X74" s="1060"/>
      <c r="Y74" s="1060"/>
      <c r="Z74" s="1060"/>
      <c r="AA74" s="1060">
        <v>10</v>
      </c>
      <c r="AB74" s="1060"/>
      <c r="AC74" s="1060"/>
      <c r="AD74" s="1060"/>
      <c r="AE74" s="1060"/>
      <c r="AF74" s="1060">
        <v>10</v>
      </c>
      <c r="AG74" s="1060"/>
      <c r="AH74" s="1060"/>
      <c r="AI74" s="1060"/>
      <c r="AJ74" s="1060"/>
      <c r="AK74" s="1060" t="s">
        <v>579</v>
      </c>
      <c r="AL74" s="1060"/>
      <c r="AM74" s="1060"/>
      <c r="AN74" s="1060"/>
      <c r="AO74" s="1060"/>
      <c r="AP74" s="1060" t="s">
        <v>579</v>
      </c>
      <c r="AQ74" s="1060"/>
      <c r="AR74" s="1060"/>
      <c r="AS74" s="1060"/>
      <c r="AT74" s="1060"/>
      <c r="AU74" s="1060" t="s">
        <v>579</v>
      </c>
      <c r="AV74" s="1060"/>
      <c r="AW74" s="1060"/>
      <c r="AX74" s="1060"/>
      <c r="AY74" s="1060"/>
      <c r="AZ74" s="1061"/>
      <c r="BA74" s="1061"/>
      <c r="BB74" s="1061"/>
      <c r="BC74" s="1061"/>
      <c r="BD74" s="1062"/>
      <c r="BE74" s="263"/>
      <c r="BF74" s="263"/>
      <c r="BG74" s="263"/>
      <c r="BH74" s="263"/>
      <c r="BI74" s="263"/>
      <c r="BJ74" s="263"/>
      <c r="BK74" s="263"/>
      <c r="BL74" s="263"/>
      <c r="BM74" s="263"/>
      <c r="BN74" s="263"/>
      <c r="BO74" s="263"/>
      <c r="BP74" s="263"/>
      <c r="BQ74" s="260">
        <v>68</v>
      </c>
      <c r="BR74" s="265"/>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4"/>
    </row>
    <row r="75" spans="1:131" s="245" customFormat="1" ht="26.25" customHeight="1" x14ac:dyDescent="0.15">
      <c r="A75" s="259">
        <v>8</v>
      </c>
      <c r="B75" s="1063" t="s">
        <v>586</v>
      </c>
      <c r="C75" s="1064"/>
      <c r="D75" s="1064"/>
      <c r="E75" s="1064"/>
      <c r="F75" s="1064"/>
      <c r="G75" s="1064"/>
      <c r="H75" s="1064"/>
      <c r="I75" s="1064"/>
      <c r="J75" s="1064"/>
      <c r="K75" s="1064"/>
      <c r="L75" s="1064"/>
      <c r="M75" s="1064"/>
      <c r="N75" s="1064"/>
      <c r="O75" s="1064"/>
      <c r="P75" s="1065"/>
      <c r="Q75" s="1067">
        <v>297</v>
      </c>
      <c r="R75" s="1068"/>
      <c r="S75" s="1068"/>
      <c r="T75" s="1068"/>
      <c r="U75" s="1069"/>
      <c r="V75" s="1070">
        <v>286</v>
      </c>
      <c r="W75" s="1068"/>
      <c r="X75" s="1068"/>
      <c r="Y75" s="1068"/>
      <c r="Z75" s="1069"/>
      <c r="AA75" s="1070">
        <v>11</v>
      </c>
      <c r="AB75" s="1068"/>
      <c r="AC75" s="1068"/>
      <c r="AD75" s="1068"/>
      <c r="AE75" s="1069"/>
      <c r="AF75" s="1070">
        <v>11</v>
      </c>
      <c r="AG75" s="1068"/>
      <c r="AH75" s="1068"/>
      <c r="AI75" s="1068"/>
      <c r="AJ75" s="1069"/>
      <c r="AK75" s="1070">
        <v>5</v>
      </c>
      <c r="AL75" s="1068"/>
      <c r="AM75" s="1068"/>
      <c r="AN75" s="1068"/>
      <c r="AO75" s="1069"/>
      <c r="AP75" s="1070" t="s">
        <v>579</v>
      </c>
      <c r="AQ75" s="1068"/>
      <c r="AR75" s="1068"/>
      <c r="AS75" s="1068"/>
      <c r="AT75" s="1069"/>
      <c r="AU75" s="1070" t="s">
        <v>579</v>
      </c>
      <c r="AV75" s="1068"/>
      <c r="AW75" s="1068"/>
      <c r="AX75" s="1068"/>
      <c r="AY75" s="1069"/>
      <c r="AZ75" s="1061"/>
      <c r="BA75" s="1061"/>
      <c r="BB75" s="1061"/>
      <c r="BC75" s="1061"/>
      <c r="BD75" s="1062"/>
      <c r="BE75" s="263"/>
      <c r="BF75" s="263"/>
      <c r="BG75" s="263"/>
      <c r="BH75" s="263"/>
      <c r="BI75" s="263"/>
      <c r="BJ75" s="263"/>
      <c r="BK75" s="263"/>
      <c r="BL75" s="263"/>
      <c r="BM75" s="263"/>
      <c r="BN75" s="263"/>
      <c r="BO75" s="263"/>
      <c r="BP75" s="263"/>
      <c r="BQ75" s="260">
        <v>69</v>
      </c>
      <c r="BR75" s="265"/>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4"/>
    </row>
    <row r="76" spans="1:131" s="245" customFormat="1" ht="26.25" customHeight="1" x14ac:dyDescent="0.15">
      <c r="A76" s="259">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3"/>
      <c r="BF76" s="263"/>
      <c r="BG76" s="263"/>
      <c r="BH76" s="263"/>
      <c r="BI76" s="263"/>
      <c r="BJ76" s="263"/>
      <c r="BK76" s="263"/>
      <c r="BL76" s="263"/>
      <c r="BM76" s="263"/>
      <c r="BN76" s="263"/>
      <c r="BO76" s="263"/>
      <c r="BP76" s="263"/>
      <c r="BQ76" s="260">
        <v>70</v>
      </c>
      <c r="BR76" s="265"/>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4"/>
    </row>
    <row r="77" spans="1:131" s="245" customFormat="1" ht="26.25" customHeight="1" x14ac:dyDescent="0.15">
      <c r="A77" s="259">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3"/>
      <c r="BF77" s="263"/>
      <c r="BG77" s="263"/>
      <c r="BH77" s="263"/>
      <c r="BI77" s="263"/>
      <c r="BJ77" s="263"/>
      <c r="BK77" s="263"/>
      <c r="BL77" s="263"/>
      <c r="BM77" s="263"/>
      <c r="BN77" s="263"/>
      <c r="BO77" s="263"/>
      <c r="BP77" s="263"/>
      <c r="BQ77" s="260">
        <v>71</v>
      </c>
      <c r="BR77" s="265"/>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4"/>
    </row>
    <row r="78" spans="1:131" s="245" customFormat="1" ht="26.25" customHeight="1" x14ac:dyDescent="0.15">
      <c r="A78" s="259">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3"/>
      <c r="BF78" s="263"/>
      <c r="BG78" s="263"/>
      <c r="BH78" s="263"/>
      <c r="BI78" s="263"/>
      <c r="BJ78" s="266"/>
      <c r="BK78" s="266"/>
      <c r="BL78" s="266"/>
      <c r="BM78" s="266"/>
      <c r="BN78" s="266"/>
      <c r="BO78" s="263"/>
      <c r="BP78" s="263"/>
      <c r="BQ78" s="260">
        <v>72</v>
      </c>
      <c r="BR78" s="265"/>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4"/>
    </row>
    <row r="79" spans="1:131" s="245" customFormat="1" ht="26.25" customHeight="1" x14ac:dyDescent="0.15">
      <c r="A79" s="259">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3"/>
      <c r="BF79" s="263"/>
      <c r="BG79" s="263"/>
      <c r="BH79" s="263"/>
      <c r="BI79" s="263"/>
      <c r="BJ79" s="266"/>
      <c r="BK79" s="266"/>
      <c r="BL79" s="266"/>
      <c r="BM79" s="266"/>
      <c r="BN79" s="266"/>
      <c r="BO79" s="263"/>
      <c r="BP79" s="263"/>
      <c r="BQ79" s="260">
        <v>73</v>
      </c>
      <c r="BR79" s="265"/>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4"/>
    </row>
    <row r="80" spans="1:131" s="245" customFormat="1" ht="26.25" customHeight="1" x14ac:dyDescent="0.15">
      <c r="A80" s="259">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3"/>
      <c r="BF80" s="263"/>
      <c r="BG80" s="263"/>
      <c r="BH80" s="263"/>
      <c r="BI80" s="263"/>
      <c r="BJ80" s="263"/>
      <c r="BK80" s="263"/>
      <c r="BL80" s="263"/>
      <c r="BM80" s="263"/>
      <c r="BN80" s="263"/>
      <c r="BO80" s="263"/>
      <c r="BP80" s="263"/>
      <c r="BQ80" s="260">
        <v>74</v>
      </c>
      <c r="BR80" s="265"/>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4"/>
    </row>
    <row r="81" spans="1:131" s="245" customFormat="1" ht="26.25" customHeight="1" x14ac:dyDescent="0.15">
      <c r="A81" s="259">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3"/>
      <c r="BF81" s="263"/>
      <c r="BG81" s="263"/>
      <c r="BH81" s="263"/>
      <c r="BI81" s="263"/>
      <c r="BJ81" s="263"/>
      <c r="BK81" s="263"/>
      <c r="BL81" s="263"/>
      <c r="BM81" s="263"/>
      <c r="BN81" s="263"/>
      <c r="BO81" s="263"/>
      <c r="BP81" s="263"/>
      <c r="BQ81" s="260">
        <v>75</v>
      </c>
      <c r="BR81" s="265"/>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4"/>
    </row>
    <row r="82" spans="1:131" s="245" customFormat="1" ht="26.25" customHeight="1" x14ac:dyDescent="0.15">
      <c r="A82" s="259">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3"/>
      <c r="BF82" s="263"/>
      <c r="BG82" s="263"/>
      <c r="BH82" s="263"/>
      <c r="BI82" s="263"/>
      <c r="BJ82" s="263"/>
      <c r="BK82" s="263"/>
      <c r="BL82" s="263"/>
      <c r="BM82" s="263"/>
      <c r="BN82" s="263"/>
      <c r="BO82" s="263"/>
      <c r="BP82" s="263"/>
      <c r="BQ82" s="260">
        <v>76</v>
      </c>
      <c r="BR82" s="265"/>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4"/>
    </row>
    <row r="83" spans="1:131" s="245" customFormat="1" ht="26.25" customHeight="1" x14ac:dyDescent="0.15">
      <c r="A83" s="259">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3"/>
      <c r="BF83" s="263"/>
      <c r="BG83" s="263"/>
      <c r="BH83" s="263"/>
      <c r="BI83" s="263"/>
      <c r="BJ83" s="263"/>
      <c r="BK83" s="263"/>
      <c r="BL83" s="263"/>
      <c r="BM83" s="263"/>
      <c r="BN83" s="263"/>
      <c r="BO83" s="263"/>
      <c r="BP83" s="263"/>
      <c r="BQ83" s="260">
        <v>77</v>
      </c>
      <c r="BR83" s="265"/>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4"/>
    </row>
    <row r="84" spans="1:131" s="245" customFormat="1" ht="26.25" customHeight="1" x14ac:dyDescent="0.15">
      <c r="A84" s="259">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3"/>
      <c r="BF84" s="263"/>
      <c r="BG84" s="263"/>
      <c r="BH84" s="263"/>
      <c r="BI84" s="263"/>
      <c r="BJ84" s="263"/>
      <c r="BK84" s="263"/>
      <c r="BL84" s="263"/>
      <c r="BM84" s="263"/>
      <c r="BN84" s="263"/>
      <c r="BO84" s="263"/>
      <c r="BP84" s="263"/>
      <c r="BQ84" s="260">
        <v>78</v>
      </c>
      <c r="BR84" s="265"/>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4"/>
    </row>
    <row r="85" spans="1:131" s="245" customFormat="1" ht="26.25" customHeight="1" x14ac:dyDescent="0.15">
      <c r="A85" s="259">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3"/>
      <c r="BF85" s="263"/>
      <c r="BG85" s="263"/>
      <c r="BH85" s="263"/>
      <c r="BI85" s="263"/>
      <c r="BJ85" s="263"/>
      <c r="BK85" s="263"/>
      <c r="BL85" s="263"/>
      <c r="BM85" s="263"/>
      <c r="BN85" s="263"/>
      <c r="BO85" s="263"/>
      <c r="BP85" s="263"/>
      <c r="BQ85" s="260">
        <v>79</v>
      </c>
      <c r="BR85" s="265"/>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4"/>
    </row>
    <row r="86" spans="1:131" s="245" customFormat="1" ht="26.25" customHeight="1" x14ac:dyDescent="0.15">
      <c r="A86" s="259">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3"/>
      <c r="BF86" s="263"/>
      <c r="BG86" s="263"/>
      <c r="BH86" s="263"/>
      <c r="BI86" s="263"/>
      <c r="BJ86" s="263"/>
      <c r="BK86" s="263"/>
      <c r="BL86" s="263"/>
      <c r="BM86" s="263"/>
      <c r="BN86" s="263"/>
      <c r="BO86" s="263"/>
      <c r="BP86" s="263"/>
      <c r="BQ86" s="260">
        <v>80</v>
      </c>
      <c r="BR86" s="265"/>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4"/>
    </row>
    <row r="87" spans="1:131" s="245" customFormat="1" ht="26.25" customHeight="1" x14ac:dyDescent="0.15">
      <c r="A87" s="267">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3"/>
      <c r="BF87" s="263"/>
      <c r="BG87" s="263"/>
      <c r="BH87" s="263"/>
      <c r="BI87" s="263"/>
      <c r="BJ87" s="263"/>
      <c r="BK87" s="263"/>
      <c r="BL87" s="263"/>
      <c r="BM87" s="263"/>
      <c r="BN87" s="263"/>
      <c r="BO87" s="263"/>
      <c r="BP87" s="263"/>
      <c r="BQ87" s="260">
        <v>81</v>
      </c>
      <c r="BR87" s="265"/>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4"/>
    </row>
    <row r="88" spans="1:131" s="245" customFormat="1" ht="26.25" customHeight="1" thickBot="1" x14ac:dyDescent="0.2">
      <c r="A88" s="262" t="s">
        <v>385</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13103</v>
      </c>
      <c r="AG88" s="1048"/>
      <c r="AH88" s="1048"/>
      <c r="AI88" s="1048"/>
      <c r="AJ88" s="1048"/>
      <c r="AK88" s="1052"/>
      <c r="AL88" s="1052"/>
      <c r="AM88" s="1052"/>
      <c r="AN88" s="1052"/>
      <c r="AO88" s="1052"/>
      <c r="AP88" s="1048">
        <v>4594</v>
      </c>
      <c r="AQ88" s="1048"/>
      <c r="AR88" s="1048"/>
      <c r="AS88" s="1048"/>
      <c r="AT88" s="1048"/>
      <c r="AU88" s="1048">
        <v>323</v>
      </c>
      <c r="AV88" s="1048"/>
      <c r="AW88" s="1048"/>
      <c r="AX88" s="1048"/>
      <c r="AY88" s="1048"/>
      <c r="AZ88" s="1049"/>
      <c r="BA88" s="1049"/>
      <c r="BB88" s="1049"/>
      <c r="BC88" s="1049"/>
      <c r="BD88" s="1050"/>
      <c r="BE88" s="263"/>
      <c r="BF88" s="263"/>
      <c r="BG88" s="263"/>
      <c r="BH88" s="263"/>
      <c r="BI88" s="263"/>
      <c r="BJ88" s="263"/>
      <c r="BK88" s="263"/>
      <c r="BL88" s="263"/>
      <c r="BM88" s="263"/>
      <c r="BN88" s="263"/>
      <c r="BO88" s="263"/>
      <c r="BP88" s="263"/>
      <c r="BQ88" s="260">
        <v>82</v>
      </c>
      <c r="BR88" s="265"/>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385</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33</v>
      </c>
      <c r="CS102" s="1040"/>
      <c r="CT102" s="1040"/>
      <c r="CU102" s="1040"/>
      <c r="CV102" s="1041"/>
      <c r="CW102" s="1039">
        <v>0</v>
      </c>
      <c r="CX102" s="1040"/>
      <c r="CY102" s="1040"/>
      <c r="CZ102" s="1040"/>
      <c r="DA102" s="1041"/>
      <c r="DB102" s="1039" t="s">
        <v>576</v>
      </c>
      <c r="DC102" s="1040"/>
      <c r="DD102" s="1040"/>
      <c r="DE102" s="1040"/>
      <c r="DF102" s="1041"/>
      <c r="DG102" s="1039" t="s">
        <v>577</v>
      </c>
      <c r="DH102" s="1040"/>
      <c r="DI102" s="1040"/>
      <c r="DJ102" s="1040"/>
      <c r="DK102" s="1041"/>
      <c r="DL102" s="1039" t="s">
        <v>577</v>
      </c>
      <c r="DM102" s="1040"/>
      <c r="DN102" s="1040"/>
      <c r="DO102" s="1040"/>
      <c r="DP102" s="1041"/>
      <c r="DQ102" s="1039" t="s">
        <v>577</v>
      </c>
      <c r="DR102" s="1040"/>
      <c r="DS102" s="1040"/>
      <c r="DT102" s="1040"/>
      <c r="DU102" s="1041"/>
      <c r="DV102" s="1022"/>
      <c r="DW102" s="1023"/>
      <c r="DX102" s="1023"/>
      <c r="DY102" s="1023"/>
      <c r="DZ102" s="1024"/>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421</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422</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4" customFormat="1" ht="26.25" customHeight="1" x14ac:dyDescent="0.15">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304</v>
      </c>
      <c r="AG109" s="983"/>
      <c r="AH109" s="983"/>
      <c r="AI109" s="983"/>
      <c r="AJ109" s="984"/>
      <c r="AK109" s="985" t="s">
        <v>303</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304</v>
      </c>
      <c r="BW109" s="983"/>
      <c r="BX109" s="983"/>
      <c r="BY109" s="983"/>
      <c r="BZ109" s="984"/>
      <c r="CA109" s="985" t="s">
        <v>303</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304</v>
      </c>
      <c r="DM109" s="983"/>
      <c r="DN109" s="983"/>
      <c r="DO109" s="983"/>
      <c r="DP109" s="984"/>
      <c r="DQ109" s="985" t="s">
        <v>303</v>
      </c>
      <c r="DR109" s="983"/>
      <c r="DS109" s="983"/>
      <c r="DT109" s="983"/>
      <c r="DU109" s="984"/>
      <c r="DV109" s="985" t="s">
        <v>427</v>
      </c>
      <c r="DW109" s="983"/>
      <c r="DX109" s="983"/>
      <c r="DY109" s="983"/>
      <c r="DZ109" s="1014"/>
    </row>
    <row r="110" spans="1:131" s="244" customFormat="1" ht="26.25" customHeight="1" x14ac:dyDescent="0.15">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295923</v>
      </c>
      <c r="AB110" s="976"/>
      <c r="AC110" s="976"/>
      <c r="AD110" s="976"/>
      <c r="AE110" s="977"/>
      <c r="AF110" s="978">
        <v>313127</v>
      </c>
      <c r="AG110" s="976"/>
      <c r="AH110" s="976"/>
      <c r="AI110" s="976"/>
      <c r="AJ110" s="977"/>
      <c r="AK110" s="978">
        <v>311486</v>
      </c>
      <c r="AL110" s="976"/>
      <c r="AM110" s="976"/>
      <c r="AN110" s="976"/>
      <c r="AO110" s="977"/>
      <c r="AP110" s="979">
        <v>15.1</v>
      </c>
      <c r="AQ110" s="980"/>
      <c r="AR110" s="980"/>
      <c r="AS110" s="980"/>
      <c r="AT110" s="981"/>
      <c r="AU110" s="1015" t="s">
        <v>71</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3409462</v>
      </c>
      <c r="BR110" s="923"/>
      <c r="BS110" s="923"/>
      <c r="BT110" s="923"/>
      <c r="BU110" s="923"/>
      <c r="BV110" s="923">
        <v>3260194</v>
      </c>
      <c r="BW110" s="923"/>
      <c r="BX110" s="923"/>
      <c r="BY110" s="923"/>
      <c r="BZ110" s="923"/>
      <c r="CA110" s="923">
        <v>3294479</v>
      </c>
      <c r="CB110" s="923"/>
      <c r="CC110" s="923"/>
      <c r="CD110" s="923"/>
      <c r="CE110" s="923"/>
      <c r="CF110" s="947">
        <v>160.19999999999999</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173</v>
      </c>
      <c r="DH110" s="923"/>
      <c r="DI110" s="923"/>
      <c r="DJ110" s="923"/>
      <c r="DK110" s="923"/>
      <c r="DL110" s="923" t="s">
        <v>173</v>
      </c>
      <c r="DM110" s="923"/>
      <c r="DN110" s="923"/>
      <c r="DO110" s="923"/>
      <c r="DP110" s="923"/>
      <c r="DQ110" s="923" t="s">
        <v>173</v>
      </c>
      <c r="DR110" s="923"/>
      <c r="DS110" s="923"/>
      <c r="DT110" s="923"/>
      <c r="DU110" s="923"/>
      <c r="DV110" s="924" t="s">
        <v>173</v>
      </c>
      <c r="DW110" s="924"/>
      <c r="DX110" s="924"/>
      <c r="DY110" s="924"/>
      <c r="DZ110" s="925"/>
    </row>
    <row r="111" spans="1:131" s="244" customFormat="1" ht="26.25" customHeight="1" x14ac:dyDescent="0.15">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434</v>
      </c>
      <c r="AB111" s="1004"/>
      <c r="AC111" s="1004"/>
      <c r="AD111" s="1004"/>
      <c r="AE111" s="1005"/>
      <c r="AF111" s="1006" t="s">
        <v>173</v>
      </c>
      <c r="AG111" s="1004"/>
      <c r="AH111" s="1004"/>
      <c r="AI111" s="1004"/>
      <c r="AJ111" s="1005"/>
      <c r="AK111" s="1006" t="s">
        <v>173</v>
      </c>
      <c r="AL111" s="1004"/>
      <c r="AM111" s="1004"/>
      <c r="AN111" s="1004"/>
      <c r="AO111" s="1005"/>
      <c r="AP111" s="1007" t="s">
        <v>173</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v>15134</v>
      </c>
      <c r="BR111" s="895"/>
      <c r="BS111" s="895"/>
      <c r="BT111" s="895"/>
      <c r="BU111" s="895"/>
      <c r="BV111" s="895">
        <v>72480</v>
      </c>
      <c r="BW111" s="895"/>
      <c r="BX111" s="895"/>
      <c r="BY111" s="895"/>
      <c r="BZ111" s="895"/>
      <c r="CA111" s="895">
        <v>65881</v>
      </c>
      <c r="CB111" s="895"/>
      <c r="CC111" s="895"/>
      <c r="CD111" s="895"/>
      <c r="CE111" s="895"/>
      <c r="CF111" s="956">
        <v>3.2</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437</v>
      </c>
      <c r="DH111" s="895"/>
      <c r="DI111" s="895"/>
      <c r="DJ111" s="895"/>
      <c r="DK111" s="895"/>
      <c r="DL111" s="895" t="s">
        <v>438</v>
      </c>
      <c r="DM111" s="895"/>
      <c r="DN111" s="895"/>
      <c r="DO111" s="895"/>
      <c r="DP111" s="895"/>
      <c r="DQ111" s="895" t="s">
        <v>438</v>
      </c>
      <c r="DR111" s="895"/>
      <c r="DS111" s="895"/>
      <c r="DT111" s="895"/>
      <c r="DU111" s="895"/>
      <c r="DV111" s="872" t="s">
        <v>437</v>
      </c>
      <c r="DW111" s="872"/>
      <c r="DX111" s="872"/>
      <c r="DY111" s="872"/>
      <c r="DZ111" s="873"/>
    </row>
    <row r="112" spans="1:131" s="244" customFormat="1" ht="26.25" customHeight="1" x14ac:dyDescent="0.15">
      <c r="A112" s="997" t="s">
        <v>439</v>
      </c>
      <c r="B112" s="998"/>
      <c r="C112" s="828" t="s">
        <v>440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173</v>
      </c>
      <c r="AB112" s="858"/>
      <c r="AC112" s="858"/>
      <c r="AD112" s="858"/>
      <c r="AE112" s="859"/>
      <c r="AF112" s="860" t="s">
        <v>173</v>
      </c>
      <c r="AG112" s="858"/>
      <c r="AH112" s="858"/>
      <c r="AI112" s="858"/>
      <c r="AJ112" s="859"/>
      <c r="AK112" s="860" t="s">
        <v>173</v>
      </c>
      <c r="AL112" s="858"/>
      <c r="AM112" s="858"/>
      <c r="AN112" s="858"/>
      <c r="AO112" s="859"/>
      <c r="AP112" s="905" t="s">
        <v>173</v>
      </c>
      <c r="AQ112" s="906"/>
      <c r="AR112" s="906"/>
      <c r="AS112" s="906"/>
      <c r="AT112" s="907"/>
      <c r="AU112" s="1017"/>
      <c r="AV112" s="1018"/>
      <c r="AW112" s="1018"/>
      <c r="AX112" s="1018"/>
      <c r="AY112" s="1018"/>
      <c r="AZ112" s="893" t="s">
        <v>441</v>
      </c>
      <c r="BA112" s="828"/>
      <c r="BB112" s="828"/>
      <c r="BC112" s="828"/>
      <c r="BD112" s="828"/>
      <c r="BE112" s="828"/>
      <c r="BF112" s="828"/>
      <c r="BG112" s="828"/>
      <c r="BH112" s="828"/>
      <c r="BI112" s="828"/>
      <c r="BJ112" s="828"/>
      <c r="BK112" s="828"/>
      <c r="BL112" s="828"/>
      <c r="BM112" s="828"/>
      <c r="BN112" s="828"/>
      <c r="BO112" s="828"/>
      <c r="BP112" s="829"/>
      <c r="BQ112" s="894">
        <v>52984</v>
      </c>
      <c r="BR112" s="895"/>
      <c r="BS112" s="895"/>
      <c r="BT112" s="895"/>
      <c r="BU112" s="895"/>
      <c r="BV112" s="895">
        <v>43741</v>
      </c>
      <c r="BW112" s="895"/>
      <c r="BX112" s="895"/>
      <c r="BY112" s="895"/>
      <c r="BZ112" s="895"/>
      <c r="CA112" s="895">
        <v>38505</v>
      </c>
      <c r="CB112" s="895"/>
      <c r="CC112" s="895"/>
      <c r="CD112" s="895"/>
      <c r="CE112" s="895"/>
      <c r="CF112" s="956">
        <v>1.9</v>
      </c>
      <c r="CG112" s="957"/>
      <c r="CH112" s="957"/>
      <c r="CI112" s="957"/>
      <c r="CJ112" s="957"/>
      <c r="CK112" s="1012"/>
      <c r="CL112" s="899"/>
      <c r="CM112" s="902" t="s">
        <v>442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437</v>
      </c>
      <c r="DH112" s="895"/>
      <c r="DI112" s="895"/>
      <c r="DJ112" s="895"/>
      <c r="DK112" s="895"/>
      <c r="DL112" s="895" t="s">
        <v>173</v>
      </c>
      <c r="DM112" s="895"/>
      <c r="DN112" s="895"/>
      <c r="DO112" s="895"/>
      <c r="DP112" s="895"/>
      <c r="DQ112" s="895" t="s">
        <v>437</v>
      </c>
      <c r="DR112" s="895"/>
      <c r="DS112" s="895"/>
      <c r="DT112" s="895"/>
      <c r="DU112" s="895"/>
      <c r="DV112" s="872" t="s">
        <v>173</v>
      </c>
      <c r="DW112" s="872"/>
      <c r="DX112" s="872"/>
      <c r="DY112" s="872"/>
      <c r="DZ112" s="873"/>
    </row>
    <row r="113" spans="1:130" s="244" customFormat="1" ht="26.25" customHeight="1" x14ac:dyDescent="0.15">
      <c r="A113" s="999"/>
      <c r="B113" s="1000"/>
      <c r="C113" s="828" t="s">
        <v>443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9026</v>
      </c>
      <c r="AB113" s="1004"/>
      <c r="AC113" s="1004"/>
      <c r="AD113" s="1004"/>
      <c r="AE113" s="1005"/>
      <c r="AF113" s="1006">
        <v>8242</v>
      </c>
      <c r="AG113" s="1004"/>
      <c r="AH113" s="1004"/>
      <c r="AI113" s="1004"/>
      <c r="AJ113" s="1005"/>
      <c r="AK113" s="1006">
        <v>7356</v>
      </c>
      <c r="AL113" s="1004"/>
      <c r="AM113" s="1004"/>
      <c r="AN113" s="1004"/>
      <c r="AO113" s="1005"/>
      <c r="AP113" s="1007">
        <v>0.4</v>
      </c>
      <c r="AQ113" s="1008"/>
      <c r="AR113" s="1008"/>
      <c r="AS113" s="1008"/>
      <c r="AT113" s="1009"/>
      <c r="AU113" s="1017"/>
      <c r="AV113" s="1018"/>
      <c r="AW113" s="1018"/>
      <c r="AX113" s="1018"/>
      <c r="AY113" s="1018"/>
      <c r="AZ113" s="893" t="s">
        <v>444</v>
      </c>
      <c r="BA113" s="828"/>
      <c r="BB113" s="828"/>
      <c r="BC113" s="828"/>
      <c r="BD113" s="828"/>
      <c r="BE113" s="828"/>
      <c r="BF113" s="828"/>
      <c r="BG113" s="828"/>
      <c r="BH113" s="828"/>
      <c r="BI113" s="828"/>
      <c r="BJ113" s="828"/>
      <c r="BK113" s="828"/>
      <c r="BL113" s="828"/>
      <c r="BM113" s="828"/>
      <c r="BN113" s="828"/>
      <c r="BO113" s="828"/>
      <c r="BP113" s="829"/>
      <c r="BQ113" s="894">
        <v>334356</v>
      </c>
      <c r="BR113" s="895"/>
      <c r="BS113" s="895"/>
      <c r="BT113" s="895"/>
      <c r="BU113" s="895"/>
      <c r="BV113" s="895">
        <v>329375</v>
      </c>
      <c r="BW113" s="895"/>
      <c r="BX113" s="895"/>
      <c r="BY113" s="895"/>
      <c r="BZ113" s="895"/>
      <c r="CA113" s="895">
        <v>281555</v>
      </c>
      <c r="CB113" s="895"/>
      <c r="CC113" s="895"/>
      <c r="CD113" s="895"/>
      <c r="CE113" s="895"/>
      <c r="CF113" s="956">
        <v>13.7</v>
      </c>
      <c r="CG113" s="957"/>
      <c r="CH113" s="957"/>
      <c r="CI113" s="957"/>
      <c r="CJ113" s="957"/>
      <c r="CK113" s="1012"/>
      <c r="CL113" s="899"/>
      <c r="CM113" s="902" t="s">
        <v>445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437</v>
      </c>
      <c r="DH113" s="858"/>
      <c r="DI113" s="858"/>
      <c r="DJ113" s="858"/>
      <c r="DK113" s="859"/>
      <c r="DL113" s="860" t="s">
        <v>437</v>
      </c>
      <c r="DM113" s="858"/>
      <c r="DN113" s="858"/>
      <c r="DO113" s="858"/>
      <c r="DP113" s="859"/>
      <c r="DQ113" s="860" t="s">
        <v>173</v>
      </c>
      <c r="DR113" s="858"/>
      <c r="DS113" s="858"/>
      <c r="DT113" s="858"/>
      <c r="DU113" s="859"/>
      <c r="DV113" s="905" t="s">
        <v>173</v>
      </c>
      <c r="DW113" s="906"/>
      <c r="DX113" s="906"/>
      <c r="DY113" s="906"/>
      <c r="DZ113" s="907"/>
    </row>
    <row r="114" spans="1:130" s="244" customFormat="1" ht="26.25" customHeight="1" x14ac:dyDescent="0.15">
      <c r="A114" s="999"/>
      <c r="B114" s="1000"/>
      <c r="C114" s="828" t="s">
        <v>446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47336</v>
      </c>
      <c r="AB114" s="858"/>
      <c r="AC114" s="858"/>
      <c r="AD114" s="858"/>
      <c r="AE114" s="859"/>
      <c r="AF114" s="860">
        <v>47419</v>
      </c>
      <c r="AG114" s="858"/>
      <c r="AH114" s="858"/>
      <c r="AI114" s="858"/>
      <c r="AJ114" s="859"/>
      <c r="AK114" s="860">
        <v>52580</v>
      </c>
      <c r="AL114" s="858"/>
      <c r="AM114" s="858"/>
      <c r="AN114" s="858"/>
      <c r="AO114" s="859"/>
      <c r="AP114" s="905">
        <v>2.6</v>
      </c>
      <c r="AQ114" s="906"/>
      <c r="AR114" s="906"/>
      <c r="AS114" s="906"/>
      <c r="AT114" s="907"/>
      <c r="AU114" s="1017"/>
      <c r="AV114" s="1018"/>
      <c r="AW114" s="1018"/>
      <c r="AX114" s="1018"/>
      <c r="AY114" s="1018"/>
      <c r="AZ114" s="893" t="s">
        <v>447</v>
      </c>
      <c r="BA114" s="828"/>
      <c r="BB114" s="828"/>
      <c r="BC114" s="828"/>
      <c r="BD114" s="828"/>
      <c r="BE114" s="828"/>
      <c r="BF114" s="828"/>
      <c r="BG114" s="828"/>
      <c r="BH114" s="828"/>
      <c r="BI114" s="828"/>
      <c r="BJ114" s="828"/>
      <c r="BK114" s="828"/>
      <c r="BL114" s="828"/>
      <c r="BM114" s="828"/>
      <c r="BN114" s="828"/>
      <c r="BO114" s="828"/>
      <c r="BP114" s="829"/>
      <c r="BQ114" s="894">
        <v>1005780</v>
      </c>
      <c r="BR114" s="895"/>
      <c r="BS114" s="895"/>
      <c r="BT114" s="895"/>
      <c r="BU114" s="895"/>
      <c r="BV114" s="895">
        <v>1009199</v>
      </c>
      <c r="BW114" s="895"/>
      <c r="BX114" s="895"/>
      <c r="BY114" s="895"/>
      <c r="BZ114" s="895"/>
      <c r="CA114" s="895">
        <v>1003124</v>
      </c>
      <c r="CB114" s="895"/>
      <c r="CC114" s="895"/>
      <c r="CD114" s="895"/>
      <c r="CE114" s="895"/>
      <c r="CF114" s="956">
        <v>48.8</v>
      </c>
      <c r="CG114" s="957"/>
      <c r="CH114" s="957"/>
      <c r="CI114" s="957"/>
      <c r="CJ114" s="957"/>
      <c r="CK114" s="1012"/>
      <c r="CL114" s="899"/>
      <c r="CM114" s="902" t="s">
        <v>448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173</v>
      </c>
      <c r="DH114" s="858"/>
      <c r="DI114" s="858"/>
      <c r="DJ114" s="858"/>
      <c r="DK114" s="859"/>
      <c r="DL114" s="860" t="s">
        <v>173</v>
      </c>
      <c r="DM114" s="858"/>
      <c r="DN114" s="858"/>
      <c r="DO114" s="858"/>
      <c r="DP114" s="859"/>
      <c r="DQ114" s="860" t="s">
        <v>437</v>
      </c>
      <c r="DR114" s="858"/>
      <c r="DS114" s="858"/>
      <c r="DT114" s="858"/>
      <c r="DU114" s="859"/>
      <c r="DV114" s="905" t="s">
        <v>173</v>
      </c>
      <c r="DW114" s="906"/>
      <c r="DX114" s="906"/>
      <c r="DY114" s="906"/>
      <c r="DZ114" s="907"/>
    </row>
    <row r="115" spans="1:130" s="244" customFormat="1" ht="26.25" customHeight="1" x14ac:dyDescent="0.15">
      <c r="A115" s="999"/>
      <c r="B115" s="1000"/>
      <c r="C115" s="828" t="s">
        <v>449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954</v>
      </c>
      <c r="AB115" s="1004"/>
      <c r="AC115" s="1004"/>
      <c r="AD115" s="1004"/>
      <c r="AE115" s="1005"/>
      <c r="AF115" s="1006">
        <v>6645</v>
      </c>
      <c r="AG115" s="1004"/>
      <c r="AH115" s="1004"/>
      <c r="AI115" s="1004"/>
      <c r="AJ115" s="1005"/>
      <c r="AK115" s="1006">
        <v>6599</v>
      </c>
      <c r="AL115" s="1004"/>
      <c r="AM115" s="1004"/>
      <c r="AN115" s="1004"/>
      <c r="AO115" s="1005"/>
      <c r="AP115" s="1007">
        <v>0.3</v>
      </c>
      <c r="AQ115" s="1008"/>
      <c r="AR115" s="1008"/>
      <c r="AS115" s="1008"/>
      <c r="AT115" s="1009"/>
      <c r="AU115" s="1017"/>
      <c r="AV115" s="1018"/>
      <c r="AW115" s="1018"/>
      <c r="AX115" s="1018"/>
      <c r="AY115" s="1018"/>
      <c r="AZ115" s="893" t="s">
        <v>450</v>
      </c>
      <c r="BA115" s="828"/>
      <c r="BB115" s="828"/>
      <c r="BC115" s="828"/>
      <c r="BD115" s="828"/>
      <c r="BE115" s="828"/>
      <c r="BF115" s="828"/>
      <c r="BG115" s="828"/>
      <c r="BH115" s="828"/>
      <c r="BI115" s="828"/>
      <c r="BJ115" s="828"/>
      <c r="BK115" s="828"/>
      <c r="BL115" s="828"/>
      <c r="BM115" s="828"/>
      <c r="BN115" s="828"/>
      <c r="BO115" s="828"/>
      <c r="BP115" s="829"/>
      <c r="BQ115" s="894" t="s">
        <v>173</v>
      </c>
      <c r="BR115" s="895"/>
      <c r="BS115" s="895"/>
      <c r="BT115" s="895"/>
      <c r="BU115" s="895"/>
      <c r="BV115" s="895" t="s">
        <v>173</v>
      </c>
      <c r="BW115" s="895"/>
      <c r="BX115" s="895"/>
      <c r="BY115" s="895"/>
      <c r="BZ115" s="895"/>
      <c r="CA115" s="895" t="s">
        <v>173</v>
      </c>
      <c r="CB115" s="895"/>
      <c r="CC115" s="895"/>
      <c r="CD115" s="895"/>
      <c r="CE115" s="895"/>
      <c r="CF115" s="956" t="s">
        <v>173</v>
      </c>
      <c r="CG115" s="957"/>
      <c r="CH115" s="957"/>
      <c r="CI115" s="957"/>
      <c r="CJ115" s="957"/>
      <c r="CK115" s="1012"/>
      <c r="CL115" s="899"/>
      <c r="CM115" s="893" t="s">
        <v>451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173</v>
      </c>
      <c r="DH115" s="858"/>
      <c r="DI115" s="858"/>
      <c r="DJ115" s="858"/>
      <c r="DK115" s="859"/>
      <c r="DL115" s="860" t="s">
        <v>173</v>
      </c>
      <c r="DM115" s="858"/>
      <c r="DN115" s="858"/>
      <c r="DO115" s="858"/>
      <c r="DP115" s="859"/>
      <c r="DQ115" s="860" t="s">
        <v>173</v>
      </c>
      <c r="DR115" s="858"/>
      <c r="DS115" s="858"/>
      <c r="DT115" s="858"/>
      <c r="DU115" s="859"/>
      <c r="DV115" s="905" t="s">
        <v>437</v>
      </c>
      <c r="DW115" s="906"/>
      <c r="DX115" s="906"/>
      <c r="DY115" s="906"/>
      <c r="DZ115" s="907"/>
    </row>
    <row r="116" spans="1:130" s="244" customFormat="1" ht="26.25" customHeight="1" x14ac:dyDescent="0.15">
      <c r="A116" s="1001"/>
      <c r="B116" s="1002"/>
      <c r="C116" s="961" t="s">
        <v>452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173</v>
      </c>
      <c r="AB116" s="858"/>
      <c r="AC116" s="858"/>
      <c r="AD116" s="858"/>
      <c r="AE116" s="859"/>
      <c r="AF116" s="860" t="s">
        <v>173</v>
      </c>
      <c r="AG116" s="858"/>
      <c r="AH116" s="858"/>
      <c r="AI116" s="858"/>
      <c r="AJ116" s="859"/>
      <c r="AK116" s="860" t="s">
        <v>173</v>
      </c>
      <c r="AL116" s="858"/>
      <c r="AM116" s="858"/>
      <c r="AN116" s="858"/>
      <c r="AO116" s="859"/>
      <c r="AP116" s="905" t="s">
        <v>173</v>
      </c>
      <c r="AQ116" s="906"/>
      <c r="AR116" s="906"/>
      <c r="AS116" s="906"/>
      <c r="AT116" s="907"/>
      <c r="AU116" s="1017"/>
      <c r="AV116" s="1018"/>
      <c r="AW116" s="1018"/>
      <c r="AX116" s="1018"/>
      <c r="AY116" s="1018"/>
      <c r="AZ116" s="944" t="s">
        <v>453</v>
      </c>
      <c r="BA116" s="945"/>
      <c r="BB116" s="945"/>
      <c r="BC116" s="945"/>
      <c r="BD116" s="945"/>
      <c r="BE116" s="945"/>
      <c r="BF116" s="945"/>
      <c r="BG116" s="945"/>
      <c r="BH116" s="945"/>
      <c r="BI116" s="945"/>
      <c r="BJ116" s="945"/>
      <c r="BK116" s="945"/>
      <c r="BL116" s="945"/>
      <c r="BM116" s="945"/>
      <c r="BN116" s="945"/>
      <c r="BO116" s="945"/>
      <c r="BP116" s="946"/>
      <c r="BQ116" s="894" t="s">
        <v>173</v>
      </c>
      <c r="BR116" s="895"/>
      <c r="BS116" s="895"/>
      <c r="BT116" s="895"/>
      <c r="BU116" s="895"/>
      <c r="BV116" s="895" t="s">
        <v>173</v>
      </c>
      <c r="BW116" s="895"/>
      <c r="BX116" s="895"/>
      <c r="BY116" s="895"/>
      <c r="BZ116" s="895"/>
      <c r="CA116" s="895" t="s">
        <v>173</v>
      </c>
      <c r="CB116" s="895"/>
      <c r="CC116" s="895"/>
      <c r="CD116" s="895"/>
      <c r="CE116" s="895"/>
      <c r="CF116" s="956" t="s">
        <v>437</v>
      </c>
      <c r="CG116" s="957"/>
      <c r="CH116" s="957"/>
      <c r="CI116" s="957"/>
      <c r="CJ116" s="957"/>
      <c r="CK116" s="1012"/>
      <c r="CL116" s="899"/>
      <c r="CM116" s="902" t="s">
        <v>454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15134</v>
      </c>
      <c r="DH116" s="858"/>
      <c r="DI116" s="858"/>
      <c r="DJ116" s="858"/>
      <c r="DK116" s="859"/>
      <c r="DL116" s="860">
        <v>72480</v>
      </c>
      <c r="DM116" s="858"/>
      <c r="DN116" s="858"/>
      <c r="DO116" s="858"/>
      <c r="DP116" s="859"/>
      <c r="DQ116" s="860">
        <v>65881</v>
      </c>
      <c r="DR116" s="858"/>
      <c r="DS116" s="858"/>
      <c r="DT116" s="858"/>
      <c r="DU116" s="859"/>
      <c r="DV116" s="905">
        <v>3.2</v>
      </c>
      <c r="DW116" s="906"/>
      <c r="DX116" s="906"/>
      <c r="DY116" s="906"/>
      <c r="DZ116" s="907"/>
    </row>
    <row r="117" spans="1:130" s="244"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455</v>
      </c>
      <c r="Z117" s="984"/>
      <c r="AA117" s="989">
        <v>353239</v>
      </c>
      <c r="AB117" s="990"/>
      <c r="AC117" s="990"/>
      <c r="AD117" s="990"/>
      <c r="AE117" s="991"/>
      <c r="AF117" s="992">
        <v>375433</v>
      </c>
      <c r="AG117" s="990"/>
      <c r="AH117" s="990"/>
      <c r="AI117" s="990"/>
      <c r="AJ117" s="991"/>
      <c r="AK117" s="992">
        <v>378021</v>
      </c>
      <c r="AL117" s="990"/>
      <c r="AM117" s="990"/>
      <c r="AN117" s="990"/>
      <c r="AO117" s="991"/>
      <c r="AP117" s="993"/>
      <c r="AQ117" s="994"/>
      <c r="AR117" s="994"/>
      <c r="AS117" s="994"/>
      <c r="AT117" s="995"/>
      <c r="AU117" s="1017"/>
      <c r="AV117" s="1018"/>
      <c r="AW117" s="1018"/>
      <c r="AX117" s="1018"/>
      <c r="AY117" s="1018"/>
      <c r="AZ117" s="944" t="s">
        <v>456</v>
      </c>
      <c r="BA117" s="945"/>
      <c r="BB117" s="945"/>
      <c r="BC117" s="945"/>
      <c r="BD117" s="945"/>
      <c r="BE117" s="945"/>
      <c r="BF117" s="945"/>
      <c r="BG117" s="945"/>
      <c r="BH117" s="945"/>
      <c r="BI117" s="945"/>
      <c r="BJ117" s="945"/>
      <c r="BK117" s="945"/>
      <c r="BL117" s="945"/>
      <c r="BM117" s="945"/>
      <c r="BN117" s="945"/>
      <c r="BO117" s="945"/>
      <c r="BP117" s="946"/>
      <c r="BQ117" s="894" t="s">
        <v>173</v>
      </c>
      <c r="BR117" s="895"/>
      <c r="BS117" s="895"/>
      <c r="BT117" s="895"/>
      <c r="BU117" s="895"/>
      <c r="BV117" s="895" t="s">
        <v>173</v>
      </c>
      <c r="BW117" s="895"/>
      <c r="BX117" s="895"/>
      <c r="BY117" s="895"/>
      <c r="BZ117" s="895"/>
      <c r="CA117" s="895" t="s">
        <v>173</v>
      </c>
      <c r="CB117" s="895"/>
      <c r="CC117" s="895"/>
      <c r="CD117" s="895"/>
      <c r="CE117" s="895"/>
      <c r="CF117" s="956" t="s">
        <v>173</v>
      </c>
      <c r="CG117" s="957"/>
      <c r="CH117" s="957"/>
      <c r="CI117" s="957"/>
      <c r="CJ117" s="957"/>
      <c r="CK117" s="1012"/>
      <c r="CL117" s="899"/>
      <c r="CM117" s="902" t="s">
        <v>457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173</v>
      </c>
      <c r="DH117" s="858"/>
      <c r="DI117" s="858"/>
      <c r="DJ117" s="858"/>
      <c r="DK117" s="859"/>
      <c r="DL117" s="860" t="s">
        <v>173</v>
      </c>
      <c r="DM117" s="858"/>
      <c r="DN117" s="858"/>
      <c r="DO117" s="858"/>
      <c r="DP117" s="859"/>
      <c r="DQ117" s="860" t="s">
        <v>173</v>
      </c>
      <c r="DR117" s="858"/>
      <c r="DS117" s="858"/>
      <c r="DT117" s="858"/>
      <c r="DU117" s="859"/>
      <c r="DV117" s="905" t="s">
        <v>173</v>
      </c>
      <c r="DW117" s="906"/>
      <c r="DX117" s="906"/>
      <c r="DY117" s="906"/>
      <c r="DZ117" s="907"/>
    </row>
    <row r="118" spans="1:130" s="244" customFormat="1" ht="26.25" customHeight="1" x14ac:dyDescent="0.15">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304</v>
      </c>
      <c r="AG118" s="983"/>
      <c r="AH118" s="983"/>
      <c r="AI118" s="983"/>
      <c r="AJ118" s="984"/>
      <c r="AK118" s="985" t="s">
        <v>303</v>
      </c>
      <c r="AL118" s="983"/>
      <c r="AM118" s="983"/>
      <c r="AN118" s="983"/>
      <c r="AO118" s="984"/>
      <c r="AP118" s="986" t="s">
        <v>427</v>
      </c>
      <c r="AQ118" s="987"/>
      <c r="AR118" s="987"/>
      <c r="AS118" s="987"/>
      <c r="AT118" s="988"/>
      <c r="AU118" s="1017"/>
      <c r="AV118" s="1018"/>
      <c r="AW118" s="1018"/>
      <c r="AX118" s="1018"/>
      <c r="AY118" s="1018"/>
      <c r="AZ118" s="960" t="s">
        <v>458</v>
      </c>
      <c r="BA118" s="961"/>
      <c r="BB118" s="961"/>
      <c r="BC118" s="961"/>
      <c r="BD118" s="961"/>
      <c r="BE118" s="961"/>
      <c r="BF118" s="961"/>
      <c r="BG118" s="961"/>
      <c r="BH118" s="961"/>
      <c r="BI118" s="961"/>
      <c r="BJ118" s="961"/>
      <c r="BK118" s="961"/>
      <c r="BL118" s="961"/>
      <c r="BM118" s="961"/>
      <c r="BN118" s="961"/>
      <c r="BO118" s="961"/>
      <c r="BP118" s="962"/>
      <c r="BQ118" s="963" t="s">
        <v>173</v>
      </c>
      <c r="BR118" s="926"/>
      <c r="BS118" s="926"/>
      <c r="BT118" s="926"/>
      <c r="BU118" s="926"/>
      <c r="BV118" s="926" t="s">
        <v>173</v>
      </c>
      <c r="BW118" s="926"/>
      <c r="BX118" s="926"/>
      <c r="BY118" s="926"/>
      <c r="BZ118" s="926"/>
      <c r="CA118" s="926" t="s">
        <v>173</v>
      </c>
      <c r="CB118" s="926"/>
      <c r="CC118" s="926"/>
      <c r="CD118" s="926"/>
      <c r="CE118" s="926"/>
      <c r="CF118" s="956" t="s">
        <v>173</v>
      </c>
      <c r="CG118" s="957"/>
      <c r="CH118" s="957"/>
      <c r="CI118" s="957"/>
      <c r="CJ118" s="957"/>
      <c r="CK118" s="1012"/>
      <c r="CL118" s="899"/>
      <c r="CM118" s="902" t="s">
        <v>459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173</v>
      </c>
      <c r="DH118" s="858"/>
      <c r="DI118" s="858"/>
      <c r="DJ118" s="858"/>
      <c r="DK118" s="859"/>
      <c r="DL118" s="860" t="s">
        <v>173</v>
      </c>
      <c r="DM118" s="858"/>
      <c r="DN118" s="858"/>
      <c r="DO118" s="858"/>
      <c r="DP118" s="859"/>
      <c r="DQ118" s="860" t="s">
        <v>173</v>
      </c>
      <c r="DR118" s="858"/>
      <c r="DS118" s="858"/>
      <c r="DT118" s="858"/>
      <c r="DU118" s="859"/>
      <c r="DV118" s="905" t="s">
        <v>173</v>
      </c>
      <c r="DW118" s="906"/>
      <c r="DX118" s="906"/>
      <c r="DY118" s="906"/>
      <c r="DZ118" s="907"/>
    </row>
    <row r="119" spans="1:130" s="244" customFormat="1" ht="26.25" customHeight="1" x14ac:dyDescent="0.15">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173</v>
      </c>
      <c r="AB119" s="976"/>
      <c r="AC119" s="976"/>
      <c r="AD119" s="976"/>
      <c r="AE119" s="977"/>
      <c r="AF119" s="978" t="s">
        <v>173</v>
      </c>
      <c r="AG119" s="976"/>
      <c r="AH119" s="976"/>
      <c r="AI119" s="976"/>
      <c r="AJ119" s="977"/>
      <c r="AK119" s="978" t="s">
        <v>173</v>
      </c>
      <c r="AL119" s="976"/>
      <c r="AM119" s="976"/>
      <c r="AN119" s="976"/>
      <c r="AO119" s="977"/>
      <c r="AP119" s="979" t="s">
        <v>173</v>
      </c>
      <c r="AQ119" s="980"/>
      <c r="AR119" s="980"/>
      <c r="AS119" s="980"/>
      <c r="AT119" s="981"/>
      <c r="AU119" s="1019"/>
      <c r="AV119" s="1020"/>
      <c r="AW119" s="1020"/>
      <c r="AX119" s="1020"/>
      <c r="AY119" s="1020"/>
      <c r="AZ119" s="275" t="s">
        <v>186</v>
      </c>
      <c r="BA119" s="275"/>
      <c r="BB119" s="275"/>
      <c r="BC119" s="275"/>
      <c r="BD119" s="275"/>
      <c r="BE119" s="275"/>
      <c r="BF119" s="275"/>
      <c r="BG119" s="275"/>
      <c r="BH119" s="275"/>
      <c r="BI119" s="275"/>
      <c r="BJ119" s="275"/>
      <c r="BK119" s="275"/>
      <c r="BL119" s="275"/>
      <c r="BM119" s="275"/>
      <c r="BN119" s="275"/>
      <c r="BO119" s="958" t="s">
        <v>460</v>
      </c>
      <c r="BP119" s="959"/>
      <c r="BQ119" s="963">
        <v>4817716</v>
      </c>
      <c r="BR119" s="926"/>
      <c r="BS119" s="926"/>
      <c r="BT119" s="926"/>
      <c r="BU119" s="926"/>
      <c r="BV119" s="926">
        <v>4714989</v>
      </c>
      <c r="BW119" s="926"/>
      <c r="BX119" s="926"/>
      <c r="BY119" s="926"/>
      <c r="BZ119" s="926"/>
      <c r="CA119" s="926">
        <v>4683544</v>
      </c>
      <c r="CB119" s="926"/>
      <c r="CC119" s="926"/>
      <c r="CD119" s="926"/>
      <c r="CE119" s="926"/>
      <c r="CF119" s="824"/>
      <c r="CG119" s="825"/>
      <c r="CH119" s="825"/>
      <c r="CI119" s="825"/>
      <c r="CJ119" s="915"/>
      <c r="CK119" s="1013"/>
      <c r="CL119" s="901"/>
      <c r="CM119" s="919" t="s">
        <v>461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173</v>
      </c>
      <c r="DH119" s="841"/>
      <c r="DI119" s="841"/>
      <c r="DJ119" s="841"/>
      <c r="DK119" s="842"/>
      <c r="DL119" s="843" t="s">
        <v>173</v>
      </c>
      <c r="DM119" s="841"/>
      <c r="DN119" s="841"/>
      <c r="DO119" s="841"/>
      <c r="DP119" s="842"/>
      <c r="DQ119" s="843" t="s">
        <v>173</v>
      </c>
      <c r="DR119" s="841"/>
      <c r="DS119" s="841"/>
      <c r="DT119" s="841"/>
      <c r="DU119" s="842"/>
      <c r="DV119" s="929" t="s">
        <v>173</v>
      </c>
      <c r="DW119" s="930"/>
      <c r="DX119" s="930"/>
      <c r="DY119" s="930"/>
      <c r="DZ119" s="931"/>
    </row>
    <row r="120" spans="1:130" s="244" customFormat="1" ht="26.25" customHeight="1" x14ac:dyDescent="0.15">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173</v>
      </c>
      <c r="AB120" s="858"/>
      <c r="AC120" s="858"/>
      <c r="AD120" s="858"/>
      <c r="AE120" s="859"/>
      <c r="AF120" s="860" t="s">
        <v>173</v>
      </c>
      <c r="AG120" s="858"/>
      <c r="AH120" s="858"/>
      <c r="AI120" s="858"/>
      <c r="AJ120" s="859"/>
      <c r="AK120" s="860" t="s">
        <v>434</v>
      </c>
      <c r="AL120" s="858"/>
      <c r="AM120" s="858"/>
      <c r="AN120" s="858"/>
      <c r="AO120" s="859"/>
      <c r="AP120" s="905" t="s">
        <v>173</v>
      </c>
      <c r="AQ120" s="906"/>
      <c r="AR120" s="906"/>
      <c r="AS120" s="906"/>
      <c r="AT120" s="907"/>
      <c r="AU120" s="964" t="s">
        <v>462</v>
      </c>
      <c r="AV120" s="965"/>
      <c r="AW120" s="965"/>
      <c r="AX120" s="965"/>
      <c r="AY120" s="966"/>
      <c r="AZ120" s="941" t="s">
        <v>463</v>
      </c>
      <c r="BA120" s="886"/>
      <c r="BB120" s="886"/>
      <c r="BC120" s="886"/>
      <c r="BD120" s="886"/>
      <c r="BE120" s="886"/>
      <c r="BF120" s="886"/>
      <c r="BG120" s="886"/>
      <c r="BH120" s="886"/>
      <c r="BI120" s="886"/>
      <c r="BJ120" s="886"/>
      <c r="BK120" s="886"/>
      <c r="BL120" s="886"/>
      <c r="BM120" s="886"/>
      <c r="BN120" s="886"/>
      <c r="BO120" s="886"/>
      <c r="BP120" s="887"/>
      <c r="BQ120" s="942">
        <v>2044409</v>
      </c>
      <c r="BR120" s="923"/>
      <c r="BS120" s="923"/>
      <c r="BT120" s="923"/>
      <c r="BU120" s="923"/>
      <c r="BV120" s="923">
        <v>2036505</v>
      </c>
      <c r="BW120" s="923"/>
      <c r="BX120" s="923"/>
      <c r="BY120" s="923"/>
      <c r="BZ120" s="923"/>
      <c r="CA120" s="923">
        <v>2125519</v>
      </c>
      <c r="CB120" s="923"/>
      <c r="CC120" s="923"/>
      <c r="CD120" s="923"/>
      <c r="CE120" s="923"/>
      <c r="CF120" s="947">
        <v>103.4</v>
      </c>
      <c r="CG120" s="948"/>
      <c r="CH120" s="948"/>
      <c r="CI120" s="948"/>
      <c r="CJ120" s="948"/>
      <c r="CK120" s="949" t="s">
        <v>464</v>
      </c>
      <c r="CL120" s="933"/>
      <c r="CM120" s="933"/>
      <c r="CN120" s="933"/>
      <c r="CO120" s="934"/>
      <c r="CP120" s="953" t="s">
        <v>408</v>
      </c>
      <c r="CQ120" s="954"/>
      <c r="CR120" s="954"/>
      <c r="CS120" s="954"/>
      <c r="CT120" s="954"/>
      <c r="CU120" s="954"/>
      <c r="CV120" s="954"/>
      <c r="CW120" s="954"/>
      <c r="CX120" s="954"/>
      <c r="CY120" s="954"/>
      <c r="CZ120" s="954"/>
      <c r="DA120" s="954"/>
      <c r="DB120" s="954"/>
      <c r="DC120" s="954"/>
      <c r="DD120" s="954"/>
      <c r="DE120" s="954"/>
      <c r="DF120" s="955"/>
      <c r="DG120" s="942">
        <v>52894</v>
      </c>
      <c r="DH120" s="923"/>
      <c r="DI120" s="923"/>
      <c r="DJ120" s="923"/>
      <c r="DK120" s="923"/>
      <c r="DL120" s="923">
        <v>43741</v>
      </c>
      <c r="DM120" s="923"/>
      <c r="DN120" s="923"/>
      <c r="DO120" s="923"/>
      <c r="DP120" s="923"/>
      <c r="DQ120" s="923">
        <v>38505</v>
      </c>
      <c r="DR120" s="923"/>
      <c r="DS120" s="923"/>
      <c r="DT120" s="923"/>
      <c r="DU120" s="923"/>
      <c r="DV120" s="924">
        <v>1.9</v>
      </c>
      <c r="DW120" s="924"/>
      <c r="DX120" s="924"/>
      <c r="DY120" s="924"/>
      <c r="DZ120" s="925"/>
    </row>
    <row r="121" spans="1:130" s="244" customFormat="1" ht="26.25" customHeight="1" x14ac:dyDescent="0.15">
      <c r="A121" s="898"/>
      <c r="B121" s="899"/>
      <c r="C121" s="944" t="s">
        <v>465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173</v>
      </c>
      <c r="AB121" s="858"/>
      <c r="AC121" s="858"/>
      <c r="AD121" s="858"/>
      <c r="AE121" s="859"/>
      <c r="AF121" s="860" t="s">
        <v>173</v>
      </c>
      <c r="AG121" s="858"/>
      <c r="AH121" s="858"/>
      <c r="AI121" s="858"/>
      <c r="AJ121" s="859"/>
      <c r="AK121" s="860" t="s">
        <v>173</v>
      </c>
      <c r="AL121" s="858"/>
      <c r="AM121" s="858"/>
      <c r="AN121" s="858"/>
      <c r="AO121" s="859"/>
      <c r="AP121" s="905" t="s">
        <v>173</v>
      </c>
      <c r="AQ121" s="906"/>
      <c r="AR121" s="906"/>
      <c r="AS121" s="906"/>
      <c r="AT121" s="907"/>
      <c r="AU121" s="967"/>
      <c r="AV121" s="968"/>
      <c r="AW121" s="968"/>
      <c r="AX121" s="968"/>
      <c r="AY121" s="969"/>
      <c r="AZ121" s="893" t="s">
        <v>466</v>
      </c>
      <c r="BA121" s="828"/>
      <c r="BB121" s="828"/>
      <c r="BC121" s="828"/>
      <c r="BD121" s="828"/>
      <c r="BE121" s="828"/>
      <c r="BF121" s="828"/>
      <c r="BG121" s="828"/>
      <c r="BH121" s="828"/>
      <c r="BI121" s="828"/>
      <c r="BJ121" s="828"/>
      <c r="BK121" s="828"/>
      <c r="BL121" s="828"/>
      <c r="BM121" s="828"/>
      <c r="BN121" s="828"/>
      <c r="BO121" s="828"/>
      <c r="BP121" s="829"/>
      <c r="BQ121" s="894" t="s">
        <v>173</v>
      </c>
      <c r="BR121" s="895"/>
      <c r="BS121" s="895"/>
      <c r="BT121" s="895"/>
      <c r="BU121" s="895"/>
      <c r="BV121" s="895" t="s">
        <v>173</v>
      </c>
      <c r="BW121" s="895"/>
      <c r="BX121" s="895"/>
      <c r="BY121" s="895"/>
      <c r="BZ121" s="895"/>
      <c r="CA121" s="895" t="s">
        <v>173</v>
      </c>
      <c r="CB121" s="895"/>
      <c r="CC121" s="895"/>
      <c r="CD121" s="895"/>
      <c r="CE121" s="895"/>
      <c r="CF121" s="956" t="s">
        <v>173</v>
      </c>
      <c r="CG121" s="957"/>
      <c r="CH121" s="957"/>
      <c r="CI121" s="957"/>
      <c r="CJ121" s="957"/>
      <c r="CK121" s="950"/>
      <c r="CL121" s="936"/>
      <c r="CM121" s="936"/>
      <c r="CN121" s="936"/>
      <c r="CO121" s="937"/>
      <c r="CP121" s="916" t="s">
        <v>403</v>
      </c>
      <c r="CQ121" s="917"/>
      <c r="CR121" s="917"/>
      <c r="CS121" s="917"/>
      <c r="CT121" s="917"/>
      <c r="CU121" s="917"/>
      <c r="CV121" s="917"/>
      <c r="CW121" s="917"/>
      <c r="CX121" s="917"/>
      <c r="CY121" s="917"/>
      <c r="CZ121" s="917"/>
      <c r="DA121" s="917"/>
      <c r="DB121" s="917"/>
      <c r="DC121" s="917"/>
      <c r="DD121" s="917"/>
      <c r="DE121" s="917"/>
      <c r="DF121" s="918"/>
      <c r="DG121" s="894" t="s">
        <v>173</v>
      </c>
      <c r="DH121" s="895"/>
      <c r="DI121" s="895"/>
      <c r="DJ121" s="895"/>
      <c r="DK121" s="895"/>
      <c r="DL121" s="895" t="s">
        <v>434</v>
      </c>
      <c r="DM121" s="895"/>
      <c r="DN121" s="895"/>
      <c r="DO121" s="895"/>
      <c r="DP121" s="895"/>
      <c r="DQ121" s="895" t="s">
        <v>173</v>
      </c>
      <c r="DR121" s="895"/>
      <c r="DS121" s="895"/>
      <c r="DT121" s="895"/>
      <c r="DU121" s="895"/>
      <c r="DV121" s="872" t="s">
        <v>173</v>
      </c>
      <c r="DW121" s="872"/>
      <c r="DX121" s="872"/>
      <c r="DY121" s="872"/>
      <c r="DZ121" s="873"/>
    </row>
    <row r="122" spans="1:130" s="244" customFormat="1" ht="26.25" customHeight="1" x14ac:dyDescent="0.15">
      <c r="A122" s="898"/>
      <c r="B122" s="899"/>
      <c r="C122" s="902" t="s">
        <v>448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173</v>
      </c>
      <c r="AB122" s="858"/>
      <c r="AC122" s="858"/>
      <c r="AD122" s="858"/>
      <c r="AE122" s="859"/>
      <c r="AF122" s="860" t="s">
        <v>173</v>
      </c>
      <c r="AG122" s="858"/>
      <c r="AH122" s="858"/>
      <c r="AI122" s="858"/>
      <c r="AJ122" s="859"/>
      <c r="AK122" s="860" t="s">
        <v>173</v>
      </c>
      <c r="AL122" s="858"/>
      <c r="AM122" s="858"/>
      <c r="AN122" s="858"/>
      <c r="AO122" s="859"/>
      <c r="AP122" s="905" t="s">
        <v>173</v>
      </c>
      <c r="AQ122" s="906"/>
      <c r="AR122" s="906"/>
      <c r="AS122" s="906"/>
      <c r="AT122" s="907"/>
      <c r="AU122" s="967"/>
      <c r="AV122" s="968"/>
      <c r="AW122" s="968"/>
      <c r="AX122" s="968"/>
      <c r="AY122" s="969"/>
      <c r="AZ122" s="960" t="s">
        <v>467</v>
      </c>
      <c r="BA122" s="961"/>
      <c r="BB122" s="961"/>
      <c r="BC122" s="961"/>
      <c r="BD122" s="961"/>
      <c r="BE122" s="961"/>
      <c r="BF122" s="961"/>
      <c r="BG122" s="961"/>
      <c r="BH122" s="961"/>
      <c r="BI122" s="961"/>
      <c r="BJ122" s="961"/>
      <c r="BK122" s="961"/>
      <c r="BL122" s="961"/>
      <c r="BM122" s="961"/>
      <c r="BN122" s="961"/>
      <c r="BO122" s="961"/>
      <c r="BP122" s="962"/>
      <c r="BQ122" s="963">
        <v>3110316</v>
      </c>
      <c r="BR122" s="926"/>
      <c r="BS122" s="926"/>
      <c r="BT122" s="926"/>
      <c r="BU122" s="926"/>
      <c r="BV122" s="926">
        <v>2947754</v>
      </c>
      <c r="BW122" s="926"/>
      <c r="BX122" s="926"/>
      <c r="BY122" s="926"/>
      <c r="BZ122" s="926"/>
      <c r="CA122" s="926">
        <v>2933968</v>
      </c>
      <c r="CB122" s="926"/>
      <c r="CC122" s="926"/>
      <c r="CD122" s="926"/>
      <c r="CE122" s="926"/>
      <c r="CF122" s="927">
        <v>142.69999999999999</v>
      </c>
      <c r="CG122" s="928"/>
      <c r="CH122" s="928"/>
      <c r="CI122" s="928"/>
      <c r="CJ122" s="928"/>
      <c r="CK122" s="950"/>
      <c r="CL122" s="936"/>
      <c r="CM122" s="936"/>
      <c r="CN122" s="936"/>
      <c r="CO122" s="937"/>
      <c r="CP122" s="916" t="s">
        <v>402</v>
      </c>
      <c r="CQ122" s="917"/>
      <c r="CR122" s="917"/>
      <c r="CS122" s="917"/>
      <c r="CT122" s="917"/>
      <c r="CU122" s="917"/>
      <c r="CV122" s="917"/>
      <c r="CW122" s="917"/>
      <c r="CX122" s="917"/>
      <c r="CY122" s="917"/>
      <c r="CZ122" s="917"/>
      <c r="DA122" s="917"/>
      <c r="DB122" s="917"/>
      <c r="DC122" s="917"/>
      <c r="DD122" s="917"/>
      <c r="DE122" s="917"/>
      <c r="DF122" s="918"/>
      <c r="DG122" s="894" t="s">
        <v>434</v>
      </c>
      <c r="DH122" s="895"/>
      <c r="DI122" s="895"/>
      <c r="DJ122" s="895"/>
      <c r="DK122" s="895"/>
      <c r="DL122" s="895" t="s">
        <v>173</v>
      </c>
      <c r="DM122" s="895"/>
      <c r="DN122" s="895"/>
      <c r="DO122" s="895"/>
      <c r="DP122" s="895"/>
      <c r="DQ122" s="895" t="s">
        <v>434</v>
      </c>
      <c r="DR122" s="895"/>
      <c r="DS122" s="895"/>
      <c r="DT122" s="895"/>
      <c r="DU122" s="895"/>
      <c r="DV122" s="872" t="s">
        <v>434</v>
      </c>
      <c r="DW122" s="872"/>
      <c r="DX122" s="872"/>
      <c r="DY122" s="872"/>
      <c r="DZ122" s="873"/>
    </row>
    <row r="123" spans="1:130" s="244" customFormat="1" ht="26.25" customHeight="1" x14ac:dyDescent="0.15">
      <c r="A123" s="898"/>
      <c r="B123" s="899"/>
      <c r="C123" s="902" t="s">
        <v>454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954</v>
      </c>
      <c r="AB123" s="858"/>
      <c r="AC123" s="858"/>
      <c r="AD123" s="858"/>
      <c r="AE123" s="859"/>
      <c r="AF123" s="860">
        <v>6645</v>
      </c>
      <c r="AG123" s="858"/>
      <c r="AH123" s="858"/>
      <c r="AI123" s="858"/>
      <c r="AJ123" s="859"/>
      <c r="AK123" s="860">
        <v>6599</v>
      </c>
      <c r="AL123" s="858"/>
      <c r="AM123" s="858"/>
      <c r="AN123" s="858"/>
      <c r="AO123" s="859"/>
      <c r="AP123" s="905">
        <v>0.3</v>
      </c>
      <c r="AQ123" s="906"/>
      <c r="AR123" s="906"/>
      <c r="AS123" s="906"/>
      <c r="AT123" s="907"/>
      <c r="AU123" s="970"/>
      <c r="AV123" s="971"/>
      <c r="AW123" s="971"/>
      <c r="AX123" s="971"/>
      <c r="AY123" s="971"/>
      <c r="AZ123" s="275" t="s">
        <v>186</v>
      </c>
      <c r="BA123" s="275"/>
      <c r="BB123" s="275"/>
      <c r="BC123" s="275"/>
      <c r="BD123" s="275"/>
      <c r="BE123" s="275"/>
      <c r="BF123" s="275"/>
      <c r="BG123" s="275"/>
      <c r="BH123" s="275"/>
      <c r="BI123" s="275"/>
      <c r="BJ123" s="275"/>
      <c r="BK123" s="275"/>
      <c r="BL123" s="275"/>
      <c r="BM123" s="275"/>
      <c r="BN123" s="275"/>
      <c r="BO123" s="958" t="s">
        <v>468</v>
      </c>
      <c r="BP123" s="959"/>
      <c r="BQ123" s="913">
        <v>5154725</v>
      </c>
      <c r="BR123" s="914"/>
      <c r="BS123" s="914"/>
      <c r="BT123" s="914"/>
      <c r="BU123" s="914"/>
      <c r="BV123" s="914">
        <v>4984259</v>
      </c>
      <c r="BW123" s="914"/>
      <c r="BX123" s="914"/>
      <c r="BY123" s="914"/>
      <c r="BZ123" s="914"/>
      <c r="CA123" s="914">
        <v>5059487</v>
      </c>
      <c r="CB123" s="914"/>
      <c r="CC123" s="914"/>
      <c r="CD123" s="914"/>
      <c r="CE123" s="914"/>
      <c r="CF123" s="824"/>
      <c r="CG123" s="825"/>
      <c r="CH123" s="825"/>
      <c r="CI123" s="825"/>
      <c r="CJ123" s="915"/>
      <c r="CK123" s="950"/>
      <c r="CL123" s="936"/>
      <c r="CM123" s="936"/>
      <c r="CN123" s="936"/>
      <c r="CO123" s="937"/>
      <c r="CP123" s="916" t="s">
        <v>398</v>
      </c>
      <c r="CQ123" s="917"/>
      <c r="CR123" s="917"/>
      <c r="CS123" s="917"/>
      <c r="CT123" s="917"/>
      <c r="CU123" s="917"/>
      <c r="CV123" s="917"/>
      <c r="CW123" s="917"/>
      <c r="CX123" s="917"/>
      <c r="CY123" s="917"/>
      <c r="CZ123" s="917"/>
      <c r="DA123" s="917"/>
      <c r="DB123" s="917"/>
      <c r="DC123" s="917"/>
      <c r="DD123" s="917"/>
      <c r="DE123" s="917"/>
      <c r="DF123" s="918"/>
      <c r="DG123" s="857" t="s">
        <v>173</v>
      </c>
      <c r="DH123" s="858"/>
      <c r="DI123" s="858"/>
      <c r="DJ123" s="858"/>
      <c r="DK123" s="859"/>
      <c r="DL123" s="860" t="s">
        <v>173</v>
      </c>
      <c r="DM123" s="858"/>
      <c r="DN123" s="858"/>
      <c r="DO123" s="858"/>
      <c r="DP123" s="859"/>
      <c r="DQ123" s="860" t="s">
        <v>173</v>
      </c>
      <c r="DR123" s="858"/>
      <c r="DS123" s="858"/>
      <c r="DT123" s="858"/>
      <c r="DU123" s="859"/>
      <c r="DV123" s="905" t="s">
        <v>173</v>
      </c>
      <c r="DW123" s="906"/>
      <c r="DX123" s="906"/>
      <c r="DY123" s="906"/>
      <c r="DZ123" s="907"/>
    </row>
    <row r="124" spans="1:130" s="244" customFormat="1" ht="26.25" customHeight="1" thickBot="1" x14ac:dyDescent="0.2">
      <c r="A124" s="898"/>
      <c r="B124" s="899"/>
      <c r="C124" s="902" t="s">
        <v>457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173</v>
      </c>
      <c r="AB124" s="858"/>
      <c r="AC124" s="858"/>
      <c r="AD124" s="858"/>
      <c r="AE124" s="859"/>
      <c r="AF124" s="860" t="s">
        <v>434</v>
      </c>
      <c r="AG124" s="858"/>
      <c r="AH124" s="858"/>
      <c r="AI124" s="858"/>
      <c r="AJ124" s="859"/>
      <c r="AK124" s="860" t="s">
        <v>173</v>
      </c>
      <c r="AL124" s="858"/>
      <c r="AM124" s="858"/>
      <c r="AN124" s="858"/>
      <c r="AO124" s="859"/>
      <c r="AP124" s="905" t="s">
        <v>173</v>
      </c>
      <c r="AQ124" s="906"/>
      <c r="AR124" s="906"/>
      <c r="AS124" s="906"/>
      <c r="AT124" s="907"/>
      <c r="AU124" s="908" t="s">
        <v>469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173</v>
      </c>
      <c r="BR124" s="912"/>
      <c r="BS124" s="912"/>
      <c r="BT124" s="912"/>
      <c r="BU124" s="912"/>
      <c r="BV124" s="912" t="s">
        <v>173</v>
      </c>
      <c r="BW124" s="912"/>
      <c r="BX124" s="912"/>
      <c r="BY124" s="912"/>
      <c r="BZ124" s="912"/>
      <c r="CA124" s="912" t="s">
        <v>173</v>
      </c>
      <c r="CB124" s="912"/>
      <c r="CC124" s="912"/>
      <c r="CD124" s="912"/>
      <c r="CE124" s="912"/>
      <c r="CF124" s="802"/>
      <c r="CG124" s="803"/>
      <c r="CH124" s="803"/>
      <c r="CI124" s="803"/>
      <c r="CJ124" s="943"/>
      <c r="CK124" s="951"/>
      <c r="CL124" s="951"/>
      <c r="CM124" s="951"/>
      <c r="CN124" s="951"/>
      <c r="CO124" s="952"/>
      <c r="CP124" s="916" t="s">
        <v>470</v>
      </c>
      <c r="CQ124" s="917"/>
      <c r="CR124" s="917"/>
      <c r="CS124" s="917"/>
      <c r="CT124" s="917"/>
      <c r="CU124" s="917"/>
      <c r="CV124" s="917"/>
      <c r="CW124" s="917"/>
      <c r="CX124" s="917"/>
      <c r="CY124" s="917"/>
      <c r="CZ124" s="917"/>
      <c r="DA124" s="917"/>
      <c r="DB124" s="917"/>
      <c r="DC124" s="917"/>
      <c r="DD124" s="917"/>
      <c r="DE124" s="917"/>
      <c r="DF124" s="918"/>
      <c r="DG124" s="840" t="s">
        <v>173</v>
      </c>
      <c r="DH124" s="841"/>
      <c r="DI124" s="841"/>
      <c r="DJ124" s="841"/>
      <c r="DK124" s="842"/>
      <c r="DL124" s="843" t="s">
        <v>173</v>
      </c>
      <c r="DM124" s="841"/>
      <c r="DN124" s="841"/>
      <c r="DO124" s="841"/>
      <c r="DP124" s="842"/>
      <c r="DQ124" s="843" t="s">
        <v>173</v>
      </c>
      <c r="DR124" s="841"/>
      <c r="DS124" s="841"/>
      <c r="DT124" s="841"/>
      <c r="DU124" s="842"/>
      <c r="DV124" s="929" t="s">
        <v>173</v>
      </c>
      <c r="DW124" s="930"/>
      <c r="DX124" s="930"/>
      <c r="DY124" s="930"/>
      <c r="DZ124" s="931"/>
    </row>
    <row r="125" spans="1:130" s="244" customFormat="1" ht="26.25" customHeight="1" x14ac:dyDescent="0.15">
      <c r="A125" s="898"/>
      <c r="B125" s="899"/>
      <c r="C125" s="902" t="s">
        <v>459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173</v>
      </c>
      <c r="AB125" s="858"/>
      <c r="AC125" s="858"/>
      <c r="AD125" s="858"/>
      <c r="AE125" s="859"/>
      <c r="AF125" s="860" t="s">
        <v>173</v>
      </c>
      <c r="AG125" s="858"/>
      <c r="AH125" s="858"/>
      <c r="AI125" s="858"/>
      <c r="AJ125" s="859"/>
      <c r="AK125" s="860" t="s">
        <v>173</v>
      </c>
      <c r="AL125" s="858"/>
      <c r="AM125" s="858"/>
      <c r="AN125" s="858"/>
      <c r="AO125" s="859"/>
      <c r="AP125" s="905" t="s">
        <v>173</v>
      </c>
      <c r="AQ125" s="906"/>
      <c r="AR125" s="906"/>
      <c r="AS125" s="906"/>
      <c r="AT125" s="907"/>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932" t="s">
        <v>471</v>
      </c>
      <c r="CL125" s="933"/>
      <c r="CM125" s="933"/>
      <c r="CN125" s="933"/>
      <c r="CO125" s="934"/>
      <c r="CP125" s="941" t="s">
        <v>472</v>
      </c>
      <c r="CQ125" s="886"/>
      <c r="CR125" s="886"/>
      <c r="CS125" s="886"/>
      <c r="CT125" s="886"/>
      <c r="CU125" s="886"/>
      <c r="CV125" s="886"/>
      <c r="CW125" s="886"/>
      <c r="CX125" s="886"/>
      <c r="CY125" s="886"/>
      <c r="CZ125" s="886"/>
      <c r="DA125" s="886"/>
      <c r="DB125" s="886"/>
      <c r="DC125" s="886"/>
      <c r="DD125" s="886"/>
      <c r="DE125" s="886"/>
      <c r="DF125" s="887"/>
      <c r="DG125" s="942" t="s">
        <v>173</v>
      </c>
      <c r="DH125" s="923"/>
      <c r="DI125" s="923"/>
      <c r="DJ125" s="923"/>
      <c r="DK125" s="923"/>
      <c r="DL125" s="923" t="s">
        <v>173</v>
      </c>
      <c r="DM125" s="923"/>
      <c r="DN125" s="923"/>
      <c r="DO125" s="923"/>
      <c r="DP125" s="923"/>
      <c r="DQ125" s="923" t="s">
        <v>173</v>
      </c>
      <c r="DR125" s="923"/>
      <c r="DS125" s="923"/>
      <c r="DT125" s="923"/>
      <c r="DU125" s="923"/>
      <c r="DV125" s="924" t="s">
        <v>173</v>
      </c>
      <c r="DW125" s="924"/>
      <c r="DX125" s="924"/>
      <c r="DY125" s="924"/>
      <c r="DZ125" s="925"/>
    </row>
    <row r="126" spans="1:130" s="244" customFormat="1" ht="26.25" customHeight="1" thickBot="1" x14ac:dyDescent="0.2">
      <c r="A126" s="898"/>
      <c r="B126" s="899"/>
      <c r="C126" s="902" t="s">
        <v>461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173</v>
      </c>
      <c r="AB126" s="858"/>
      <c r="AC126" s="858"/>
      <c r="AD126" s="858"/>
      <c r="AE126" s="859"/>
      <c r="AF126" s="860" t="s">
        <v>434</v>
      </c>
      <c r="AG126" s="858"/>
      <c r="AH126" s="858"/>
      <c r="AI126" s="858"/>
      <c r="AJ126" s="859"/>
      <c r="AK126" s="860" t="s">
        <v>173</v>
      </c>
      <c r="AL126" s="858"/>
      <c r="AM126" s="858"/>
      <c r="AN126" s="858"/>
      <c r="AO126" s="859"/>
      <c r="AP126" s="905" t="s">
        <v>434</v>
      </c>
      <c r="AQ126" s="906"/>
      <c r="AR126" s="906"/>
      <c r="AS126" s="906"/>
      <c r="AT126" s="907"/>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935"/>
      <c r="CL126" s="936"/>
      <c r="CM126" s="936"/>
      <c r="CN126" s="936"/>
      <c r="CO126" s="937"/>
      <c r="CP126" s="893" t="s">
        <v>473</v>
      </c>
      <c r="CQ126" s="828"/>
      <c r="CR126" s="828"/>
      <c r="CS126" s="828"/>
      <c r="CT126" s="828"/>
      <c r="CU126" s="828"/>
      <c r="CV126" s="828"/>
      <c r="CW126" s="828"/>
      <c r="CX126" s="828"/>
      <c r="CY126" s="828"/>
      <c r="CZ126" s="828"/>
      <c r="DA126" s="828"/>
      <c r="DB126" s="828"/>
      <c r="DC126" s="828"/>
      <c r="DD126" s="828"/>
      <c r="DE126" s="828"/>
      <c r="DF126" s="829"/>
      <c r="DG126" s="894" t="s">
        <v>434</v>
      </c>
      <c r="DH126" s="895"/>
      <c r="DI126" s="895"/>
      <c r="DJ126" s="895"/>
      <c r="DK126" s="895"/>
      <c r="DL126" s="895" t="s">
        <v>173</v>
      </c>
      <c r="DM126" s="895"/>
      <c r="DN126" s="895"/>
      <c r="DO126" s="895"/>
      <c r="DP126" s="895"/>
      <c r="DQ126" s="895" t="s">
        <v>173</v>
      </c>
      <c r="DR126" s="895"/>
      <c r="DS126" s="895"/>
      <c r="DT126" s="895"/>
      <c r="DU126" s="895"/>
      <c r="DV126" s="872" t="s">
        <v>173</v>
      </c>
      <c r="DW126" s="872"/>
      <c r="DX126" s="872"/>
      <c r="DY126" s="872"/>
      <c r="DZ126" s="873"/>
    </row>
    <row r="127" spans="1:130" s="244" customFormat="1" ht="26.25" customHeight="1" x14ac:dyDescent="0.15">
      <c r="A127" s="900"/>
      <c r="B127" s="901"/>
      <c r="C127" s="919" t="s">
        <v>474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173</v>
      </c>
      <c r="AB127" s="858"/>
      <c r="AC127" s="858"/>
      <c r="AD127" s="858"/>
      <c r="AE127" s="859"/>
      <c r="AF127" s="860" t="s">
        <v>173</v>
      </c>
      <c r="AG127" s="858"/>
      <c r="AH127" s="858"/>
      <c r="AI127" s="858"/>
      <c r="AJ127" s="859"/>
      <c r="AK127" s="860" t="s">
        <v>173</v>
      </c>
      <c r="AL127" s="858"/>
      <c r="AM127" s="858"/>
      <c r="AN127" s="858"/>
      <c r="AO127" s="859"/>
      <c r="AP127" s="905" t="s">
        <v>173</v>
      </c>
      <c r="AQ127" s="906"/>
      <c r="AR127" s="906"/>
      <c r="AS127" s="906"/>
      <c r="AT127" s="907"/>
      <c r="AU127" s="280"/>
      <c r="AV127" s="280"/>
      <c r="AW127" s="280"/>
      <c r="AX127" s="922" t="s">
        <v>475</v>
      </c>
      <c r="AY127" s="890"/>
      <c r="AZ127" s="890"/>
      <c r="BA127" s="890"/>
      <c r="BB127" s="890"/>
      <c r="BC127" s="890"/>
      <c r="BD127" s="890"/>
      <c r="BE127" s="891"/>
      <c r="BF127" s="889" t="s">
        <v>476</v>
      </c>
      <c r="BG127" s="890"/>
      <c r="BH127" s="890"/>
      <c r="BI127" s="890"/>
      <c r="BJ127" s="890"/>
      <c r="BK127" s="890"/>
      <c r="BL127" s="891"/>
      <c r="BM127" s="889" t="s">
        <v>477</v>
      </c>
      <c r="BN127" s="890"/>
      <c r="BO127" s="890"/>
      <c r="BP127" s="890"/>
      <c r="BQ127" s="890"/>
      <c r="BR127" s="890"/>
      <c r="BS127" s="891"/>
      <c r="BT127" s="889" t="s">
        <v>478</v>
      </c>
      <c r="BU127" s="890"/>
      <c r="BV127" s="890"/>
      <c r="BW127" s="890"/>
      <c r="BX127" s="890"/>
      <c r="BY127" s="890"/>
      <c r="BZ127" s="892"/>
      <c r="CA127" s="280"/>
      <c r="CB127" s="280"/>
      <c r="CC127" s="280"/>
      <c r="CD127" s="281"/>
      <c r="CE127" s="281"/>
      <c r="CF127" s="281"/>
      <c r="CG127" s="278"/>
      <c r="CH127" s="278"/>
      <c r="CI127" s="278"/>
      <c r="CJ127" s="279"/>
      <c r="CK127" s="935"/>
      <c r="CL127" s="936"/>
      <c r="CM127" s="936"/>
      <c r="CN127" s="936"/>
      <c r="CO127" s="937"/>
      <c r="CP127" s="893" t="s">
        <v>479</v>
      </c>
      <c r="CQ127" s="828"/>
      <c r="CR127" s="828"/>
      <c r="CS127" s="828"/>
      <c r="CT127" s="828"/>
      <c r="CU127" s="828"/>
      <c r="CV127" s="828"/>
      <c r="CW127" s="828"/>
      <c r="CX127" s="828"/>
      <c r="CY127" s="828"/>
      <c r="CZ127" s="828"/>
      <c r="DA127" s="828"/>
      <c r="DB127" s="828"/>
      <c r="DC127" s="828"/>
      <c r="DD127" s="828"/>
      <c r="DE127" s="828"/>
      <c r="DF127" s="829"/>
      <c r="DG127" s="894" t="s">
        <v>173</v>
      </c>
      <c r="DH127" s="895"/>
      <c r="DI127" s="895"/>
      <c r="DJ127" s="895"/>
      <c r="DK127" s="895"/>
      <c r="DL127" s="895" t="s">
        <v>173</v>
      </c>
      <c r="DM127" s="895"/>
      <c r="DN127" s="895"/>
      <c r="DO127" s="895"/>
      <c r="DP127" s="895"/>
      <c r="DQ127" s="895" t="s">
        <v>434</v>
      </c>
      <c r="DR127" s="895"/>
      <c r="DS127" s="895"/>
      <c r="DT127" s="895"/>
      <c r="DU127" s="895"/>
      <c r="DV127" s="872" t="s">
        <v>173</v>
      </c>
      <c r="DW127" s="872"/>
      <c r="DX127" s="872"/>
      <c r="DY127" s="872"/>
      <c r="DZ127" s="873"/>
    </row>
    <row r="128" spans="1:130" s="244" customFormat="1" ht="26.25" customHeight="1" thickBot="1" x14ac:dyDescent="0.2">
      <c r="A128" s="874" t="s">
        <v>480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481</v>
      </c>
      <c r="X128" s="876"/>
      <c r="Y128" s="876"/>
      <c r="Z128" s="877"/>
      <c r="AA128" s="878" t="s">
        <v>173</v>
      </c>
      <c r="AB128" s="879"/>
      <c r="AC128" s="879"/>
      <c r="AD128" s="879"/>
      <c r="AE128" s="880"/>
      <c r="AF128" s="881" t="s">
        <v>173</v>
      </c>
      <c r="AG128" s="879"/>
      <c r="AH128" s="879"/>
      <c r="AI128" s="879"/>
      <c r="AJ128" s="880"/>
      <c r="AK128" s="881" t="s">
        <v>173</v>
      </c>
      <c r="AL128" s="879"/>
      <c r="AM128" s="879"/>
      <c r="AN128" s="879"/>
      <c r="AO128" s="880"/>
      <c r="AP128" s="882"/>
      <c r="AQ128" s="883"/>
      <c r="AR128" s="883"/>
      <c r="AS128" s="883"/>
      <c r="AT128" s="884"/>
      <c r="AU128" s="280"/>
      <c r="AV128" s="280"/>
      <c r="AW128" s="280"/>
      <c r="AX128" s="885" t="s">
        <v>482</v>
      </c>
      <c r="AY128" s="886"/>
      <c r="AZ128" s="886"/>
      <c r="BA128" s="886"/>
      <c r="BB128" s="886"/>
      <c r="BC128" s="886"/>
      <c r="BD128" s="886"/>
      <c r="BE128" s="887"/>
      <c r="BF128" s="864" t="s">
        <v>173</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1"/>
      <c r="CB128" s="281"/>
      <c r="CC128" s="281"/>
      <c r="CD128" s="281"/>
      <c r="CE128" s="281"/>
      <c r="CF128" s="281"/>
      <c r="CG128" s="278"/>
      <c r="CH128" s="278"/>
      <c r="CI128" s="278"/>
      <c r="CJ128" s="279"/>
      <c r="CK128" s="938"/>
      <c r="CL128" s="939"/>
      <c r="CM128" s="939"/>
      <c r="CN128" s="939"/>
      <c r="CO128" s="940"/>
      <c r="CP128" s="867" t="s">
        <v>483</v>
      </c>
      <c r="CQ128" s="806"/>
      <c r="CR128" s="806"/>
      <c r="CS128" s="806"/>
      <c r="CT128" s="806"/>
      <c r="CU128" s="806"/>
      <c r="CV128" s="806"/>
      <c r="CW128" s="806"/>
      <c r="CX128" s="806"/>
      <c r="CY128" s="806"/>
      <c r="CZ128" s="806"/>
      <c r="DA128" s="806"/>
      <c r="DB128" s="806"/>
      <c r="DC128" s="806"/>
      <c r="DD128" s="806"/>
      <c r="DE128" s="806"/>
      <c r="DF128" s="807"/>
      <c r="DG128" s="868" t="s">
        <v>173</v>
      </c>
      <c r="DH128" s="869"/>
      <c r="DI128" s="869"/>
      <c r="DJ128" s="869"/>
      <c r="DK128" s="869"/>
      <c r="DL128" s="869" t="s">
        <v>173</v>
      </c>
      <c r="DM128" s="869"/>
      <c r="DN128" s="869"/>
      <c r="DO128" s="869"/>
      <c r="DP128" s="869"/>
      <c r="DQ128" s="869" t="s">
        <v>173</v>
      </c>
      <c r="DR128" s="869"/>
      <c r="DS128" s="869"/>
      <c r="DT128" s="869"/>
      <c r="DU128" s="869"/>
      <c r="DV128" s="870" t="s">
        <v>173</v>
      </c>
      <c r="DW128" s="870"/>
      <c r="DX128" s="870"/>
      <c r="DY128" s="870"/>
      <c r="DZ128" s="871"/>
    </row>
    <row r="129" spans="1:131" s="244"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484</v>
      </c>
      <c r="X129" s="855"/>
      <c r="Y129" s="855"/>
      <c r="Z129" s="856"/>
      <c r="AA129" s="857">
        <v>2414235</v>
      </c>
      <c r="AB129" s="858"/>
      <c r="AC129" s="858"/>
      <c r="AD129" s="858"/>
      <c r="AE129" s="859"/>
      <c r="AF129" s="860">
        <v>2379460</v>
      </c>
      <c r="AG129" s="858"/>
      <c r="AH129" s="858"/>
      <c r="AI129" s="858"/>
      <c r="AJ129" s="859"/>
      <c r="AK129" s="860">
        <v>2358381</v>
      </c>
      <c r="AL129" s="858"/>
      <c r="AM129" s="858"/>
      <c r="AN129" s="858"/>
      <c r="AO129" s="859"/>
      <c r="AP129" s="861"/>
      <c r="AQ129" s="862"/>
      <c r="AR129" s="862"/>
      <c r="AS129" s="862"/>
      <c r="AT129" s="863"/>
      <c r="AU129" s="282"/>
      <c r="AV129" s="282"/>
      <c r="AW129" s="282"/>
      <c r="AX129" s="827" t="s">
        <v>485</v>
      </c>
      <c r="AY129" s="828"/>
      <c r="AZ129" s="828"/>
      <c r="BA129" s="828"/>
      <c r="BB129" s="828"/>
      <c r="BC129" s="828"/>
      <c r="BD129" s="828"/>
      <c r="BE129" s="829"/>
      <c r="BF129" s="847" t="s">
        <v>173</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852" t="s">
        <v>486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487</v>
      </c>
      <c r="X130" s="855"/>
      <c r="Y130" s="855"/>
      <c r="Z130" s="856"/>
      <c r="AA130" s="857">
        <v>295733</v>
      </c>
      <c r="AB130" s="858"/>
      <c r="AC130" s="858"/>
      <c r="AD130" s="858"/>
      <c r="AE130" s="859"/>
      <c r="AF130" s="860">
        <v>306632</v>
      </c>
      <c r="AG130" s="858"/>
      <c r="AH130" s="858"/>
      <c r="AI130" s="858"/>
      <c r="AJ130" s="859"/>
      <c r="AK130" s="860">
        <v>302331</v>
      </c>
      <c r="AL130" s="858"/>
      <c r="AM130" s="858"/>
      <c r="AN130" s="858"/>
      <c r="AO130" s="859"/>
      <c r="AP130" s="861"/>
      <c r="AQ130" s="862"/>
      <c r="AR130" s="862"/>
      <c r="AS130" s="862"/>
      <c r="AT130" s="863"/>
      <c r="AU130" s="282"/>
      <c r="AV130" s="282"/>
      <c r="AW130" s="282"/>
      <c r="AX130" s="827" t="s">
        <v>488</v>
      </c>
      <c r="AY130" s="828"/>
      <c r="AZ130" s="828"/>
      <c r="BA130" s="828"/>
      <c r="BB130" s="828"/>
      <c r="BC130" s="828"/>
      <c r="BD130" s="828"/>
      <c r="BE130" s="829"/>
      <c r="BF130" s="830">
        <v>3.2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489</v>
      </c>
      <c r="X131" s="838"/>
      <c r="Y131" s="838"/>
      <c r="Z131" s="839"/>
      <c r="AA131" s="840">
        <v>2118502</v>
      </c>
      <c r="AB131" s="841"/>
      <c r="AC131" s="841"/>
      <c r="AD131" s="841"/>
      <c r="AE131" s="842"/>
      <c r="AF131" s="843">
        <v>2072828</v>
      </c>
      <c r="AG131" s="841"/>
      <c r="AH131" s="841"/>
      <c r="AI131" s="841"/>
      <c r="AJ131" s="842"/>
      <c r="AK131" s="843">
        <v>2056050</v>
      </c>
      <c r="AL131" s="841"/>
      <c r="AM131" s="841"/>
      <c r="AN131" s="841"/>
      <c r="AO131" s="842"/>
      <c r="AP131" s="844"/>
      <c r="AQ131" s="845"/>
      <c r="AR131" s="845"/>
      <c r="AS131" s="845"/>
      <c r="AT131" s="846"/>
      <c r="AU131" s="282"/>
      <c r="AV131" s="282"/>
      <c r="AW131" s="282"/>
      <c r="AX131" s="805" t="s">
        <v>490</v>
      </c>
      <c r="AY131" s="806"/>
      <c r="AZ131" s="806"/>
      <c r="BA131" s="806"/>
      <c r="BB131" s="806"/>
      <c r="BC131" s="806"/>
      <c r="BD131" s="806"/>
      <c r="BE131" s="807"/>
      <c r="BF131" s="808" t="s">
        <v>173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814" t="s">
        <v>491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492</v>
      </c>
      <c r="W132" s="818"/>
      <c r="X132" s="818"/>
      <c r="Y132" s="818"/>
      <c r="Z132" s="819"/>
      <c r="AA132" s="820">
        <v>2.7144652210000002</v>
      </c>
      <c r="AB132" s="821"/>
      <c r="AC132" s="821"/>
      <c r="AD132" s="821"/>
      <c r="AE132" s="822"/>
      <c r="AF132" s="823">
        <v>3.3191851899999998</v>
      </c>
      <c r="AG132" s="821"/>
      <c r="AH132" s="821"/>
      <c r="AI132" s="821"/>
      <c r="AJ132" s="822"/>
      <c r="AK132" s="823">
        <v>3.6813307069999999</v>
      </c>
      <c r="AL132" s="821"/>
      <c r="AM132" s="821"/>
      <c r="AN132" s="821"/>
      <c r="AO132" s="822"/>
      <c r="AP132" s="824"/>
      <c r="AQ132" s="825"/>
      <c r="AR132" s="825"/>
      <c r="AS132" s="825"/>
      <c r="AT132" s="826"/>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493</v>
      </c>
      <c r="W133" s="797"/>
      <c r="X133" s="797"/>
      <c r="Y133" s="797"/>
      <c r="Z133" s="798"/>
      <c r="AA133" s="799">
        <v>2.4</v>
      </c>
      <c r="AB133" s="800"/>
      <c r="AC133" s="800"/>
      <c r="AD133" s="800"/>
      <c r="AE133" s="801"/>
      <c r="AF133" s="799">
        <v>2.7</v>
      </c>
      <c r="AG133" s="800"/>
      <c r="AH133" s="800"/>
      <c r="AI133" s="800"/>
      <c r="AJ133" s="801"/>
      <c r="AK133" s="799">
        <v>3.2</v>
      </c>
      <c r="AL133" s="800"/>
      <c r="AM133" s="800"/>
      <c r="AN133" s="800"/>
      <c r="AO133" s="801"/>
      <c r="AP133" s="802"/>
      <c r="AQ133" s="803"/>
      <c r="AR133" s="803"/>
      <c r="AS133" s="803"/>
      <c r="AT133" s="804"/>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15"/>
  </sheetData>
  <sheetProtection algorithmName="SHA-512" hashValue="bFLjpXwhTFLV7S5WcTS9MnQMalqS5ve2OV4lrqHjVYwW9/2f0A6kSsxfojQcBL7DANwS2/p1lHtlnkmH8UMq7Q==" saltValue="lqXF+hnNNzu7aMeSG5mom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AK7:AO7"/>
    <mergeCell ref="AP7:AT7"/>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494</v>
      </c>
    </row>
    <row r="98" spans="24:120" hidden="1" x14ac:dyDescent="0.15">
      <c r="CS98" s="288"/>
      <c r="CX98" s="288"/>
      <c r="DC98" s="288"/>
      <c r="DH98" s="288"/>
    </row>
    <row r="99" spans="24:120" hidden="1" x14ac:dyDescent="0.15">
      <c r="CS99" s="288"/>
      <c r="CX99" s="288"/>
      <c r="DC99" s="288"/>
      <c r="DH99" s="288"/>
    </row>
    <row r="100" spans="24:120" hidden="1" x14ac:dyDescent="0.15"/>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JvsQZKBRlf+5BizOYq9zQE3aleusjjz4behDNgDyCkp5QHXbSNd3jQHgRvvqoERTlGr/laktTVmTRNaQHfaeg==" saltValue="wBSNh3/E4ml65TxAalEC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80od/ES8sRvi2lOeOea5DZoke2xm6SHWLDj6z9vESPEyyMwwHL/ANMoAA3PxRPGxKXXWxPCzKrBOosH65VoaQ==" saltValue="8h7+tshQOGrNlvHoInPHz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495</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496</v>
      </c>
      <c r="AL6" s="296"/>
      <c r="AM6" s="296"/>
      <c r="AN6" s="296"/>
      <c r="AO6" s="291"/>
      <c r="AP6" s="291"/>
      <c r="AQ6" s="291"/>
      <c r="AR6" s="291"/>
    </row>
    <row r="7" spans="1:46"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12" t="s">
        <v>497</v>
      </c>
      <c r="AP7" s="301"/>
      <c r="AQ7" s="302" t="s">
        <v>498</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13"/>
      <c r="AP8" s="307" t="s">
        <v>499</v>
      </c>
      <c r="AQ8" s="308" t="s">
        <v>500</v>
      </c>
      <c r="AR8" s="309" t="s">
        <v>501</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26" t="s">
        <v>502</v>
      </c>
      <c r="AL9" s="1227"/>
      <c r="AM9" s="1227"/>
      <c r="AN9" s="1228"/>
      <c r="AO9" s="310">
        <v>595394</v>
      </c>
      <c r="AP9" s="310">
        <v>88891</v>
      </c>
      <c r="AQ9" s="311">
        <v>116834</v>
      </c>
      <c r="AR9" s="312">
        <v>-23.9</v>
      </c>
    </row>
    <row r="10" spans="1:46"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26" t="s">
        <v>503</v>
      </c>
      <c r="AL10" s="1227"/>
      <c r="AM10" s="1227"/>
      <c r="AN10" s="1228"/>
      <c r="AO10" s="313">
        <v>64932</v>
      </c>
      <c r="AP10" s="313">
        <v>9694</v>
      </c>
      <c r="AQ10" s="314">
        <v>12766</v>
      </c>
      <c r="AR10" s="315">
        <v>-24.1</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26" t="s">
        <v>504</v>
      </c>
      <c r="AL11" s="1227"/>
      <c r="AM11" s="1227"/>
      <c r="AN11" s="1228"/>
      <c r="AO11" s="313">
        <v>107802</v>
      </c>
      <c r="AP11" s="313">
        <v>16095</v>
      </c>
      <c r="AQ11" s="314">
        <v>19336</v>
      </c>
      <c r="AR11" s="315">
        <v>-16.8</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26" t="s">
        <v>505</v>
      </c>
      <c r="AL12" s="1227"/>
      <c r="AM12" s="1227"/>
      <c r="AN12" s="1228"/>
      <c r="AO12" s="313" t="s">
        <v>506</v>
      </c>
      <c r="AP12" s="313" t="s">
        <v>506</v>
      </c>
      <c r="AQ12" s="314">
        <v>1049</v>
      </c>
      <c r="AR12" s="315" t="s">
        <v>506</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26" t="s">
        <v>507</v>
      </c>
      <c r="AL13" s="1227"/>
      <c r="AM13" s="1227"/>
      <c r="AN13" s="1228"/>
      <c r="AO13" s="313" t="s">
        <v>506</v>
      </c>
      <c r="AP13" s="313" t="s">
        <v>506</v>
      </c>
      <c r="AQ13" s="314" t="s">
        <v>506</v>
      </c>
      <c r="AR13" s="315" t="s">
        <v>506</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26" t="s">
        <v>508</v>
      </c>
      <c r="AL14" s="1227"/>
      <c r="AM14" s="1227"/>
      <c r="AN14" s="1228"/>
      <c r="AO14" s="313">
        <v>29910</v>
      </c>
      <c r="AP14" s="313">
        <v>4466</v>
      </c>
      <c r="AQ14" s="314">
        <v>5063</v>
      </c>
      <c r="AR14" s="315">
        <v>-11.8</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26" t="s">
        <v>509</v>
      </c>
      <c r="AL15" s="1227"/>
      <c r="AM15" s="1227"/>
      <c r="AN15" s="1228"/>
      <c r="AO15" s="313" t="s">
        <v>506</v>
      </c>
      <c r="AP15" s="313" t="s">
        <v>506</v>
      </c>
      <c r="AQ15" s="314">
        <v>3168</v>
      </c>
      <c r="AR15" s="315" t="s">
        <v>506</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29" t="s">
        <v>510</v>
      </c>
      <c r="AL16" s="1230"/>
      <c r="AM16" s="1230"/>
      <c r="AN16" s="1231"/>
      <c r="AO16" s="313">
        <v>-54687</v>
      </c>
      <c r="AP16" s="313">
        <v>-8165</v>
      </c>
      <c r="AQ16" s="314">
        <v>-11723</v>
      </c>
      <c r="AR16" s="315">
        <v>-30.4</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29" t="s">
        <v>186</v>
      </c>
      <c r="AL17" s="1230"/>
      <c r="AM17" s="1230"/>
      <c r="AN17" s="1231"/>
      <c r="AO17" s="313">
        <v>743351</v>
      </c>
      <c r="AP17" s="313">
        <v>110981</v>
      </c>
      <c r="AQ17" s="314">
        <v>146494</v>
      </c>
      <c r="AR17" s="315">
        <v>-24.2</v>
      </c>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511</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512</v>
      </c>
      <c r="AP20" s="321" t="s">
        <v>513</v>
      </c>
      <c r="AQ20" s="322" t="s">
        <v>514</v>
      </c>
      <c r="AR20" s="323"/>
    </row>
    <row r="21" spans="1:46" s="329" customFormat="1" x14ac:dyDescent="0.15">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23" t="s">
        <v>515</v>
      </c>
      <c r="AL21" s="1224"/>
      <c r="AM21" s="1224"/>
      <c r="AN21" s="1225"/>
      <c r="AO21" s="325">
        <v>11.35</v>
      </c>
      <c r="AP21" s="326">
        <v>13.76</v>
      </c>
      <c r="AQ21" s="327">
        <v>-2.41</v>
      </c>
      <c r="AR21" s="296"/>
      <c r="AS21" s="328"/>
      <c r="AT21" s="324"/>
    </row>
    <row r="22" spans="1:46" s="329" customFormat="1" x14ac:dyDescent="0.15">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23" t="s">
        <v>516</v>
      </c>
      <c r="AL22" s="1224"/>
      <c r="AM22" s="1224"/>
      <c r="AN22" s="1225"/>
      <c r="AO22" s="330">
        <v>97.1</v>
      </c>
      <c r="AP22" s="331">
        <v>94.9</v>
      </c>
      <c r="AQ22" s="332">
        <v>2.2000000000000002</v>
      </c>
      <c r="AR22" s="316"/>
      <c r="AS22" s="328"/>
      <c r="AT22" s="324"/>
    </row>
    <row r="23" spans="1:46" s="329" customFormat="1" x14ac:dyDescent="0.15">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x14ac:dyDescent="0.15">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6" t="s">
        <v>517</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x14ac:dyDescent="0.15">
      <c r="A27" s="337"/>
      <c r="AO27" s="291"/>
      <c r="AP27" s="291"/>
      <c r="AQ27" s="291"/>
      <c r="AR27" s="291"/>
      <c r="AS27" s="291"/>
      <c r="AT27" s="291"/>
    </row>
    <row r="28" spans="1:46" ht="17.25" x14ac:dyDescent="0.15">
      <c r="A28" s="292" t="s">
        <v>518</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519</v>
      </c>
      <c r="AL29" s="296"/>
      <c r="AM29" s="296"/>
      <c r="AN29" s="296"/>
      <c r="AO29" s="291"/>
      <c r="AP29" s="291"/>
      <c r="AQ29" s="291"/>
      <c r="AR29" s="291"/>
      <c r="AS29" s="339"/>
    </row>
    <row r="30" spans="1:46"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12" t="s">
        <v>497</v>
      </c>
      <c r="AP30" s="301"/>
      <c r="AQ30" s="302" t="s">
        <v>498</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13"/>
      <c r="AP31" s="307" t="s">
        <v>499</v>
      </c>
      <c r="AQ31" s="308" t="s">
        <v>500</v>
      </c>
      <c r="AR31" s="309" t="s">
        <v>501</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14" t="s">
        <v>520</v>
      </c>
      <c r="AL32" s="1215"/>
      <c r="AM32" s="1215"/>
      <c r="AN32" s="1216"/>
      <c r="AO32" s="340">
        <v>311486</v>
      </c>
      <c r="AP32" s="340">
        <v>46504</v>
      </c>
      <c r="AQ32" s="341">
        <v>73591</v>
      </c>
      <c r="AR32" s="342">
        <v>-36.799999999999997</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14" t="s">
        <v>521</v>
      </c>
      <c r="AL33" s="1215"/>
      <c r="AM33" s="1215"/>
      <c r="AN33" s="1216"/>
      <c r="AO33" s="340" t="s">
        <v>506</v>
      </c>
      <c r="AP33" s="340" t="s">
        <v>506</v>
      </c>
      <c r="AQ33" s="341" t="s">
        <v>506</v>
      </c>
      <c r="AR33" s="342" t="s">
        <v>506</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14" t="s">
        <v>522</v>
      </c>
      <c r="AL34" s="1215"/>
      <c r="AM34" s="1215"/>
      <c r="AN34" s="1216"/>
      <c r="AO34" s="340" t="s">
        <v>506</v>
      </c>
      <c r="AP34" s="340" t="s">
        <v>506</v>
      </c>
      <c r="AQ34" s="341">
        <v>1</v>
      </c>
      <c r="AR34" s="342" t="s">
        <v>506</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14" t="s">
        <v>523</v>
      </c>
      <c r="AL35" s="1215"/>
      <c r="AM35" s="1215"/>
      <c r="AN35" s="1216"/>
      <c r="AO35" s="340">
        <v>7356</v>
      </c>
      <c r="AP35" s="340">
        <v>1098</v>
      </c>
      <c r="AQ35" s="341">
        <v>19214</v>
      </c>
      <c r="AR35" s="342">
        <v>-94.3</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14" t="s">
        <v>524</v>
      </c>
      <c r="AL36" s="1215"/>
      <c r="AM36" s="1215"/>
      <c r="AN36" s="1216"/>
      <c r="AO36" s="340">
        <v>52580</v>
      </c>
      <c r="AP36" s="340">
        <v>7850</v>
      </c>
      <c r="AQ36" s="341">
        <v>5293</v>
      </c>
      <c r="AR36" s="342">
        <v>48.3</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14" t="s">
        <v>525</v>
      </c>
      <c r="AL37" s="1215"/>
      <c r="AM37" s="1215"/>
      <c r="AN37" s="1216"/>
      <c r="AO37" s="340">
        <v>6599</v>
      </c>
      <c r="AP37" s="340">
        <v>985</v>
      </c>
      <c r="AQ37" s="341">
        <v>1256</v>
      </c>
      <c r="AR37" s="342">
        <v>-21.6</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17" t="s">
        <v>526</v>
      </c>
      <c r="AL38" s="1218"/>
      <c r="AM38" s="1218"/>
      <c r="AN38" s="1219"/>
      <c r="AO38" s="343" t="s">
        <v>506</v>
      </c>
      <c r="AP38" s="343" t="s">
        <v>506</v>
      </c>
      <c r="AQ38" s="344">
        <v>9</v>
      </c>
      <c r="AR38" s="332" t="s">
        <v>506</v>
      </c>
      <c r="AS38" s="339"/>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17" t="s">
        <v>527</v>
      </c>
      <c r="AL39" s="1218"/>
      <c r="AM39" s="1218"/>
      <c r="AN39" s="1219"/>
      <c r="AO39" s="340" t="s">
        <v>506</v>
      </c>
      <c r="AP39" s="340" t="s">
        <v>506</v>
      </c>
      <c r="AQ39" s="341">
        <v>-3572</v>
      </c>
      <c r="AR39" s="342" t="s">
        <v>506</v>
      </c>
      <c r="AS39" s="339"/>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14" t="s">
        <v>528</v>
      </c>
      <c r="AL40" s="1215"/>
      <c r="AM40" s="1215"/>
      <c r="AN40" s="1216"/>
      <c r="AO40" s="340">
        <v>-302331</v>
      </c>
      <c r="AP40" s="340">
        <v>-45138</v>
      </c>
      <c r="AQ40" s="341">
        <v>-65248</v>
      </c>
      <c r="AR40" s="342">
        <v>-30.8</v>
      </c>
      <c r="AS40" s="339"/>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20" t="s">
        <v>298</v>
      </c>
      <c r="AL41" s="1221"/>
      <c r="AM41" s="1221"/>
      <c r="AN41" s="1222"/>
      <c r="AO41" s="340">
        <v>75690</v>
      </c>
      <c r="AP41" s="340">
        <v>11300</v>
      </c>
      <c r="AQ41" s="341">
        <v>30545</v>
      </c>
      <c r="AR41" s="342">
        <v>-63</v>
      </c>
      <c r="AS41" s="339"/>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529</v>
      </c>
      <c r="AL42" s="291"/>
      <c r="AM42" s="291"/>
      <c r="AN42" s="291"/>
      <c r="AO42" s="291"/>
      <c r="AP42" s="291"/>
      <c r="AQ42" s="316"/>
      <c r="AR42" s="316"/>
      <c r="AS42" s="339"/>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15">
      <c r="A47" s="349" t="s">
        <v>530</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531</v>
      </c>
      <c r="AL48" s="350"/>
      <c r="AM48" s="350"/>
      <c r="AN48" s="350"/>
      <c r="AO48" s="350"/>
      <c r="AP48" s="350"/>
      <c r="AQ48" s="351"/>
      <c r="AR48" s="350"/>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07" t="s">
        <v>497</v>
      </c>
      <c r="AN49" s="1209" t="s">
        <v>532</v>
      </c>
      <c r="AO49" s="1210"/>
      <c r="AP49" s="1210"/>
      <c r="AQ49" s="1210"/>
      <c r="AR49" s="1211"/>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08"/>
      <c r="AN50" s="356" t="s">
        <v>533</v>
      </c>
      <c r="AO50" s="357" t="s">
        <v>534</v>
      </c>
      <c r="AP50" s="358" t="s">
        <v>535</v>
      </c>
      <c r="AQ50" s="359" t="s">
        <v>536</v>
      </c>
      <c r="AR50" s="360" t="s">
        <v>537</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538</v>
      </c>
      <c r="AL51" s="353"/>
      <c r="AM51" s="361">
        <v>406503</v>
      </c>
      <c r="AN51" s="362">
        <v>55510</v>
      </c>
      <c r="AO51" s="363">
        <v>-3.8</v>
      </c>
      <c r="AP51" s="364">
        <v>119685</v>
      </c>
      <c r="AQ51" s="365">
        <v>0</v>
      </c>
      <c r="AR51" s="366">
        <v>-3.8</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539</v>
      </c>
      <c r="AM52" s="369">
        <v>323628</v>
      </c>
      <c r="AN52" s="370">
        <v>44193</v>
      </c>
      <c r="AO52" s="371">
        <v>16.8</v>
      </c>
      <c r="AP52" s="372">
        <v>68464</v>
      </c>
      <c r="AQ52" s="373">
        <v>18.399999999999999</v>
      </c>
      <c r="AR52" s="374">
        <v>-1.6</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540</v>
      </c>
      <c r="AL53" s="353"/>
      <c r="AM53" s="361">
        <v>402999</v>
      </c>
      <c r="AN53" s="362">
        <v>56198</v>
      </c>
      <c r="AO53" s="363">
        <v>1.2</v>
      </c>
      <c r="AP53" s="364">
        <v>109920</v>
      </c>
      <c r="AQ53" s="365">
        <v>-8.1999999999999993</v>
      </c>
      <c r="AR53" s="366">
        <v>9.4</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539</v>
      </c>
      <c r="AM54" s="369">
        <v>356607</v>
      </c>
      <c r="AN54" s="370">
        <v>49729</v>
      </c>
      <c r="AO54" s="371">
        <v>12.5</v>
      </c>
      <c r="AP54" s="372">
        <v>62739</v>
      </c>
      <c r="AQ54" s="373">
        <v>-8.4</v>
      </c>
      <c r="AR54" s="374">
        <v>20.9</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541</v>
      </c>
      <c r="AL55" s="353"/>
      <c r="AM55" s="361">
        <v>649002</v>
      </c>
      <c r="AN55" s="362">
        <v>92622</v>
      </c>
      <c r="AO55" s="363">
        <v>64.8</v>
      </c>
      <c r="AP55" s="364">
        <v>119882</v>
      </c>
      <c r="AQ55" s="365">
        <v>9.1</v>
      </c>
      <c r="AR55" s="366">
        <v>55.7</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539</v>
      </c>
      <c r="AM56" s="369">
        <v>540920</v>
      </c>
      <c r="AN56" s="370">
        <v>77197</v>
      </c>
      <c r="AO56" s="371">
        <v>55.2</v>
      </c>
      <c r="AP56" s="372">
        <v>66481</v>
      </c>
      <c r="AQ56" s="373">
        <v>6</v>
      </c>
      <c r="AR56" s="374">
        <v>49.2</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542</v>
      </c>
      <c r="AL57" s="353"/>
      <c r="AM57" s="361">
        <v>244188</v>
      </c>
      <c r="AN57" s="362">
        <v>35721</v>
      </c>
      <c r="AO57" s="363">
        <v>-61.4</v>
      </c>
      <c r="AP57" s="364">
        <v>116162</v>
      </c>
      <c r="AQ57" s="365">
        <v>-3.1</v>
      </c>
      <c r="AR57" s="366">
        <v>-58.3</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539</v>
      </c>
      <c r="AM58" s="369">
        <v>165970</v>
      </c>
      <c r="AN58" s="370">
        <v>24279</v>
      </c>
      <c r="AO58" s="371">
        <v>-68.5</v>
      </c>
      <c r="AP58" s="372">
        <v>61562</v>
      </c>
      <c r="AQ58" s="373">
        <v>-7.4</v>
      </c>
      <c r="AR58" s="374">
        <v>-61.1</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543</v>
      </c>
      <c r="AL59" s="353"/>
      <c r="AM59" s="361">
        <v>431370</v>
      </c>
      <c r="AN59" s="362">
        <v>64403</v>
      </c>
      <c r="AO59" s="363">
        <v>80.3</v>
      </c>
      <c r="AP59" s="364">
        <v>121449</v>
      </c>
      <c r="AQ59" s="365">
        <v>4.5999999999999996</v>
      </c>
      <c r="AR59" s="366">
        <v>75.7</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539</v>
      </c>
      <c r="AM60" s="369">
        <v>381046</v>
      </c>
      <c r="AN60" s="370">
        <v>56890</v>
      </c>
      <c r="AO60" s="371">
        <v>134.30000000000001</v>
      </c>
      <c r="AP60" s="372">
        <v>62922</v>
      </c>
      <c r="AQ60" s="373">
        <v>2.2000000000000002</v>
      </c>
      <c r="AR60" s="374">
        <v>132.1</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544</v>
      </c>
      <c r="AL61" s="375"/>
      <c r="AM61" s="376">
        <v>426812</v>
      </c>
      <c r="AN61" s="377">
        <v>60891</v>
      </c>
      <c r="AO61" s="378">
        <v>16.2</v>
      </c>
      <c r="AP61" s="379">
        <v>117420</v>
      </c>
      <c r="AQ61" s="380">
        <v>0.5</v>
      </c>
      <c r="AR61" s="366">
        <v>15.7</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539</v>
      </c>
      <c r="AM62" s="369">
        <v>353634</v>
      </c>
      <c r="AN62" s="370">
        <v>50458</v>
      </c>
      <c r="AO62" s="371">
        <v>30.1</v>
      </c>
      <c r="AP62" s="372">
        <v>64434</v>
      </c>
      <c r="AQ62" s="373">
        <v>2.2000000000000002</v>
      </c>
      <c r="AR62" s="374">
        <v>27.9</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row r="74" spans="1:46" hidden="1" x14ac:dyDescent="0.15"/>
  </sheetData>
  <sheetProtection algorithmName="SHA-512" hashValue="zWR+zxf37A4J09b+gq4P38GycQngQXjie3ZfOaXNPup4mYHkk/cl+UBiduZMGrauJgqGNYJjEYaL0teJoi/2Xw==" saltValue="3Dc5XGJTVRiNqTzYaRpi2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6" zoomScaleNormal="96" zoomScaleSheetLayoutView="55" workbookViewId="0"/>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T5NqMT+ipuQoBieqboqgM/Wj4hRRnxAT7mT3d1YrFEWjGoypDSEQT87pf+INDKLZSgKYPYN5DgqxP0FFtmeKw==" saltValue="NjW5wmRiiRp8IXLHHX3m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5lRt4g9AFejVXYwIAkN4DSRy7CP6ToCavK82EjtxS1n1bUZjxGRTyvaet0WjvDj7HZJwqZXrqjduhCdV1kd2w==" saltValue="OC4d6yWeJcBDIp+jLTUb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2" t="s">
        <v>3</v>
      </c>
      <c r="D47" s="1232"/>
      <c r="E47" s="1233"/>
      <c r="F47" s="11">
        <v>34.130000000000003</v>
      </c>
      <c r="G47" s="12">
        <v>41.52</v>
      </c>
      <c r="H47" s="12">
        <v>44.76</v>
      </c>
      <c r="I47" s="12">
        <v>46.58</v>
      </c>
      <c r="J47" s="13">
        <v>51.22</v>
      </c>
    </row>
    <row r="48" spans="2:10" ht="57.75" customHeight="1" x14ac:dyDescent="0.15">
      <c r="B48" s="14"/>
      <c r="C48" s="1234" t="s">
        <v>4</v>
      </c>
      <c r="D48" s="1234"/>
      <c r="E48" s="1235"/>
      <c r="F48" s="15">
        <v>7.07</v>
      </c>
      <c r="G48" s="16">
        <v>7.15</v>
      </c>
      <c r="H48" s="16">
        <v>6.01</v>
      </c>
      <c r="I48" s="16">
        <v>7.29</v>
      </c>
      <c r="J48" s="17">
        <v>6.61</v>
      </c>
    </row>
    <row r="49" spans="2:10" ht="57.75" customHeight="1" thickBot="1" x14ac:dyDescent="0.2">
      <c r="B49" s="18"/>
      <c r="C49" s="1236" t="s">
        <v>5</v>
      </c>
      <c r="D49" s="1236"/>
      <c r="E49" s="1237"/>
      <c r="F49" s="19" t="s">
        <v>553</v>
      </c>
      <c r="G49" s="20">
        <v>9.14</v>
      </c>
      <c r="H49" s="20">
        <v>1.24</v>
      </c>
      <c r="I49" s="20">
        <v>2.35</v>
      </c>
      <c r="J49" s="21">
        <v>3.49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DqhF7vzcsYDcgfY68vUmdwPzIJT7pkTZj0ArQGCBKivWXMyLM2zj8GZfbv3jzkdh8shjoKMm8cR8zL2c4nZ5Q==" saltValue="+Y75GIc5Khx8GEkiZdUd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2020-09-15T06:43:23Z</cp:lastPrinted>
  <dcterms:created xsi:type="dcterms:W3CDTF">2020-02-10T04:15:50Z</dcterms:created>
  <dcterms:modified xsi:type="dcterms:W3CDTF">2020-09-15T06:44:24Z</dcterms:modified>
  <cp:category/>
</cp:coreProperties>
</file>