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k3XmdD1mzi4GIOn+YOpvEQXEeH3G6a3jKCYk7+e2oVRrnjOzBkAxgG2Iyk/3dZkWGhiWQVbGVdNzcQXA2Ec3w==" workbookSaltValue="faQDvfXOI57gSbEBdLD38g=="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<sst xmlns="http://schemas.openxmlformats.org/spreadsheetml/2006/main" xmlns:r="http://schemas.openxmlformats.org/officeDocument/2006/relationships" count="115" uniqueCount="115">
  <si>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</si>
  <si>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</si>
  <si>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</si>
  <si>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</si>
  <si>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</si>
  <si>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</si>
  <si>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</si>
  <si>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</si>
  <si>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</si>
  <si>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</si>
  <si>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</si>
  <si>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</si>
  <si>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</si>
  <si>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</si>
  <si>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</si>
  <si>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</si>
  <si>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</si>
  <si>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</si>
  <si>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</si>
  <si>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</si>
  <si>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</si>
  <si>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</si>
  <si>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</si>
  <si>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</si>
  <si>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</si>
  <si>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</si>
  <si>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</si>
  <si>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</si>
  <si>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</si>
  <si>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</si>
  <si>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</si>
  <si>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</si>
  <si>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</si>
  <si>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</si>
  <si>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</si>
  <si>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</si>
  <si>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</si>
  <si>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</si>
  <si>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</si>
  <si>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</si>
  <si>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</si>
  <si>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</si>
  <si>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</si>
  <si>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</si>
  <si>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</si>
  <si>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</si>
  <si>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</si>
  <si>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</si>
  <si>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</si>
  <si>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</si>
  <si>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</si>
  <si>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</si>
  <si>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</si>
  <si>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</si>
  <si>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</si>
  <si>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</si>
  <si>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</si>
  <si>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</si>
  <si>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</si>
  <si>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</si>
  <si>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</si>
  <si>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</si>
  <si>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</si>
  <si>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</si>
  <si>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</si>
  <si>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</si>
  <si>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</si>
  <si>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</si>
  <si>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</si>
  <si>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</si>
  <si>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</si>
  <si>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</si>
  <si>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</si>
  <si>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</si>
  <si>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</si>
  <si>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</si>
  <si>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</si>
  <si>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</si>
  <si>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</si>
  <si>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</si>
  <si>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</si>
  <si>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</si>
  <si>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</si>
  <si>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</si>
  <si>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</si>
  <si>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</si>
  <si>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</si>
  <si>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</si>
  <si>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</si>
  <si>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</si>
  <si>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</si>
  <si>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</si>
  <si>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</si>
  <si>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</si>
  <si>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</si>
  <si>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御殿場市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</si>
  <si>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</si>
  <si>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</si>
  <si>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</si>
  <si>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</si>
  <si>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</si>
  <si>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</si>
  <si>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</si>
  <si>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</si>
  <si>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</si>
  <si>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</si>
  <si>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</si>
  <si>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</si>
  <si>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</si>
  <si>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</si>
  <si>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</si>
  <si>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</si>
  <si>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令和2年度に策定した経営戦略に基づき、経費回収率（１．⑤）を42％（R1類似企業平均）程度とするための使用料改定について、今後、具体的に検討を行う予定である。
　</t>
    <rPh sb="2" eb="4">
      <t>レイワ</t>
    </rPh>
    <rPh sb="5" eb="7">
      <t>ネンド</t>
    </rPh>
    <rPh sb="8" eb="10">
      <t>サクテイ</t>
    </rPh>
    <rPh sb="12" eb="14">
      <t>ケイエイ</t>
    </rPh>
    <rPh sb="14" eb="16">
      <t>センリャク</t>
    </rPh>
    <rPh sb="17" eb="18">
      <t>モト</t>
    </rPh>
    <rPh sb="21" eb="23">
      <t>ケイヒ</t>
    </rPh>
    <rPh sb="23" eb="25">
      <t>カイシュウ</t>
    </rPh>
    <rPh sb="25" eb="26">
      <t>リツ</t>
    </rPh>
    <rPh sb="38" eb="40">
      <t>ルイジ</t>
    </rPh>
    <rPh sb="40" eb="42">
      <t>キギョウ</t>
    </rPh>
    <rPh sb="42" eb="44">
      <t>ヘイキン</t>
    </rPh>
    <rPh sb="45" eb="47">
      <t>テイド</t>
    </rPh>
    <rPh sb="53" eb="56">
      <t>シヨウリョウ</t>
    </rPh>
    <rPh sb="56" eb="58">
      <t>カイテイ</t>
    </rPh>
    <rPh sb="63" eb="65">
      <t>コンゴ</t>
    </rPh>
    <rPh sb="66" eb="69">
      <t>グタイテキ</t>
    </rPh>
    <rPh sb="70" eb="72">
      <t>ケントウ</t>
    </rPh>
    <rPh sb="73" eb="74">
      <t>オコナ</t>
    </rPh>
    <rPh sb="75" eb="77">
      <t>ヨテイ</t>
    </rPh>
    <phoneticPr fontId="1"/>
  </si>
  <si>
    <t xml:space="preserve">
　管渠老朽化率（②）及び管渠改善率（③）の数値は0となっており、処理場についても稼働後20年未満の施設である。
　有形固定資産減価償却率（①）は類似企業平均と比較すると高い数値となっているが、現状では小規模修繕等を実施することにより施設の機能は維持できている。</t>
    <rPh sb="2" eb="4">
      <t>クダキョ</t>
    </rPh>
    <rPh sb="4" eb="7">
      <t>ロウキュウカ</t>
    </rPh>
    <rPh sb="7" eb="8">
      <t>リツ</t>
    </rPh>
    <rPh sb="11" eb="12">
      <t>オヨ</t>
    </rPh>
    <rPh sb="13" eb="15">
      <t>クダキョ</t>
    </rPh>
    <rPh sb="15" eb="17">
      <t>カイゼン</t>
    </rPh>
    <rPh sb="17" eb="18">
      <t>リツ</t>
    </rPh>
    <rPh sb="22" eb="24">
      <t>スウチ</t>
    </rPh>
    <rPh sb="33" eb="36">
      <t>ショリジョウ</t>
    </rPh>
    <rPh sb="41" eb="43">
      <t>カドウ</t>
    </rPh>
    <rPh sb="43" eb="44">
      <t>ゴ</t>
    </rPh>
    <rPh sb="46" eb="47">
      <t>ネン</t>
    </rPh>
    <rPh sb="47" eb="49">
      <t>ミマン</t>
    </rPh>
    <rPh sb="50" eb="52">
      <t>シセツ</t>
    </rPh>
    <rPh sb="58" eb="60">
      <t>ユウケイ</t>
    </rPh>
    <rPh sb="60" eb="62">
      <t>コテイ</t>
    </rPh>
    <rPh sb="62" eb="64">
      <t>シサン</t>
    </rPh>
    <rPh sb="64" eb="66">
      <t>ゲンカ</t>
    </rPh>
    <rPh sb="66" eb="68">
      <t>ショウキャク</t>
    </rPh>
    <rPh sb="68" eb="69">
      <t>リツ</t>
    </rPh>
    <rPh sb="73" eb="75">
      <t>ルイジ</t>
    </rPh>
    <rPh sb="75" eb="77">
      <t>キギョウ</t>
    </rPh>
    <rPh sb="77" eb="79">
      <t>ヘイキン</t>
    </rPh>
    <rPh sb="80" eb="82">
      <t>ヒカク</t>
    </rPh>
    <rPh sb="85" eb="86">
      <t>タカ</t>
    </rPh>
    <rPh sb="87" eb="89">
      <t>スウチ</t>
    </rPh>
    <rPh sb="97" eb="99">
      <t>ゲンジョウ</t>
    </rPh>
    <rPh sb="101" eb="104">
      <t>ショウキボ</t>
    </rPh>
    <rPh sb="104" eb="106">
      <t>シュウゼン</t>
    </rPh>
    <rPh sb="106" eb="107">
      <t>トウ</t>
    </rPh>
    <rPh sb="108" eb="110">
      <t>ジッシ</t>
    </rPh>
    <rPh sb="117" eb="119">
      <t>シセツ</t>
    </rPh>
    <rPh sb="120" eb="122">
      <t>キノウ</t>
    </rPh>
    <rPh sb="123" eb="125">
      <t>イジ</t>
    </rPh>
    <phoneticPr fontId="1"/>
  </si>
  <si>
    <r>
      <t xml:space="preserve">
</t>
    </r>
    <r>
      <rPr>
        <sz val="11"/>
        <color auto="1"/>
        <rFont val="ＭＳ ゴシック"/>
      </rPr>
      <t xml:space="preserve">  経常収支比率は100％を超え、累積欠損金も0となっているが（②）、経費回収率（⑤）は類似企業平均と比較しても低い水準となっており、不足分は一般会計からの基準外繰入金により補っている。
  流動比率（③）については、流動資産と流動負債の差額には大きな変動はないが、それぞれの金額が大きくなったことにより比率に影響を及ぼしたものと考えられる。
　また、令和元年度に引き続き、現行の繰出基準をもとに計算すると当事業の企業債残高は全額が一般会計の負担となる見通しである。このため、企業債残高対事業規模比率（④）は0となっている。
　施設利用率（⑦）及び水洗化率（⑧）は、当事業の制度上、大きく改善することが難しいため、汚水処理原価（⑥）は将来に渡って現在のような水準が続く見込みである。
　なお、令和2年度は設備の故障等がなく、修繕費の支出が大幅に削減されたことと等の要因により、汚水処理原価は前年度より小さくなった。</t>
    </r>
    <rPh sb="3" eb="9">
      <t>ケイジョウシュウシヒリツ</t>
    </rPh>
    <rPh sb="15" eb="16">
      <t>コ</t>
    </rPh>
    <rPh sb="18" eb="20">
      <t>ルイセキ</t>
    </rPh>
    <rPh sb="20" eb="22">
      <t>ケッソン</t>
    </rPh>
    <rPh sb="22" eb="23">
      <t>キン</t>
    </rPh>
    <rPh sb="36" eb="38">
      <t>ケイヒ</t>
    </rPh>
    <rPh sb="38" eb="40">
      <t>カイシュウ</t>
    </rPh>
    <rPh sb="40" eb="41">
      <t>リツ</t>
    </rPh>
    <rPh sb="45" eb="47">
      <t>ルイジ</t>
    </rPh>
    <rPh sb="47" eb="49">
      <t>キギョウ</t>
    </rPh>
    <rPh sb="49" eb="51">
      <t>ヘイキン</t>
    </rPh>
    <rPh sb="52" eb="54">
      <t>ヒカク</t>
    </rPh>
    <rPh sb="57" eb="58">
      <t>ヒク</t>
    </rPh>
    <rPh sb="59" eb="61">
      <t>スイジュン</t>
    </rPh>
    <rPh sb="68" eb="71">
      <t>フソクブン</t>
    </rPh>
    <rPh sb="88" eb="89">
      <t>オギナ</t>
    </rPh>
    <rPh sb="98" eb="100">
      <t>リュウドウ</t>
    </rPh>
    <rPh sb="100" eb="102">
      <t>ヒリツ</t>
    </rPh>
    <rPh sb="111" eb="113">
      <t>リュウドウ</t>
    </rPh>
    <rPh sb="113" eb="115">
      <t>シサン</t>
    </rPh>
    <rPh sb="116" eb="118">
      <t>リュウドウ</t>
    </rPh>
    <rPh sb="118" eb="120">
      <t>フサイ</t>
    </rPh>
    <rPh sb="121" eb="123">
      <t>サガク</t>
    </rPh>
    <rPh sb="125" eb="126">
      <t>オオ</t>
    </rPh>
    <rPh sb="128" eb="130">
      <t>ヘンドウ</t>
    </rPh>
    <rPh sb="140" eb="142">
      <t>キンガク</t>
    </rPh>
    <rPh sb="143" eb="144">
      <t>オオ</t>
    </rPh>
    <rPh sb="154" eb="156">
      <t>ヒリツ</t>
    </rPh>
    <rPh sb="157" eb="159">
      <t>エイキョウ</t>
    </rPh>
    <rPh sb="160" eb="161">
      <t>オヨ</t>
    </rPh>
    <rPh sb="167" eb="168">
      <t>カンガ</t>
    </rPh>
    <rPh sb="180" eb="182">
      <t>レイワ</t>
    </rPh>
    <rPh sb="182" eb="184">
      <t>ガンネン</t>
    </rPh>
    <rPh sb="184" eb="185">
      <t>ド</t>
    </rPh>
    <rPh sb="186" eb="187">
      <t>ヒ</t>
    </rPh>
    <rPh sb="188" eb="189">
      <t>ツヅ</t>
    </rPh>
    <rPh sb="191" eb="193">
      <t>ゲンコウ</t>
    </rPh>
    <rPh sb="194" eb="195">
      <t>ク</t>
    </rPh>
    <rPh sb="195" eb="196">
      <t>ダ</t>
    </rPh>
    <rPh sb="196" eb="198">
      <t>キジュン</t>
    </rPh>
    <rPh sb="202" eb="204">
      <t>ケイサン</t>
    </rPh>
    <rPh sb="207" eb="208">
      <t>トウ</t>
    </rPh>
    <rPh sb="208" eb="210">
      <t>ジギョウ</t>
    </rPh>
    <rPh sb="211" eb="213">
      <t>キギョウ</t>
    </rPh>
    <rPh sb="213" eb="214">
      <t>サイ</t>
    </rPh>
    <rPh sb="214" eb="216">
      <t>ザンダカ</t>
    </rPh>
    <rPh sb="217" eb="219">
      <t>ゼンガク</t>
    </rPh>
    <rPh sb="220" eb="222">
      <t>イッパン</t>
    </rPh>
    <rPh sb="222" eb="224">
      <t>カイケイ</t>
    </rPh>
    <rPh sb="225" eb="227">
      <t>フタン</t>
    </rPh>
    <rPh sb="230" eb="232">
      <t>ミトオ</t>
    </rPh>
    <rPh sb="242" eb="244">
      <t>キギョウ</t>
    </rPh>
    <rPh sb="244" eb="245">
      <t>サイ</t>
    </rPh>
    <rPh sb="245" eb="247">
      <t>ザンダカ</t>
    </rPh>
    <rPh sb="247" eb="248">
      <t>タイ</t>
    </rPh>
    <rPh sb="248" eb="250">
      <t>ジギョウ</t>
    </rPh>
    <rPh sb="250" eb="252">
      <t>キボ</t>
    </rPh>
    <rPh sb="252" eb="254">
      <t>ヒリツ</t>
    </rPh>
    <rPh sb="269" eb="271">
      <t>シセツ</t>
    </rPh>
    <rPh sb="271" eb="273">
      <t>リヨウ</t>
    </rPh>
    <rPh sb="273" eb="274">
      <t>リツ</t>
    </rPh>
    <rPh sb="277" eb="278">
      <t>オヨ</t>
    </rPh>
    <rPh sb="279" eb="282">
      <t>スイセンカ</t>
    </rPh>
    <rPh sb="282" eb="283">
      <t>リツ</t>
    </rPh>
    <rPh sb="288" eb="289">
      <t>トウ</t>
    </rPh>
    <rPh sb="289" eb="291">
      <t>ジギョウ</t>
    </rPh>
    <rPh sb="292" eb="294">
      <t>セイド</t>
    </rPh>
    <rPh sb="294" eb="295">
      <t>ジョウ</t>
    </rPh>
    <rPh sb="296" eb="297">
      <t>オオ</t>
    </rPh>
    <rPh sb="299" eb="301">
      <t>カイゼン</t>
    </rPh>
    <rPh sb="306" eb="307">
      <t>ムズカ</t>
    </rPh>
    <rPh sb="312" eb="314">
      <t>オスイ</t>
    </rPh>
    <rPh sb="314" eb="316">
      <t>ショリ</t>
    </rPh>
    <rPh sb="316" eb="318">
      <t>ゲンカ</t>
    </rPh>
    <rPh sb="322" eb="324">
      <t>ショウライ</t>
    </rPh>
    <rPh sb="325" eb="326">
      <t>ワタ</t>
    </rPh>
    <rPh sb="328" eb="330">
      <t>ゲンザイ</t>
    </rPh>
    <rPh sb="334" eb="336">
      <t>スイジュン</t>
    </rPh>
    <rPh sb="337" eb="338">
      <t>ツヅ</t>
    </rPh>
    <rPh sb="339" eb="341">
      <t>ミコ</t>
    </rPh>
    <rPh sb="351" eb="353">
      <t>レイワ</t>
    </rPh>
    <rPh sb="354" eb="356">
      <t>ネンド</t>
    </rPh>
    <rPh sb="357" eb="359">
      <t>セツビ</t>
    </rPh>
    <rPh sb="360" eb="362">
      <t>コショウ</t>
    </rPh>
    <rPh sb="362" eb="363">
      <t>トウ</t>
    </rPh>
    <rPh sb="367" eb="369">
      <t>シュウゼン</t>
    </rPh>
    <rPh sb="369" eb="370">
      <t>ヒ</t>
    </rPh>
    <rPh sb="371" eb="373">
      <t>シシュツ</t>
    </rPh>
    <rPh sb="374" eb="376">
      <t>オオハバ</t>
    </rPh>
    <rPh sb="377" eb="379">
      <t>サクゲン</t>
    </rPh>
    <rPh sb="385" eb="386">
      <t>トウ</t>
    </rPh>
    <rPh sb="387" eb="389">
      <t>ヨウイン</t>
    </rPh>
    <rPh sb="393" eb="395">
      <t>オスイ</t>
    </rPh>
    <rPh sb="395" eb="397">
      <t>ショリ</t>
    </rPh>
    <rPh sb="397" eb="399">
      <t>ゲンカ</t>
    </rPh>
    <rPh sb="400" eb="403">
      <t>ゼンネンド</t>
    </rPh>
    <rPh sb="405" eb="406">
      <t>チイ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</si>
</sst>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formatCode="#,##0.00;&quot;△&quot;#,##0.00">
                  <c:v>0</c:v>
                </c:pt>
                <c:pt idx="4">
                  <c:v>0.25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68.260000000000005</c:v>
                </c:pt>
                <c:pt idx="4">
                  <c:v>68.5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42.33</c:v>
                </c:pt>
                <c:pt idx="4">
                  <c:v>54.83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76.88</c:v>
                </c:pt>
                <c:pt idx="4">
                  <c:v>76.31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62.5</c:v>
                </c:pt>
                <c:pt idx="4">
                  <c:v>84.7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108.14</c:v>
                </c:pt>
                <c:pt idx="4">
                  <c:v>109.37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104.22</c:v>
                </c:pt>
                <c:pt idx="4">
                  <c:v>106.37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34.5</c:v>
                </c:pt>
                <c:pt idx="4">
                  <c:v>36.5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12.06</c:v>
                </c:pt>
                <c:pt idx="4">
                  <c:v>20.34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23.66</c:v>
                </c:pt>
                <c:pt idx="4">
                  <c:v>139.02000000000001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46.26</c:v>
                </c:pt>
                <c:pt idx="4">
                  <c:v>64.2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103.43</c:v>
                </c:pt>
                <c:pt idx="4">
                  <c:v>29.13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673.08</c:v>
                </c:pt>
                <c:pt idx="4">
                  <c:v>867.83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36.83</c:v>
                </c:pt>
                <c:pt idx="4">
                  <c:v>38.53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42.44</c:v>
                </c:pt>
                <c:pt idx="4">
                  <c:v>57.08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336.76</c:v>
                </c:pt>
                <c:pt idx="4">
                  <c:v>321.29000000000002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284.54000000000002</c:v>
                </c:pt>
                <c:pt idx="4">
                  <c:v>274.99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【121.19】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【32.80】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【22.21】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4"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御殿場市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9"/>
      <c r="BN7" s="39"/>
      <c r="BO7" s="39"/>
      <c r="BP7" s="39"/>
      <c r="BQ7" s="39"/>
      <c r="BR7" s="39"/>
      <c r="BS7" s="39"/>
      <c r="BT7" s="39"/>
      <c r="BU7" s="39"/>
      <c r="BV7" s="39"/>
      <c r="BW7" s="39"/>
      <c r="BX7" s="39"/>
      <c r="BY7" s="55"/>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87687</v>
      </c>
      <c r="AM8" s="22"/>
      <c r="AN8" s="22"/>
      <c r="AO8" s="22"/>
      <c r="AP8" s="22"/>
      <c r="AQ8" s="22"/>
      <c r="AR8" s="22"/>
      <c r="AS8" s="22"/>
      <c r="AT8" s="7">
        <f>データ!T6</f>
        <v>194.9</v>
      </c>
      <c r="AU8" s="7"/>
      <c r="AV8" s="7"/>
      <c r="AW8" s="7"/>
      <c r="AX8" s="7"/>
      <c r="AY8" s="7"/>
      <c r="AZ8" s="7"/>
      <c r="BA8" s="7"/>
      <c r="BB8" s="7">
        <f>データ!U6</f>
        <v>449.91</v>
      </c>
      <c r="BC8" s="7"/>
      <c r="BD8" s="7"/>
      <c r="BE8" s="7"/>
      <c r="BF8" s="7"/>
      <c r="BG8" s="7"/>
      <c r="BH8" s="7"/>
      <c r="BI8" s="7"/>
      <c r="BJ8" s="3"/>
      <c r="BK8" s="3"/>
      <c r="BL8" s="28" t="s">
        <v>12</v>
      </c>
      <c r="BM8" s="40"/>
      <c r="BN8" s="49" t="s">
        <v>20</v>
      </c>
      <c r="BO8" s="52"/>
      <c r="BP8" s="52"/>
      <c r="BQ8" s="52"/>
      <c r="BR8" s="52"/>
      <c r="BS8" s="52"/>
      <c r="BT8" s="52"/>
      <c r="BU8" s="52"/>
      <c r="BV8" s="52"/>
      <c r="BW8" s="52"/>
      <c r="BX8" s="52"/>
      <c r="BY8" s="56"/>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41"/>
      <c r="BN9" s="50" t="s">
        <v>36</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f>データ!O6</f>
        <v>82.22</v>
      </c>
      <c r="J10" s="7"/>
      <c r="K10" s="7"/>
      <c r="L10" s="7"/>
      <c r="M10" s="7"/>
      <c r="N10" s="7"/>
      <c r="O10" s="7"/>
      <c r="P10" s="7">
        <f>データ!P6</f>
        <v>1.32</v>
      </c>
      <c r="Q10" s="7"/>
      <c r="R10" s="7"/>
      <c r="S10" s="7"/>
      <c r="T10" s="7"/>
      <c r="U10" s="7"/>
      <c r="V10" s="7"/>
      <c r="W10" s="7">
        <f>データ!Q6</f>
        <v>94</v>
      </c>
      <c r="X10" s="7"/>
      <c r="Y10" s="7"/>
      <c r="Z10" s="7"/>
      <c r="AA10" s="7"/>
      <c r="AB10" s="7"/>
      <c r="AC10" s="7"/>
      <c r="AD10" s="22">
        <f>データ!R6</f>
        <v>2570</v>
      </c>
      <c r="AE10" s="22"/>
      <c r="AF10" s="22"/>
      <c r="AG10" s="22"/>
      <c r="AH10" s="22"/>
      <c r="AI10" s="22"/>
      <c r="AJ10" s="22"/>
      <c r="AK10" s="2"/>
      <c r="AL10" s="22">
        <f>データ!V6</f>
        <v>1148</v>
      </c>
      <c r="AM10" s="22"/>
      <c r="AN10" s="22"/>
      <c r="AO10" s="22"/>
      <c r="AP10" s="22"/>
      <c r="AQ10" s="22"/>
      <c r="AR10" s="22"/>
      <c r="AS10" s="22"/>
      <c r="AT10" s="7">
        <f>データ!W6</f>
        <v>0.3</v>
      </c>
      <c r="AU10" s="7"/>
      <c r="AV10" s="7"/>
      <c r="AW10" s="7"/>
      <c r="AX10" s="7"/>
      <c r="AY10" s="7"/>
      <c r="AZ10" s="7"/>
      <c r="BA10" s="7"/>
      <c r="BB10" s="7">
        <f>データ!X6</f>
        <v>3826.67</v>
      </c>
      <c r="BC10" s="7"/>
      <c r="BD10" s="7"/>
      <c r="BE10" s="7"/>
      <c r="BF10" s="7"/>
      <c r="BG10" s="7"/>
      <c r="BH10" s="7"/>
      <c r="BI10" s="7"/>
      <c r="BJ10" s="2"/>
      <c r="BK10" s="2"/>
      <c r="BL10" s="30" t="s">
        <v>37</v>
      </c>
      <c r="BM10" s="42"/>
      <c r="BN10" s="51" t="s">
        <v>38</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113</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112</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【104.99】</v>
      </c>
      <c r="F85" s="12" t="str">
        <f>データ!AT6</f>
        <v>【121.19】</v>
      </c>
      <c r="G85" s="12" t="str">
        <f>データ!BE6</f>
        <v>【32.80】</v>
      </c>
      <c r="H85" s="12" t="str">
        <f>データ!BP6</f>
        <v>【832.52】</v>
      </c>
      <c r="I85" s="12" t="str">
        <f>データ!CA6</f>
        <v>【60.94】</v>
      </c>
      <c r="J85" s="12" t="str">
        <f>データ!CL6</f>
        <v>【253.04】</v>
      </c>
      <c r="K85" s="12" t="str">
        <f>データ!CW6</f>
        <v>【54.84】</v>
      </c>
      <c r="L85" s="12" t="str">
        <f>データ!DH6</f>
        <v>【86.60】</v>
      </c>
      <c r="M85" s="12" t="str">
        <f>データ!DS6</f>
        <v>【22.21】</v>
      </c>
      <c r="N85" s="12" t="str">
        <f>データ!ED6</f>
        <v>【0.00】</v>
      </c>
      <c r="O85" s="12" t="str">
        <f>データ!EO6</f>
        <v>【0.16】</v>
      </c>
    </row>
  </sheetData>
  <sheetProtection algorithmName="SHA-512" hashValue="UWuZoc8hiHujd/vUvhDQoKnLC2FV40saIt5GcKCSdLxRkNRsHBvgreOTrDbdLPFL7ut2TfVRbvX0wJmvEdy+Ng==" saltValue="szY8z9ZWvdLXzkLwyluQT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5">
        <v>1</v>
      </c>
      <c r="Z1" s="85">
        <v>1</v>
      </c>
      <c r="AA1" s="85">
        <v>1</v>
      </c>
      <c r="AB1" s="85">
        <v>1</v>
      </c>
      <c r="AC1" s="85">
        <v>1</v>
      </c>
      <c r="AD1" s="85">
        <v>1</v>
      </c>
      <c r="AE1" s="85">
        <v>1</v>
      </c>
      <c r="AF1" s="85">
        <v>1</v>
      </c>
      <c r="AG1" s="85">
        <v>1</v>
      </c>
      <c r="AH1" s="85">
        <v>1</v>
      </c>
      <c r="AI1" s="85"/>
      <c r="AJ1" s="85">
        <v>1</v>
      </c>
      <c r="AK1" s="85">
        <v>1</v>
      </c>
      <c r="AL1" s="85">
        <v>1</v>
      </c>
      <c r="AM1" s="85">
        <v>1</v>
      </c>
      <c r="AN1" s="85">
        <v>1</v>
      </c>
      <c r="AO1" s="85">
        <v>1</v>
      </c>
      <c r="AP1" s="85">
        <v>1</v>
      </c>
      <c r="AQ1" s="85">
        <v>1</v>
      </c>
      <c r="AR1" s="85">
        <v>1</v>
      </c>
      <c r="AS1" s="85">
        <v>1</v>
      </c>
      <c r="AT1" s="85"/>
      <c r="AU1" s="85">
        <v>1</v>
      </c>
      <c r="AV1" s="85">
        <v>1</v>
      </c>
      <c r="AW1" s="85">
        <v>1</v>
      </c>
      <c r="AX1" s="85">
        <v>1</v>
      </c>
      <c r="AY1" s="85">
        <v>1</v>
      </c>
      <c r="AZ1" s="85">
        <v>1</v>
      </c>
      <c r="BA1" s="85">
        <v>1</v>
      </c>
      <c r="BB1" s="85">
        <v>1</v>
      </c>
      <c r="BC1" s="85">
        <v>1</v>
      </c>
      <c r="BD1" s="85">
        <v>1</v>
      </c>
      <c r="BE1" s="85"/>
      <c r="BF1" s="85">
        <v>1</v>
      </c>
      <c r="BG1" s="85">
        <v>1</v>
      </c>
      <c r="BH1" s="85">
        <v>1</v>
      </c>
      <c r="BI1" s="85">
        <v>1</v>
      </c>
      <c r="BJ1" s="85">
        <v>1</v>
      </c>
      <c r="BK1" s="85">
        <v>1</v>
      </c>
      <c r="BL1" s="85">
        <v>1</v>
      </c>
      <c r="BM1" s="85">
        <v>1</v>
      </c>
      <c r="BN1" s="85">
        <v>1</v>
      </c>
      <c r="BO1" s="85">
        <v>1</v>
      </c>
      <c r="BP1" s="85"/>
      <c r="BQ1" s="85">
        <v>1</v>
      </c>
      <c r="BR1" s="85">
        <v>1</v>
      </c>
      <c r="BS1" s="85">
        <v>1</v>
      </c>
      <c r="BT1" s="85">
        <v>1</v>
      </c>
      <c r="BU1" s="85">
        <v>1</v>
      </c>
      <c r="BV1" s="85">
        <v>1</v>
      </c>
      <c r="BW1" s="85">
        <v>1</v>
      </c>
      <c r="BX1" s="85">
        <v>1</v>
      </c>
      <c r="BY1" s="85">
        <v>1</v>
      </c>
      <c r="BZ1" s="85">
        <v>1</v>
      </c>
      <c r="CA1" s="85"/>
      <c r="CB1" s="85">
        <v>1</v>
      </c>
      <c r="CC1" s="85">
        <v>1</v>
      </c>
      <c r="CD1" s="85">
        <v>1</v>
      </c>
      <c r="CE1" s="85">
        <v>1</v>
      </c>
      <c r="CF1" s="85">
        <v>1</v>
      </c>
      <c r="CG1" s="85">
        <v>1</v>
      </c>
      <c r="CH1" s="85">
        <v>1</v>
      </c>
      <c r="CI1" s="85">
        <v>1</v>
      </c>
      <c r="CJ1" s="85">
        <v>1</v>
      </c>
      <c r="CK1" s="85">
        <v>1</v>
      </c>
      <c r="CL1" s="85"/>
      <c r="CM1" s="85">
        <v>1</v>
      </c>
      <c r="CN1" s="85">
        <v>1</v>
      </c>
      <c r="CO1" s="85">
        <v>1</v>
      </c>
      <c r="CP1" s="85">
        <v>1</v>
      </c>
      <c r="CQ1" s="85">
        <v>1</v>
      </c>
      <c r="CR1" s="85">
        <v>1</v>
      </c>
      <c r="CS1" s="85">
        <v>1</v>
      </c>
      <c r="CT1" s="85">
        <v>1</v>
      </c>
      <c r="CU1" s="85">
        <v>1</v>
      </c>
      <c r="CV1" s="85">
        <v>1</v>
      </c>
      <c r="CW1" s="85"/>
      <c r="CX1" s="85">
        <v>1</v>
      </c>
      <c r="CY1" s="85">
        <v>1</v>
      </c>
      <c r="CZ1" s="85">
        <v>1</v>
      </c>
      <c r="DA1" s="85">
        <v>1</v>
      </c>
      <c r="DB1" s="85">
        <v>1</v>
      </c>
      <c r="DC1" s="85">
        <v>1</v>
      </c>
      <c r="DD1" s="85">
        <v>1</v>
      </c>
      <c r="DE1" s="85">
        <v>1</v>
      </c>
      <c r="DF1" s="85">
        <v>1</v>
      </c>
      <c r="DG1" s="85">
        <v>1</v>
      </c>
      <c r="DH1" s="85"/>
      <c r="DI1" s="85">
        <v>1</v>
      </c>
      <c r="DJ1" s="85">
        <v>1</v>
      </c>
      <c r="DK1" s="85">
        <v>1</v>
      </c>
      <c r="DL1" s="85">
        <v>1</v>
      </c>
      <c r="DM1" s="85">
        <v>1</v>
      </c>
      <c r="DN1" s="85">
        <v>1</v>
      </c>
      <c r="DO1" s="85">
        <v>1</v>
      </c>
      <c r="DP1" s="85">
        <v>1</v>
      </c>
      <c r="DQ1" s="85">
        <v>1</v>
      </c>
      <c r="DR1" s="85">
        <v>1</v>
      </c>
      <c r="DS1" s="85"/>
      <c r="DT1" s="85">
        <v>1</v>
      </c>
      <c r="DU1" s="85">
        <v>1</v>
      </c>
      <c r="DV1" s="85">
        <v>1</v>
      </c>
      <c r="DW1" s="85">
        <v>1</v>
      </c>
      <c r="DX1" s="85">
        <v>1</v>
      </c>
      <c r="DY1" s="85">
        <v>1</v>
      </c>
      <c r="DZ1" s="85">
        <v>1</v>
      </c>
      <c r="EA1" s="85">
        <v>1</v>
      </c>
      <c r="EB1" s="85">
        <v>1</v>
      </c>
      <c r="EC1" s="85">
        <v>1</v>
      </c>
      <c r="ED1" s="85"/>
      <c r="EE1" s="85">
        <v>1</v>
      </c>
      <c r="EF1" s="85">
        <v>1</v>
      </c>
      <c r="EG1" s="85">
        <v>1</v>
      </c>
      <c r="EH1" s="85">
        <v>1</v>
      </c>
      <c r="EI1" s="85">
        <v>1</v>
      </c>
      <c r="EJ1" s="85">
        <v>1</v>
      </c>
      <c r="EK1" s="85">
        <v>1</v>
      </c>
      <c r="EL1" s="85">
        <v>1</v>
      </c>
      <c r="EM1" s="85">
        <v>1</v>
      </c>
      <c r="EN1" s="85">
        <v>1</v>
      </c>
      <c r="EO1" s="85"/>
    </row>
    <row r="2" spans="1:148">
      <c r="A2" s="66" t="s">
        <v>54</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8">
      <c r="A3" s="66" t="s">
        <v>19</v>
      </c>
      <c r="B3" s="68" t="s">
        <v>31</v>
      </c>
      <c r="C3" s="68" t="s">
        <v>56</v>
      </c>
      <c r="D3" s="68" t="s">
        <v>57</v>
      </c>
      <c r="E3" s="68" t="s">
        <v>4</v>
      </c>
      <c r="F3" s="68" t="s">
        <v>3</v>
      </c>
      <c r="G3" s="68" t="s">
        <v>24</v>
      </c>
      <c r="H3" s="75" t="s">
        <v>58</v>
      </c>
      <c r="I3" s="78"/>
      <c r="J3" s="78"/>
      <c r="K3" s="78"/>
      <c r="L3" s="78"/>
      <c r="M3" s="78"/>
      <c r="N3" s="78"/>
      <c r="O3" s="78"/>
      <c r="P3" s="78"/>
      <c r="Q3" s="78"/>
      <c r="R3" s="78"/>
      <c r="S3" s="78"/>
      <c r="T3" s="78"/>
      <c r="U3" s="78"/>
      <c r="V3" s="78"/>
      <c r="W3" s="78"/>
      <c r="X3" s="83"/>
      <c r="Y3" s="86" t="s">
        <v>51</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10</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c r="A4" s="66" t="s">
        <v>59</v>
      </c>
      <c r="B4" s="69"/>
      <c r="C4" s="69"/>
      <c r="D4" s="69"/>
      <c r="E4" s="69"/>
      <c r="F4" s="69"/>
      <c r="G4" s="69"/>
      <c r="H4" s="76"/>
      <c r="I4" s="79"/>
      <c r="J4" s="79"/>
      <c r="K4" s="79"/>
      <c r="L4" s="79"/>
      <c r="M4" s="79"/>
      <c r="N4" s="79"/>
      <c r="O4" s="79"/>
      <c r="P4" s="79"/>
      <c r="Q4" s="79"/>
      <c r="R4" s="79"/>
      <c r="S4" s="79"/>
      <c r="T4" s="79"/>
      <c r="U4" s="79"/>
      <c r="V4" s="79"/>
      <c r="W4" s="79"/>
      <c r="X4" s="84"/>
      <c r="Y4" s="87" t="s">
        <v>49</v>
      </c>
      <c r="Z4" s="87"/>
      <c r="AA4" s="87"/>
      <c r="AB4" s="87"/>
      <c r="AC4" s="87"/>
      <c r="AD4" s="87"/>
      <c r="AE4" s="87"/>
      <c r="AF4" s="87"/>
      <c r="AG4" s="87"/>
      <c r="AH4" s="87"/>
      <c r="AI4" s="87"/>
      <c r="AJ4" s="87" t="s">
        <v>43</v>
      </c>
      <c r="AK4" s="87"/>
      <c r="AL4" s="87"/>
      <c r="AM4" s="87"/>
      <c r="AN4" s="87"/>
      <c r="AO4" s="87"/>
      <c r="AP4" s="87"/>
      <c r="AQ4" s="87"/>
      <c r="AR4" s="87"/>
      <c r="AS4" s="87"/>
      <c r="AT4" s="87"/>
      <c r="AU4" s="87" t="s">
        <v>27</v>
      </c>
      <c r="AV4" s="87"/>
      <c r="AW4" s="87"/>
      <c r="AX4" s="87"/>
      <c r="AY4" s="87"/>
      <c r="AZ4" s="87"/>
      <c r="BA4" s="87"/>
      <c r="BB4" s="87"/>
      <c r="BC4" s="87"/>
      <c r="BD4" s="87"/>
      <c r="BE4" s="87"/>
      <c r="BF4" s="87" t="s">
        <v>61</v>
      </c>
      <c r="BG4" s="87"/>
      <c r="BH4" s="87"/>
      <c r="BI4" s="87"/>
      <c r="BJ4" s="87"/>
      <c r="BK4" s="87"/>
      <c r="BL4" s="87"/>
      <c r="BM4" s="87"/>
      <c r="BN4" s="87"/>
      <c r="BO4" s="87"/>
      <c r="BP4" s="87"/>
      <c r="BQ4" s="87" t="s">
        <v>14</v>
      </c>
      <c r="BR4" s="87"/>
      <c r="BS4" s="87"/>
      <c r="BT4" s="87"/>
      <c r="BU4" s="87"/>
      <c r="BV4" s="87"/>
      <c r="BW4" s="87"/>
      <c r="BX4" s="87"/>
      <c r="BY4" s="87"/>
      <c r="BZ4" s="87"/>
      <c r="CA4" s="87"/>
      <c r="CB4" s="87" t="s">
        <v>60</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8">
      <c r="A5" s="66" t="s">
        <v>68</v>
      </c>
      <c r="B5" s="70"/>
      <c r="C5" s="70"/>
      <c r="D5" s="70"/>
      <c r="E5" s="70"/>
      <c r="F5" s="70"/>
      <c r="G5" s="70"/>
      <c r="H5" s="77" t="s">
        <v>55</v>
      </c>
      <c r="I5" s="77" t="s">
        <v>69</v>
      </c>
      <c r="J5" s="77" t="s">
        <v>70</v>
      </c>
      <c r="K5" s="77" t="s">
        <v>71</v>
      </c>
      <c r="L5" s="77" t="s">
        <v>72</v>
      </c>
      <c r="M5" s="77" t="s">
        <v>5</v>
      </c>
      <c r="N5" s="77" t="s">
        <v>73</v>
      </c>
      <c r="O5" s="77" t="s">
        <v>74</v>
      </c>
      <c r="P5" s="77" t="s">
        <v>75</v>
      </c>
      <c r="Q5" s="77" t="s">
        <v>76</v>
      </c>
      <c r="R5" s="77" t="s">
        <v>77</v>
      </c>
      <c r="S5" s="77" t="s">
        <v>78</v>
      </c>
      <c r="T5" s="77" t="s">
        <v>79</v>
      </c>
      <c r="U5" s="77" t="s">
        <v>62</v>
      </c>
      <c r="V5" s="77" t="s">
        <v>80</v>
      </c>
      <c r="W5" s="77" t="s">
        <v>81</v>
      </c>
      <c r="X5" s="77" t="s">
        <v>82</v>
      </c>
      <c r="Y5" s="77" t="s">
        <v>83</v>
      </c>
      <c r="Z5" s="77" t="s">
        <v>84</v>
      </c>
      <c r="AA5" s="77" t="s">
        <v>85</v>
      </c>
      <c r="AB5" s="77" t="s">
        <v>86</v>
      </c>
      <c r="AC5" s="77" t="s">
        <v>87</v>
      </c>
      <c r="AD5" s="77" t="s">
        <v>89</v>
      </c>
      <c r="AE5" s="77" t="s">
        <v>90</v>
      </c>
      <c r="AF5" s="77" t="s">
        <v>91</v>
      </c>
      <c r="AG5" s="77" t="s">
        <v>92</v>
      </c>
      <c r="AH5" s="77" t="s">
        <v>93</v>
      </c>
      <c r="AI5" s="77" t="s">
        <v>42</v>
      </c>
      <c r="AJ5" s="77" t="s">
        <v>83</v>
      </c>
      <c r="AK5" s="77" t="s">
        <v>84</v>
      </c>
      <c r="AL5" s="77" t="s">
        <v>85</v>
      </c>
      <c r="AM5" s="77" t="s">
        <v>86</v>
      </c>
      <c r="AN5" s="77" t="s">
        <v>87</v>
      </c>
      <c r="AO5" s="77" t="s">
        <v>89</v>
      </c>
      <c r="AP5" s="77" t="s">
        <v>90</v>
      </c>
      <c r="AQ5" s="77" t="s">
        <v>91</v>
      </c>
      <c r="AR5" s="77" t="s">
        <v>92</v>
      </c>
      <c r="AS5" s="77" t="s">
        <v>93</v>
      </c>
      <c r="AT5" s="77" t="s">
        <v>88</v>
      </c>
      <c r="AU5" s="77" t="s">
        <v>83</v>
      </c>
      <c r="AV5" s="77" t="s">
        <v>84</v>
      </c>
      <c r="AW5" s="77" t="s">
        <v>85</v>
      </c>
      <c r="AX5" s="77" t="s">
        <v>86</v>
      </c>
      <c r="AY5" s="77" t="s">
        <v>87</v>
      </c>
      <c r="AZ5" s="77" t="s">
        <v>89</v>
      </c>
      <c r="BA5" s="77" t="s">
        <v>90</v>
      </c>
      <c r="BB5" s="77" t="s">
        <v>91</v>
      </c>
      <c r="BC5" s="77" t="s">
        <v>92</v>
      </c>
      <c r="BD5" s="77" t="s">
        <v>93</v>
      </c>
      <c r="BE5" s="77" t="s">
        <v>88</v>
      </c>
      <c r="BF5" s="77" t="s">
        <v>83</v>
      </c>
      <c r="BG5" s="77" t="s">
        <v>84</v>
      </c>
      <c r="BH5" s="77" t="s">
        <v>85</v>
      </c>
      <c r="BI5" s="77" t="s">
        <v>86</v>
      </c>
      <c r="BJ5" s="77" t="s">
        <v>87</v>
      </c>
      <c r="BK5" s="77" t="s">
        <v>89</v>
      </c>
      <c r="BL5" s="77" t="s">
        <v>90</v>
      </c>
      <c r="BM5" s="77" t="s">
        <v>91</v>
      </c>
      <c r="BN5" s="77" t="s">
        <v>92</v>
      </c>
      <c r="BO5" s="77" t="s">
        <v>93</v>
      </c>
      <c r="BP5" s="77" t="s">
        <v>88</v>
      </c>
      <c r="BQ5" s="77" t="s">
        <v>83</v>
      </c>
      <c r="BR5" s="77" t="s">
        <v>84</v>
      </c>
      <c r="BS5" s="77" t="s">
        <v>85</v>
      </c>
      <c r="BT5" s="77" t="s">
        <v>86</v>
      </c>
      <c r="BU5" s="77" t="s">
        <v>87</v>
      </c>
      <c r="BV5" s="77" t="s">
        <v>89</v>
      </c>
      <c r="BW5" s="77" t="s">
        <v>90</v>
      </c>
      <c r="BX5" s="77" t="s">
        <v>91</v>
      </c>
      <c r="BY5" s="77" t="s">
        <v>92</v>
      </c>
      <c r="BZ5" s="77" t="s">
        <v>93</v>
      </c>
      <c r="CA5" s="77" t="s">
        <v>88</v>
      </c>
      <c r="CB5" s="77" t="s">
        <v>83</v>
      </c>
      <c r="CC5" s="77" t="s">
        <v>84</v>
      </c>
      <c r="CD5" s="77" t="s">
        <v>85</v>
      </c>
      <c r="CE5" s="77" t="s">
        <v>86</v>
      </c>
      <c r="CF5" s="77" t="s">
        <v>87</v>
      </c>
      <c r="CG5" s="77" t="s">
        <v>89</v>
      </c>
      <c r="CH5" s="77" t="s">
        <v>90</v>
      </c>
      <c r="CI5" s="77" t="s">
        <v>91</v>
      </c>
      <c r="CJ5" s="77" t="s">
        <v>92</v>
      </c>
      <c r="CK5" s="77" t="s">
        <v>93</v>
      </c>
      <c r="CL5" s="77" t="s">
        <v>88</v>
      </c>
      <c r="CM5" s="77" t="s">
        <v>83</v>
      </c>
      <c r="CN5" s="77" t="s">
        <v>84</v>
      </c>
      <c r="CO5" s="77" t="s">
        <v>85</v>
      </c>
      <c r="CP5" s="77" t="s">
        <v>86</v>
      </c>
      <c r="CQ5" s="77" t="s">
        <v>87</v>
      </c>
      <c r="CR5" s="77" t="s">
        <v>89</v>
      </c>
      <c r="CS5" s="77" t="s">
        <v>90</v>
      </c>
      <c r="CT5" s="77" t="s">
        <v>91</v>
      </c>
      <c r="CU5" s="77" t="s">
        <v>92</v>
      </c>
      <c r="CV5" s="77" t="s">
        <v>93</v>
      </c>
      <c r="CW5" s="77" t="s">
        <v>88</v>
      </c>
      <c r="CX5" s="77" t="s">
        <v>83</v>
      </c>
      <c r="CY5" s="77" t="s">
        <v>84</v>
      </c>
      <c r="CZ5" s="77" t="s">
        <v>85</v>
      </c>
      <c r="DA5" s="77" t="s">
        <v>86</v>
      </c>
      <c r="DB5" s="77" t="s">
        <v>87</v>
      </c>
      <c r="DC5" s="77" t="s">
        <v>89</v>
      </c>
      <c r="DD5" s="77" t="s">
        <v>90</v>
      </c>
      <c r="DE5" s="77" t="s">
        <v>91</v>
      </c>
      <c r="DF5" s="77" t="s">
        <v>92</v>
      </c>
      <c r="DG5" s="77" t="s">
        <v>93</v>
      </c>
      <c r="DH5" s="77" t="s">
        <v>88</v>
      </c>
      <c r="DI5" s="77" t="s">
        <v>83</v>
      </c>
      <c r="DJ5" s="77" t="s">
        <v>84</v>
      </c>
      <c r="DK5" s="77" t="s">
        <v>85</v>
      </c>
      <c r="DL5" s="77" t="s">
        <v>86</v>
      </c>
      <c r="DM5" s="77" t="s">
        <v>87</v>
      </c>
      <c r="DN5" s="77" t="s">
        <v>89</v>
      </c>
      <c r="DO5" s="77" t="s">
        <v>90</v>
      </c>
      <c r="DP5" s="77" t="s">
        <v>91</v>
      </c>
      <c r="DQ5" s="77" t="s">
        <v>92</v>
      </c>
      <c r="DR5" s="77" t="s">
        <v>93</v>
      </c>
      <c r="DS5" s="77" t="s">
        <v>88</v>
      </c>
      <c r="DT5" s="77" t="s">
        <v>83</v>
      </c>
      <c r="DU5" s="77" t="s">
        <v>84</v>
      </c>
      <c r="DV5" s="77" t="s">
        <v>85</v>
      </c>
      <c r="DW5" s="77" t="s">
        <v>86</v>
      </c>
      <c r="DX5" s="77" t="s">
        <v>87</v>
      </c>
      <c r="DY5" s="77" t="s">
        <v>89</v>
      </c>
      <c r="DZ5" s="77" t="s">
        <v>90</v>
      </c>
      <c r="EA5" s="77" t="s">
        <v>91</v>
      </c>
      <c r="EB5" s="77" t="s">
        <v>92</v>
      </c>
      <c r="EC5" s="77" t="s">
        <v>93</v>
      </c>
      <c r="ED5" s="77" t="s">
        <v>88</v>
      </c>
      <c r="EE5" s="77" t="s">
        <v>83</v>
      </c>
      <c r="EF5" s="77" t="s">
        <v>84</v>
      </c>
      <c r="EG5" s="77" t="s">
        <v>85</v>
      </c>
      <c r="EH5" s="77" t="s">
        <v>86</v>
      </c>
      <c r="EI5" s="77" t="s">
        <v>87</v>
      </c>
      <c r="EJ5" s="77" t="s">
        <v>89</v>
      </c>
      <c r="EK5" s="77" t="s">
        <v>90</v>
      </c>
      <c r="EL5" s="77" t="s">
        <v>91</v>
      </c>
      <c r="EM5" s="77" t="s">
        <v>92</v>
      </c>
      <c r="EN5" s="77" t="s">
        <v>93</v>
      </c>
      <c r="EO5" s="77" t="s">
        <v>88</v>
      </c>
    </row>
    <row r="6" spans="1:148" s="65" customFormat="1">
      <c r="A6" s="66" t="s">
        <v>94</v>
      </c>
      <c r="B6" s="71">
        <f t="shared" ref="B6:X6" si="1">B7</f>
        <v>2020</v>
      </c>
      <c r="C6" s="71">
        <f t="shared" si="1"/>
        <v>222151</v>
      </c>
      <c r="D6" s="71">
        <f t="shared" si="1"/>
        <v>46</v>
      </c>
      <c r="E6" s="71">
        <f t="shared" si="1"/>
        <v>17</v>
      </c>
      <c r="F6" s="71">
        <f t="shared" si="1"/>
        <v>5</v>
      </c>
      <c r="G6" s="71">
        <f t="shared" si="1"/>
        <v>0</v>
      </c>
      <c r="H6" s="71" t="str">
        <f t="shared" si="1"/>
        <v>静岡県　御殿場市</v>
      </c>
      <c r="I6" s="71" t="str">
        <f t="shared" si="1"/>
        <v>法適用</v>
      </c>
      <c r="J6" s="71" t="str">
        <f t="shared" si="1"/>
        <v>下水道事業</v>
      </c>
      <c r="K6" s="71" t="str">
        <f t="shared" si="1"/>
        <v>農業集落排水</v>
      </c>
      <c r="L6" s="71" t="str">
        <f t="shared" si="1"/>
        <v>F2</v>
      </c>
      <c r="M6" s="71" t="str">
        <f t="shared" si="1"/>
        <v>非設置</v>
      </c>
      <c r="N6" s="80" t="str">
        <f t="shared" si="1"/>
        <v>-</v>
      </c>
      <c r="O6" s="80">
        <f t="shared" si="1"/>
        <v>82.22</v>
      </c>
      <c r="P6" s="80">
        <f t="shared" si="1"/>
        <v>1.32</v>
      </c>
      <c r="Q6" s="80">
        <f t="shared" si="1"/>
        <v>94</v>
      </c>
      <c r="R6" s="80">
        <f t="shared" si="1"/>
        <v>2570</v>
      </c>
      <c r="S6" s="80">
        <f t="shared" si="1"/>
        <v>87687</v>
      </c>
      <c r="T6" s="80">
        <f t="shared" si="1"/>
        <v>194.9</v>
      </c>
      <c r="U6" s="80">
        <f t="shared" si="1"/>
        <v>449.91</v>
      </c>
      <c r="V6" s="80">
        <f t="shared" si="1"/>
        <v>1148</v>
      </c>
      <c r="W6" s="80">
        <f t="shared" si="1"/>
        <v>0.3</v>
      </c>
      <c r="X6" s="80">
        <f t="shared" si="1"/>
        <v>3826.67</v>
      </c>
      <c r="Y6" s="88" t="str">
        <f t="shared" ref="Y6:AH6" si="2">IF(Y7="",NA(),Y7)</f>
        <v>-</v>
      </c>
      <c r="Z6" s="88" t="str">
        <f t="shared" si="2"/>
        <v>-</v>
      </c>
      <c r="AA6" s="88" t="str">
        <f t="shared" si="2"/>
        <v>-</v>
      </c>
      <c r="AB6" s="88">
        <f t="shared" si="2"/>
        <v>108.14</v>
      </c>
      <c r="AC6" s="88">
        <f t="shared" si="2"/>
        <v>109.37</v>
      </c>
      <c r="AD6" s="88" t="str">
        <f t="shared" si="2"/>
        <v>-</v>
      </c>
      <c r="AE6" s="88" t="str">
        <f t="shared" si="2"/>
        <v>-</v>
      </c>
      <c r="AF6" s="88" t="str">
        <f t="shared" si="2"/>
        <v>-</v>
      </c>
      <c r="AG6" s="88">
        <f t="shared" si="2"/>
        <v>104.22</v>
      </c>
      <c r="AH6" s="88">
        <f t="shared" si="2"/>
        <v>106.37</v>
      </c>
      <c r="AI6" s="80" t="str">
        <f>IF(AI7="","",IF(AI7="-","【-】","【"&amp;SUBSTITUTE(TEXT(AI7,"#,##0.00"),"-","△")&amp;"】"))</f>
        <v>【104.99】</v>
      </c>
      <c r="AJ6" s="88" t="str">
        <f t="shared" ref="AJ6:AS6" si="3">IF(AJ7="",NA(),AJ7)</f>
        <v>-</v>
      </c>
      <c r="AK6" s="88" t="str">
        <f t="shared" si="3"/>
        <v>-</v>
      </c>
      <c r="AL6" s="88" t="str">
        <f t="shared" si="3"/>
        <v>-</v>
      </c>
      <c r="AM6" s="80">
        <f t="shared" si="3"/>
        <v>0</v>
      </c>
      <c r="AN6" s="80">
        <f t="shared" si="3"/>
        <v>0</v>
      </c>
      <c r="AO6" s="88" t="str">
        <f t="shared" si="3"/>
        <v>-</v>
      </c>
      <c r="AP6" s="88" t="str">
        <f t="shared" si="3"/>
        <v>-</v>
      </c>
      <c r="AQ6" s="88" t="str">
        <f t="shared" si="3"/>
        <v>-</v>
      </c>
      <c r="AR6" s="88">
        <f t="shared" si="3"/>
        <v>23.66</v>
      </c>
      <c r="AS6" s="88">
        <f t="shared" si="3"/>
        <v>139.02000000000001</v>
      </c>
      <c r="AT6" s="80" t="str">
        <f>IF(AT7="","",IF(AT7="-","【-】","【"&amp;SUBSTITUTE(TEXT(AT7,"#,##0.00"),"-","△")&amp;"】"))</f>
        <v>【121.19】</v>
      </c>
      <c r="AU6" s="88" t="str">
        <f t="shared" ref="AU6:BD6" si="4">IF(AU7="",NA(),AU7)</f>
        <v>-</v>
      </c>
      <c r="AV6" s="88" t="str">
        <f t="shared" si="4"/>
        <v>-</v>
      </c>
      <c r="AW6" s="88" t="str">
        <f t="shared" si="4"/>
        <v>-</v>
      </c>
      <c r="AX6" s="88">
        <f t="shared" si="4"/>
        <v>46.26</v>
      </c>
      <c r="AY6" s="88">
        <f t="shared" si="4"/>
        <v>64.2</v>
      </c>
      <c r="AZ6" s="88" t="str">
        <f t="shared" si="4"/>
        <v>-</v>
      </c>
      <c r="BA6" s="88" t="str">
        <f t="shared" si="4"/>
        <v>-</v>
      </c>
      <c r="BB6" s="88" t="str">
        <f t="shared" si="4"/>
        <v>-</v>
      </c>
      <c r="BC6" s="88">
        <f t="shared" si="4"/>
        <v>103.43</v>
      </c>
      <c r="BD6" s="88">
        <f t="shared" si="4"/>
        <v>29.13</v>
      </c>
      <c r="BE6" s="80" t="str">
        <f>IF(BE7="","",IF(BE7="-","【-】","【"&amp;SUBSTITUTE(TEXT(BE7,"#,##0.00"),"-","△")&amp;"】"))</f>
        <v>【32.80】</v>
      </c>
      <c r="BF6" s="88" t="str">
        <f t="shared" ref="BF6:BO6" si="5">IF(BF7="",NA(),BF7)</f>
        <v>-</v>
      </c>
      <c r="BG6" s="88" t="str">
        <f t="shared" si="5"/>
        <v>-</v>
      </c>
      <c r="BH6" s="88" t="str">
        <f t="shared" si="5"/>
        <v>-</v>
      </c>
      <c r="BI6" s="80">
        <f t="shared" si="5"/>
        <v>0</v>
      </c>
      <c r="BJ6" s="80">
        <f t="shared" si="5"/>
        <v>0</v>
      </c>
      <c r="BK6" s="88" t="str">
        <f t="shared" si="5"/>
        <v>-</v>
      </c>
      <c r="BL6" s="88" t="str">
        <f t="shared" si="5"/>
        <v>-</v>
      </c>
      <c r="BM6" s="88" t="str">
        <f t="shared" si="5"/>
        <v>-</v>
      </c>
      <c r="BN6" s="88">
        <f t="shared" si="5"/>
        <v>673.08</v>
      </c>
      <c r="BO6" s="88">
        <f t="shared" si="5"/>
        <v>867.83</v>
      </c>
      <c r="BP6" s="80" t="str">
        <f>IF(BP7="","",IF(BP7="-","【-】","【"&amp;SUBSTITUTE(TEXT(BP7,"#,##0.00"),"-","△")&amp;"】"))</f>
        <v>【832.52】</v>
      </c>
      <c r="BQ6" s="88" t="str">
        <f t="shared" ref="BQ6:BZ6" si="6">IF(BQ7="",NA(),BQ7)</f>
        <v>-</v>
      </c>
      <c r="BR6" s="88" t="str">
        <f t="shared" si="6"/>
        <v>-</v>
      </c>
      <c r="BS6" s="88" t="str">
        <f t="shared" si="6"/>
        <v>-</v>
      </c>
      <c r="BT6" s="88">
        <f t="shared" si="6"/>
        <v>36.83</v>
      </c>
      <c r="BU6" s="88">
        <f t="shared" si="6"/>
        <v>38.53</v>
      </c>
      <c r="BV6" s="88" t="str">
        <f t="shared" si="6"/>
        <v>-</v>
      </c>
      <c r="BW6" s="88" t="str">
        <f t="shared" si="6"/>
        <v>-</v>
      </c>
      <c r="BX6" s="88" t="str">
        <f t="shared" si="6"/>
        <v>-</v>
      </c>
      <c r="BY6" s="88">
        <f t="shared" si="6"/>
        <v>42.44</v>
      </c>
      <c r="BZ6" s="88">
        <f t="shared" si="6"/>
        <v>57.08</v>
      </c>
      <c r="CA6" s="80" t="str">
        <f>IF(CA7="","",IF(CA7="-","【-】","【"&amp;SUBSTITUTE(TEXT(CA7,"#,##0.00"),"-","△")&amp;"】"))</f>
        <v>【60.94】</v>
      </c>
      <c r="CB6" s="88" t="str">
        <f t="shared" ref="CB6:CK6" si="7">IF(CB7="",NA(),CB7)</f>
        <v>-</v>
      </c>
      <c r="CC6" s="88" t="str">
        <f t="shared" si="7"/>
        <v>-</v>
      </c>
      <c r="CD6" s="88" t="str">
        <f t="shared" si="7"/>
        <v>-</v>
      </c>
      <c r="CE6" s="88">
        <f t="shared" si="7"/>
        <v>336.76</v>
      </c>
      <c r="CF6" s="88">
        <f t="shared" si="7"/>
        <v>321.29000000000002</v>
      </c>
      <c r="CG6" s="88" t="str">
        <f t="shared" si="7"/>
        <v>-</v>
      </c>
      <c r="CH6" s="88" t="str">
        <f t="shared" si="7"/>
        <v>-</v>
      </c>
      <c r="CI6" s="88" t="str">
        <f t="shared" si="7"/>
        <v>-</v>
      </c>
      <c r="CJ6" s="88">
        <f t="shared" si="7"/>
        <v>284.54000000000002</v>
      </c>
      <c r="CK6" s="88">
        <f t="shared" si="7"/>
        <v>274.99</v>
      </c>
      <c r="CL6" s="80" t="str">
        <f>IF(CL7="","",IF(CL7="-","【-】","【"&amp;SUBSTITUTE(TEXT(CL7,"#,##0.00"),"-","△")&amp;"】"))</f>
        <v>【253.04】</v>
      </c>
      <c r="CM6" s="88" t="str">
        <f t="shared" ref="CM6:CV6" si="8">IF(CM7="",NA(),CM7)</f>
        <v>-</v>
      </c>
      <c r="CN6" s="88" t="str">
        <f t="shared" si="8"/>
        <v>-</v>
      </c>
      <c r="CO6" s="88" t="str">
        <f t="shared" si="8"/>
        <v>-</v>
      </c>
      <c r="CP6" s="88">
        <f t="shared" si="8"/>
        <v>68.260000000000005</v>
      </c>
      <c r="CQ6" s="88">
        <f t="shared" si="8"/>
        <v>68.5</v>
      </c>
      <c r="CR6" s="88" t="str">
        <f t="shared" si="8"/>
        <v>-</v>
      </c>
      <c r="CS6" s="88" t="str">
        <f t="shared" si="8"/>
        <v>-</v>
      </c>
      <c r="CT6" s="88" t="str">
        <f t="shared" si="8"/>
        <v>-</v>
      </c>
      <c r="CU6" s="88">
        <f t="shared" si="8"/>
        <v>42.33</v>
      </c>
      <c r="CV6" s="88">
        <f t="shared" si="8"/>
        <v>54.83</v>
      </c>
      <c r="CW6" s="80" t="str">
        <f>IF(CW7="","",IF(CW7="-","【-】","【"&amp;SUBSTITUTE(TEXT(CW7,"#,##0.00"),"-","△")&amp;"】"))</f>
        <v>【54.84】</v>
      </c>
      <c r="CX6" s="88" t="str">
        <f t="shared" ref="CX6:DG6" si="9">IF(CX7="",NA(),CX7)</f>
        <v>-</v>
      </c>
      <c r="CY6" s="88" t="str">
        <f t="shared" si="9"/>
        <v>-</v>
      </c>
      <c r="CZ6" s="88" t="str">
        <f t="shared" si="9"/>
        <v>-</v>
      </c>
      <c r="DA6" s="88">
        <f t="shared" si="9"/>
        <v>76.88</v>
      </c>
      <c r="DB6" s="88">
        <f t="shared" si="9"/>
        <v>76.31</v>
      </c>
      <c r="DC6" s="88" t="str">
        <f t="shared" si="9"/>
        <v>-</v>
      </c>
      <c r="DD6" s="88" t="str">
        <f t="shared" si="9"/>
        <v>-</v>
      </c>
      <c r="DE6" s="88" t="str">
        <f t="shared" si="9"/>
        <v>-</v>
      </c>
      <c r="DF6" s="88">
        <f t="shared" si="9"/>
        <v>62.5</v>
      </c>
      <c r="DG6" s="88">
        <f t="shared" si="9"/>
        <v>84.7</v>
      </c>
      <c r="DH6" s="80" t="str">
        <f>IF(DH7="","",IF(DH7="-","【-】","【"&amp;SUBSTITUTE(TEXT(DH7,"#,##0.00"),"-","△")&amp;"】"))</f>
        <v>【86.60】</v>
      </c>
      <c r="DI6" s="88" t="str">
        <f t="shared" ref="DI6:DR6" si="10">IF(DI7="",NA(),DI7)</f>
        <v>-</v>
      </c>
      <c r="DJ6" s="88" t="str">
        <f t="shared" si="10"/>
        <v>-</v>
      </c>
      <c r="DK6" s="88" t="str">
        <f t="shared" si="10"/>
        <v>-</v>
      </c>
      <c r="DL6" s="88">
        <f t="shared" si="10"/>
        <v>34.5</v>
      </c>
      <c r="DM6" s="88">
        <f t="shared" si="10"/>
        <v>36.5</v>
      </c>
      <c r="DN6" s="88" t="str">
        <f t="shared" si="10"/>
        <v>-</v>
      </c>
      <c r="DO6" s="88" t="str">
        <f t="shared" si="10"/>
        <v>-</v>
      </c>
      <c r="DP6" s="88" t="str">
        <f t="shared" si="10"/>
        <v>-</v>
      </c>
      <c r="DQ6" s="88">
        <f t="shared" si="10"/>
        <v>12.06</v>
      </c>
      <c r="DR6" s="88">
        <f t="shared" si="10"/>
        <v>20.34</v>
      </c>
      <c r="DS6" s="80" t="str">
        <f>IF(DS7="","",IF(DS7="-","【-】","【"&amp;SUBSTITUTE(TEXT(DS7,"#,##0.00"),"-","△")&amp;"】"))</f>
        <v>【22.21】</v>
      </c>
      <c r="DT6" s="88" t="str">
        <f t="shared" ref="DT6:EC6" si="11">IF(DT7="",NA(),DT7)</f>
        <v>-</v>
      </c>
      <c r="DU6" s="88" t="str">
        <f t="shared" si="11"/>
        <v>-</v>
      </c>
      <c r="DV6" s="88" t="str">
        <f t="shared" si="11"/>
        <v>-</v>
      </c>
      <c r="DW6" s="80">
        <f t="shared" si="11"/>
        <v>0</v>
      </c>
      <c r="DX6" s="80">
        <f t="shared" si="11"/>
        <v>0</v>
      </c>
      <c r="DY6" s="88" t="str">
        <f t="shared" si="11"/>
        <v>-</v>
      </c>
      <c r="DZ6" s="88" t="str">
        <f t="shared" si="11"/>
        <v>-</v>
      </c>
      <c r="EA6" s="88" t="str">
        <f t="shared" si="11"/>
        <v>-</v>
      </c>
      <c r="EB6" s="80">
        <f t="shared" si="11"/>
        <v>0</v>
      </c>
      <c r="EC6" s="80">
        <f t="shared" si="11"/>
        <v>0</v>
      </c>
      <c r="ED6" s="80" t="str">
        <f>IF(ED7="","",IF(ED7="-","【-】","【"&amp;SUBSTITUTE(TEXT(ED7,"#,##0.00"),"-","△")&amp;"】"))</f>
        <v>【0.00】</v>
      </c>
      <c r="EE6" s="88" t="str">
        <f t="shared" ref="EE6:EN6" si="12">IF(EE7="",NA(),EE7)</f>
        <v>-</v>
      </c>
      <c r="EF6" s="88" t="str">
        <f t="shared" si="12"/>
        <v>-</v>
      </c>
      <c r="EG6" s="88" t="str">
        <f t="shared" si="12"/>
        <v>-</v>
      </c>
      <c r="EH6" s="80">
        <f t="shared" si="12"/>
        <v>0</v>
      </c>
      <c r="EI6" s="80">
        <f t="shared" si="12"/>
        <v>0</v>
      </c>
      <c r="EJ6" s="88" t="str">
        <f t="shared" si="12"/>
        <v>-</v>
      </c>
      <c r="EK6" s="88" t="str">
        <f t="shared" si="12"/>
        <v>-</v>
      </c>
      <c r="EL6" s="88" t="str">
        <f t="shared" si="12"/>
        <v>-</v>
      </c>
      <c r="EM6" s="80">
        <f t="shared" si="12"/>
        <v>0</v>
      </c>
      <c r="EN6" s="88">
        <f t="shared" si="12"/>
        <v>0.25</v>
      </c>
      <c r="EO6" s="80" t="str">
        <f>IF(EO7="","",IF(EO7="-","【-】","【"&amp;SUBSTITUTE(TEXT(EO7,"#,##0.00"),"-","△")&amp;"】"))</f>
        <v>【0.16】</v>
      </c>
    </row>
    <row r="7" spans="1:148" s="65" customFormat="1">
      <c r="A7" s="66"/>
      <c r="B7" s="72">
        <v>2020</v>
      </c>
      <c r="C7" s="72">
        <v>222151</v>
      </c>
      <c r="D7" s="72">
        <v>46</v>
      </c>
      <c r="E7" s="72">
        <v>17</v>
      </c>
      <c r="F7" s="72">
        <v>5</v>
      </c>
      <c r="G7" s="72">
        <v>0</v>
      </c>
      <c r="H7" s="72" t="s">
        <v>95</v>
      </c>
      <c r="I7" s="72" t="s">
        <v>96</v>
      </c>
      <c r="J7" s="72" t="s">
        <v>97</v>
      </c>
      <c r="K7" s="72" t="s">
        <v>98</v>
      </c>
      <c r="L7" s="72" t="s">
        <v>99</v>
      </c>
      <c r="M7" s="72" t="s">
        <v>100</v>
      </c>
      <c r="N7" s="81" t="s">
        <v>101</v>
      </c>
      <c r="O7" s="81">
        <v>82.22</v>
      </c>
      <c r="P7" s="81">
        <v>1.32</v>
      </c>
      <c r="Q7" s="81">
        <v>94</v>
      </c>
      <c r="R7" s="81">
        <v>2570</v>
      </c>
      <c r="S7" s="81">
        <v>87687</v>
      </c>
      <c r="T7" s="81">
        <v>194.9</v>
      </c>
      <c r="U7" s="81">
        <v>449.91</v>
      </c>
      <c r="V7" s="81">
        <v>1148</v>
      </c>
      <c r="W7" s="81">
        <v>0.3</v>
      </c>
      <c r="X7" s="81">
        <v>3826.67</v>
      </c>
      <c r="Y7" s="81" t="s">
        <v>101</v>
      </c>
      <c r="Z7" s="81" t="s">
        <v>101</v>
      </c>
      <c r="AA7" s="81" t="s">
        <v>101</v>
      </c>
      <c r="AB7" s="81">
        <v>108.14</v>
      </c>
      <c r="AC7" s="81">
        <v>109.37</v>
      </c>
      <c r="AD7" s="81" t="s">
        <v>101</v>
      </c>
      <c r="AE7" s="81" t="s">
        <v>101</v>
      </c>
      <c r="AF7" s="81" t="s">
        <v>101</v>
      </c>
      <c r="AG7" s="81">
        <v>104.22</v>
      </c>
      <c r="AH7" s="81">
        <v>106.37</v>
      </c>
      <c r="AI7" s="81">
        <v>104.99</v>
      </c>
      <c r="AJ7" s="81" t="s">
        <v>101</v>
      </c>
      <c r="AK7" s="81" t="s">
        <v>101</v>
      </c>
      <c r="AL7" s="81" t="s">
        <v>101</v>
      </c>
      <c r="AM7" s="81">
        <v>0</v>
      </c>
      <c r="AN7" s="81">
        <v>0</v>
      </c>
      <c r="AO7" s="81" t="s">
        <v>101</v>
      </c>
      <c r="AP7" s="81" t="s">
        <v>101</v>
      </c>
      <c r="AQ7" s="81" t="s">
        <v>101</v>
      </c>
      <c r="AR7" s="81">
        <v>23.66</v>
      </c>
      <c r="AS7" s="81">
        <v>139.02000000000001</v>
      </c>
      <c r="AT7" s="81">
        <v>121.19</v>
      </c>
      <c r="AU7" s="81" t="s">
        <v>101</v>
      </c>
      <c r="AV7" s="81" t="s">
        <v>101</v>
      </c>
      <c r="AW7" s="81" t="s">
        <v>101</v>
      </c>
      <c r="AX7" s="81">
        <v>46.26</v>
      </c>
      <c r="AY7" s="81">
        <v>64.2</v>
      </c>
      <c r="AZ7" s="81" t="s">
        <v>101</v>
      </c>
      <c r="BA7" s="81" t="s">
        <v>101</v>
      </c>
      <c r="BB7" s="81" t="s">
        <v>101</v>
      </c>
      <c r="BC7" s="81">
        <v>103.43</v>
      </c>
      <c r="BD7" s="81">
        <v>29.13</v>
      </c>
      <c r="BE7" s="81">
        <v>32.799999999999997</v>
      </c>
      <c r="BF7" s="81" t="s">
        <v>101</v>
      </c>
      <c r="BG7" s="81" t="s">
        <v>101</v>
      </c>
      <c r="BH7" s="81" t="s">
        <v>101</v>
      </c>
      <c r="BI7" s="81">
        <v>0</v>
      </c>
      <c r="BJ7" s="81">
        <v>0</v>
      </c>
      <c r="BK7" s="81" t="s">
        <v>101</v>
      </c>
      <c r="BL7" s="81" t="s">
        <v>101</v>
      </c>
      <c r="BM7" s="81" t="s">
        <v>101</v>
      </c>
      <c r="BN7" s="81">
        <v>673.08</v>
      </c>
      <c r="BO7" s="81">
        <v>867.83</v>
      </c>
      <c r="BP7" s="81">
        <v>832.52</v>
      </c>
      <c r="BQ7" s="81" t="s">
        <v>101</v>
      </c>
      <c r="BR7" s="81" t="s">
        <v>101</v>
      </c>
      <c r="BS7" s="81" t="s">
        <v>101</v>
      </c>
      <c r="BT7" s="81">
        <v>36.83</v>
      </c>
      <c r="BU7" s="81">
        <v>38.53</v>
      </c>
      <c r="BV7" s="81" t="s">
        <v>101</v>
      </c>
      <c r="BW7" s="81" t="s">
        <v>101</v>
      </c>
      <c r="BX7" s="81" t="s">
        <v>101</v>
      </c>
      <c r="BY7" s="81">
        <v>42.44</v>
      </c>
      <c r="BZ7" s="81">
        <v>57.08</v>
      </c>
      <c r="CA7" s="81">
        <v>60.94</v>
      </c>
      <c r="CB7" s="81" t="s">
        <v>101</v>
      </c>
      <c r="CC7" s="81" t="s">
        <v>101</v>
      </c>
      <c r="CD7" s="81" t="s">
        <v>101</v>
      </c>
      <c r="CE7" s="81">
        <v>336.76</v>
      </c>
      <c r="CF7" s="81">
        <v>321.29000000000002</v>
      </c>
      <c r="CG7" s="81" t="s">
        <v>101</v>
      </c>
      <c r="CH7" s="81" t="s">
        <v>101</v>
      </c>
      <c r="CI7" s="81" t="s">
        <v>101</v>
      </c>
      <c r="CJ7" s="81">
        <v>284.54000000000002</v>
      </c>
      <c r="CK7" s="81">
        <v>274.99</v>
      </c>
      <c r="CL7" s="81">
        <v>253.04</v>
      </c>
      <c r="CM7" s="81" t="s">
        <v>101</v>
      </c>
      <c r="CN7" s="81" t="s">
        <v>101</v>
      </c>
      <c r="CO7" s="81" t="s">
        <v>101</v>
      </c>
      <c r="CP7" s="81">
        <v>68.260000000000005</v>
      </c>
      <c r="CQ7" s="81">
        <v>68.5</v>
      </c>
      <c r="CR7" s="81" t="s">
        <v>101</v>
      </c>
      <c r="CS7" s="81" t="s">
        <v>101</v>
      </c>
      <c r="CT7" s="81" t="s">
        <v>101</v>
      </c>
      <c r="CU7" s="81">
        <v>42.33</v>
      </c>
      <c r="CV7" s="81">
        <v>54.83</v>
      </c>
      <c r="CW7" s="81">
        <v>54.84</v>
      </c>
      <c r="CX7" s="81" t="s">
        <v>101</v>
      </c>
      <c r="CY7" s="81" t="s">
        <v>101</v>
      </c>
      <c r="CZ7" s="81" t="s">
        <v>101</v>
      </c>
      <c r="DA7" s="81">
        <v>76.88</v>
      </c>
      <c r="DB7" s="81">
        <v>76.31</v>
      </c>
      <c r="DC7" s="81" t="s">
        <v>101</v>
      </c>
      <c r="DD7" s="81" t="s">
        <v>101</v>
      </c>
      <c r="DE7" s="81" t="s">
        <v>101</v>
      </c>
      <c r="DF7" s="81">
        <v>62.5</v>
      </c>
      <c r="DG7" s="81">
        <v>84.7</v>
      </c>
      <c r="DH7" s="81">
        <v>86.6</v>
      </c>
      <c r="DI7" s="81" t="s">
        <v>101</v>
      </c>
      <c r="DJ7" s="81" t="s">
        <v>101</v>
      </c>
      <c r="DK7" s="81" t="s">
        <v>101</v>
      </c>
      <c r="DL7" s="81">
        <v>34.5</v>
      </c>
      <c r="DM7" s="81">
        <v>36.5</v>
      </c>
      <c r="DN7" s="81" t="s">
        <v>101</v>
      </c>
      <c r="DO7" s="81" t="s">
        <v>101</v>
      </c>
      <c r="DP7" s="81" t="s">
        <v>101</v>
      </c>
      <c r="DQ7" s="81">
        <v>12.06</v>
      </c>
      <c r="DR7" s="81">
        <v>20.34</v>
      </c>
      <c r="DS7" s="81">
        <v>22.21</v>
      </c>
      <c r="DT7" s="81" t="s">
        <v>101</v>
      </c>
      <c r="DU7" s="81" t="s">
        <v>101</v>
      </c>
      <c r="DV7" s="81" t="s">
        <v>101</v>
      </c>
      <c r="DW7" s="81">
        <v>0</v>
      </c>
      <c r="DX7" s="81">
        <v>0</v>
      </c>
      <c r="DY7" s="81" t="s">
        <v>101</v>
      </c>
      <c r="DZ7" s="81" t="s">
        <v>101</v>
      </c>
      <c r="EA7" s="81" t="s">
        <v>101</v>
      </c>
      <c r="EB7" s="81">
        <v>0</v>
      </c>
      <c r="EC7" s="81">
        <v>0</v>
      </c>
      <c r="ED7" s="81">
        <v>0</v>
      </c>
      <c r="EE7" s="81" t="s">
        <v>101</v>
      </c>
      <c r="EF7" s="81" t="s">
        <v>101</v>
      </c>
      <c r="EG7" s="81" t="s">
        <v>101</v>
      </c>
      <c r="EH7" s="81">
        <v>0</v>
      </c>
      <c r="EI7" s="81">
        <v>0</v>
      </c>
      <c r="EJ7" s="81" t="s">
        <v>101</v>
      </c>
      <c r="EK7" s="81" t="s">
        <v>101</v>
      </c>
      <c r="EL7" s="81" t="s">
        <v>101</v>
      </c>
      <c r="EM7" s="81">
        <v>0</v>
      </c>
      <c r="EN7" s="81">
        <v>0.25</v>
      </c>
      <c r="EO7" s="81">
        <v>0.16</v>
      </c>
    </row>
    <row r="8" spans="1:148">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row>
    <row r="9" spans="1:148">
      <c r="A9" s="67"/>
      <c r="B9" s="67" t="s">
        <v>102</v>
      </c>
      <c r="C9" s="67" t="s">
        <v>103</v>
      </c>
      <c r="D9" s="67" t="s">
        <v>104</v>
      </c>
      <c r="E9" s="67" t="s">
        <v>105</v>
      </c>
      <c r="F9" s="67" t="s">
        <v>106</v>
      </c>
      <c r="R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8">
      <c r="A10" s="67" t="s">
        <v>31</v>
      </c>
      <c r="B10" s="73">
        <f>DATEVALUE($B7+12-B11&amp;"/1/"&amp;B12)</f>
        <v>46753</v>
      </c>
      <c r="C10" s="73">
        <f>DATEVALUE($B7+12-C11&amp;"/1/"&amp;C12)</f>
        <v>47119</v>
      </c>
      <c r="D10" s="73">
        <f>DATEVALUE($B7+12-D11&amp;"/1/"&amp;D12)</f>
        <v>47484</v>
      </c>
      <c r="E10" s="74">
        <f>DATEVALUE($B7+12-E11&amp;"/1/"&amp;E12)</f>
        <v>47849</v>
      </c>
      <c r="F10" s="74">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2022-02-08T06:27:53Z</cp:lastPrinted>
  <dcterms:created xsi:type="dcterms:W3CDTF">2021-12-03T07:32:37Z</dcterms:created>
  <dcterms:modified xsi:type="dcterms:W3CDTF">2022-02-16T01:14:08Z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2022-02-16T01:14:08Z</vt:filetime>
  </property>
</Properties>
</file>