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C:\Users\214105\Desktop\teisyutsu\"/>
    </mc:Choice>
  </mc:AlternateContent>
  <workbookProtection workbookAlgorithmName="SHA-512" workbookHashValue="cR22eM+UuisechxCZSopTjUZKeg1yMsKL5Vkolt9jfY2h7m5/TOjeHkbCjrZuuDcC5zfwAqlU+lfwFkpXAntOg==" workbookSaltValue="19hafIwpHO1jA2x4LVSNgw==" workbookSpinCount="100000" lockStructure="1"/>
  <bookViews>
    <workbookView xWindow="0" yWindow="0" windowWidth="15360" windowHeight="7644"/>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AT10" i="4"/>
  <c r="AL10" i="4"/>
  <c r="AD10" i="4"/>
  <c r="I10" i="4"/>
  <c r="B10"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<sst xmlns="http://schemas.openxmlformats.org/spreadsheetml/2006/main" count="236" uniqueCount="119">
  <si>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</si>
  <si>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</si>
  <si>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</si>
  <si>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</si>
  <si>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</si>
  <si>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</si>
  <si>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</si>
  <si>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</si>
  <si>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</si>
  <si>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</si>
  <si>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</si>
  <si>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</si>
  <si>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</si>
  <si>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</si>
  <si>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</si>
  <si>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</si>
  <si>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</si>
  <si>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</si>
  <si>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</si>
  <si>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</si>
  <si>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</si>
  <si>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</si>
  <si>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</si>
  <si>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</si>
  <si>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</si>
  <si>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</si>
  <si>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</si>
  <si>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</si>
  <si>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</si>
  <si>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</si>
  <si>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</si>
  <si>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</si>
  <si>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</si>
  <si>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</si>
  <si>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</si>
  <si>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</si>
  <si>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</si>
  <si>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</si>
  <si>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</si>
  <si>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</si>
  <si>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</si>
  <si>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</si>
  <si>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</si>
  <si>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</si>
  <si>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</si>
  <si>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</si>
  <si>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</si>
  <si>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</si>
  <si>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</si>
  <si>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</si>
  <si>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</si>
  <si>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</si>
  <si>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</si>
  <si>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</si>
  <si>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</si>
  <si>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</si>
  <si>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</si>
  <si>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</si>
  <si>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</si>
  <si>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</si>
  <si>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</si>
  <si>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</si>
  <si>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</si>
  <si>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</si>
  <si>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</si>
  <si>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</si>
  <si>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</si>
  <si>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</si>
  <si>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</si>
  <si>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</si>
  <si>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</si>
  <si>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</si>
  <si>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</si>
  <si>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</si>
  <si>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</si>
  <si>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</si>
  <si>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</si>
  <si>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</si>
  <si>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</si>
  <si>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</si>
  <si>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</si>
  <si>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</si>
  <si>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</si>
  <si>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</si>
  <si>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</si>
  <si>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</si>
  <si>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</si>
  <si>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</si>
  <si>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</si>
  <si>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</si>
  <si>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</si>
  <si>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</si>
  <si>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</si>
  <si>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</si>
  <si>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</si>
  <si>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</si>
  <si>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</si>
  <si>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森町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</si>
  <si>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</si>
  <si>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</si>
  <si>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</si>
  <si>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</si>
  <si>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</si>
  <si>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</si>
  <si>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</si>
  <si>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</si>
  <si>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</si>
  <si>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</si>
  <si>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</si>
  <si>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</si>
  <si>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</si>
  <si>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</si>
  <si>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</si>
  <si>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</si>
  <si>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</si>
  <si>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</si>
  <si>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下水道事業の開始から年月が浅く、施設が新しいため該当数値がない。</t>
    <phoneticPr fontId="4"/>
  </si>
  <si>
    <t>①収益的収支比率については、前年度と比較し一般会計繰入額を減額したことにより収支比率が減少した。依然として一般会計繰入金に頼った経営である。未普及対策として毎年度管渠整備を行い、下水道供用開始区域を拡大し下水道使用料の増収を図っているが、それに伴い事業費に対する地方債借入額も増加するため、今後も健全的な経営を図り、経常経費の削減や料金改定等を検討する必要がある。
⑤経費回収率については、供用開始区域拡大に伴い汚水処理量も増加傾向にあるり汚水処理費も増額しているが、それに対して思うように下水道接続が進まないため、下水道使用料の増収が伴わず、一般会計繰入金により補填しているのが現状である。今後は、接続促進や汚水処理費の削減、料金改定等の検討をする必要がある。
⑥汚水処理原価については、供用開始区域拡大により汚水処理量が増加傾向にあり、有収水量も増加しているが、依然として不明水も発生しているため、汚水処理費用増額の要因のひとつとなっている。今後も接続率向上と併せて不明水の原因究明と対策を検討する必要がある。
⑦施設利用率については、平成30年度に浄化センターの増設が完了したことにより比較的余裕をもって汚水処理が可能となっている。令和２年度は、供用開始区域拡大により流入量は増加しているが、効率的な汚水処理により処理水量が減少しているため利用率が減少となった。
⑧水洗化率については、供用開始区域拡大により増加となっているが、接続率が当初計画より大幅に下回っているため、今後も継続して接続促進に努める必要がある。</t>
    <rPh sb="14" eb="17">
      <t>ゼンネンド</t>
    </rPh>
    <rPh sb="18" eb="20">
      <t>ヒカク</t>
    </rPh>
    <rPh sb="29" eb="31">
      <t>ゲンガク</t>
    </rPh>
    <rPh sb="38" eb="40">
      <t>シュウシ</t>
    </rPh>
    <rPh sb="40" eb="42">
      <t>ヒリツ</t>
    </rPh>
    <rPh sb="43" eb="45">
      <t>ゲンショウ</t>
    </rPh>
    <rPh sb="212" eb="214">
      <t>ゾウカ</t>
    </rPh>
    <rPh sb="214" eb="216">
      <t>ケイコウ</t>
    </rPh>
    <rPh sb="240" eb="241">
      <t>オモ</t>
    </rPh>
    <rPh sb="245" eb="248">
      <t>ゲスイドウ</t>
    </rPh>
    <rPh sb="248" eb="250">
      <t>セツゾク</t>
    </rPh>
    <rPh sb="251" eb="252">
      <t>スス</t>
    </rPh>
    <rPh sb="258" eb="259">
      <t>シタ</t>
    </rPh>
    <rPh sb="364" eb="366">
      <t>ケイコウ</t>
    </rPh>
    <rPh sb="383" eb="385">
      <t>イゼン</t>
    </rPh>
    <rPh sb="392" eb="394">
      <t>ハッセイ</t>
    </rPh>
    <rPh sb="410" eb="412">
      <t>ヨウイン</t>
    </rPh>
    <rPh sb="496" eb="499">
      <t>ヒカクテキ</t>
    </rPh>
    <rPh sb="499" eb="501">
      <t>ヨユウ</t>
    </rPh>
    <rPh sb="505" eb="507">
      <t>オスイ</t>
    </rPh>
    <rPh sb="537" eb="540">
      <t>リュウニュウリョウ</t>
    </rPh>
    <rPh sb="541" eb="543">
      <t>ゾウカ</t>
    </rPh>
    <rPh sb="549" eb="552">
      <t>コウリツテキ</t>
    </rPh>
    <rPh sb="553" eb="555">
      <t>オスイ</t>
    </rPh>
    <rPh sb="555" eb="557">
      <t>ショリ</t>
    </rPh>
    <rPh sb="565" eb="567">
      <t>ゲンショウ</t>
    </rPh>
    <rPh sb="577" eb="579">
      <t>ゲンショウ</t>
    </rPh>
    <rPh sb="607" eb="609">
      <t>ゾウカ</t>
    </rPh>
    <phoneticPr fontId="4"/>
  </si>
  <si>
    <t>当町の公共下水道事業は、平成21年に供用開始し、現在、未普及解消に重点を置いて事業計画を実施している。現状では、当初計画より下水道接続率が低く有収水量も過少であるが、今後、下水道整備区域の拡大により下水道利用可能人口が増加することに伴い有収水量も増加し、収益が増加し経営改善していくものと思われる。
また、維持管理にかかる経費については、施設が比較的新しく、当浄化センターの処理方式が維持管理費が掛からない処理方法でもあることから、類似団体と比べるとやや良い数値となっている。今後も下水道処理区域の拡大を進めるなかで、接続率及び水洗化率の増加に努めていかなければならない。</t>
    <rPh sb="56" eb="58">
      <t>トウショ</t>
    </rPh>
    <rPh sb="58" eb="60">
      <t>ケイカク</t>
    </rPh>
    <rPh sb="86" eb="89">
      <t>ゲスイドウ</t>
    </rPh>
    <rPh sb="104" eb="106">
      <t>カノウ</t>
    </rPh>
    <rPh sb="109" eb="111">
      <t>ゾウカ</t>
    </rPh>
    <rPh sb="116" eb="117">
      <t>トモナ</t>
    </rPh>
    <rPh sb="127" eb="129">
      <t>シュウエキ</t>
    </rPh>
    <rPh sb="130" eb="132">
      <t>ゾウカ</t>
    </rPh>
    <rPh sb="133" eb="135">
      <t>ケイエイ</t>
    </rPh>
    <rPh sb="172" eb="175">
      <t>ヒカクテキ</t>
    </rPh>
    <rPh sb="198" eb="199">
      <t>カ</t>
    </rPh>
    <rPh sb="203" eb="205">
      <t>ショリ</t>
    </rPh>
    <rPh sb="205" eb="207">
      <t>ホウホウ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</si>
</sst>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9B-4713-87F1-C237595BA6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0.18</c:v>
                </c:pt>
                <c:pt idx="4">
                  <c:v>0.06</c:v>
                </c:pt>
              </c:numCache>
            </c:numRef>
          </c:val>
          <c:smooth val="0"/>
          <c:extLst>
            <c:ext xmlns:c16="http://schemas.microsoft.com/office/drawing/2014/chart" uri="{C3380CC4-5D6E-409C-BE32-E72D297353CC}">
              <c16:uniqueId val="{00000001-9B9B-4713-87F1-C237595BA6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44.13</c:v>
                </c:pt>
                <c:pt idx="1">
                  <c:v>45.34</c:v>
                </c:pt>
                <c:pt idx="2">
                  <c:v>31.46</c:v>
                </c:pt>
                <c:pt idx="3">
                  <c:v>40.58</c:v>
                </c:pt>
                <c:pt idx="4">
                  <c:v>33.14</c:v>
                </c:pt>
              </c:numCache>
            </c:numRef>
          </c:val>
          <c:extLst>
            <c:ext xmlns:c16="http://schemas.microsoft.com/office/drawing/2014/chart" uri="{C3380CC4-5D6E-409C-BE32-E72D297353CC}">
              <c16:uniqueId val="{00000000-A464-444C-B1FB-EB5B5F7197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47.28</c:v>
                </c:pt>
                <c:pt idx="4">
                  <c:v>44.83</c:v>
                </c:pt>
              </c:numCache>
            </c:numRef>
          </c:val>
          <c:smooth val="0"/>
          <c:extLst>
            <c:ext xmlns:c16="http://schemas.microsoft.com/office/drawing/2014/chart" uri="{C3380CC4-5D6E-409C-BE32-E72D297353CC}">
              <c16:uniqueId val="{00000001-A464-444C-B1FB-EB5B5F7197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57.11</c:v>
                </c:pt>
                <c:pt idx="1">
                  <c:v>57.68</c:v>
                </c:pt>
                <c:pt idx="2">
                  <c:v>58.41</c:v>
                </c:pt>
                <c:pt idx="3">
                  <c:v>58.62</c:v>
                </c:pt>
                <c:pt idx="4">
                  <c:v>61.24</c:v>
                </c:pt>
              </c:numCache>
            </c:numRef>
          </c:val>
          <c:extLst>
            <c:ext xmlns:c16="http://schemas.microsoft.com/office/drawing/2014/chart" uri="{C3380CC4-5D6E-409C-BE32-E72D297353CC}">
              <c16:uniqueId val="{00000000-9FFB-4B62-B676-7085BDE03A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64.7</c:v>
                </c:pt>
                <c:pt idx="4">
                  <c:v>60.57</c:v>
                </c:pt>
              </c:numCache>
            </c:numRef>
          </c:val>
          <c:smooth val="0"/>
          <c:extLst>
            <c:ext xmlns:c16="http://schemas.microsoft.com/office/drawing/2014/chart" uri="{C3380CC4-5D6E-409C-BE32-E72D297353CC}">
              <c16:uniqueId val="{00000001-9FFB-4B62-B676-7085BDE03A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63.06</c:v>
                </c:pt>
                <c:pt idx="1">
                  <c:v>57.26</c:v>
                </c:pt>
                <c:pt idx="2">
                  <c:v>60.3</c:v>
                </c:pt>
                <c:pt idx="3">
                  <c:v>118.7</c:v>
                </c:pt>
                <c:pt idx="4">
                  <c:v>52.4</c:v>
                </c:pt>
              </c:numCache>
            </c:numRef>
          </c:val>
          <c:extLst>
            <c:ext xmlns:c16="http://schemas.microsoft.com/office/drawing/2014/chart" uri="{C3380CC4-5D6E-409C-BE32-E72D297353CC}">
              <c16:uniqueId val="{00000000-4CAD-4AE7-94B2-78D8A9C7806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AD-4AE7-94B2-78D8A9C7806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A9-44FE-B1F3-5417193832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A9-44FE-B1F3-5417193832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EE-430F-B671-87379924E3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EE-430F-B671-87379924E3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99-4E23-98B7-B9A63A8041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99-4E23-98B7-B9A63A8041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72-47CB-B2D6-50C357BD7C9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72-47CB-B2D6-50C357BD7C9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D7-4015-8EDE-D3AA8348FD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933.3</c:v>
                </c:pt>
                <c:pt idx="4">
                  <c:v>1575.64</c:v>
                </c:pt>
              </c:numCache>
            </c:numRef>
          </c:val>
          <c:smooth val="0"/>
          <c:extLst>
            <c:ext xmlns:c16="http://schemas.microsoft.com/office/drawing/2014/chart" uri="{C3380CC4-5D6E-409C-BE32-E72D297353CC}">
              <c16:uniqueId val="{00000001-4AD7-4015-8EDE-D3AA8348FD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98.17</c:v>
                </c:pt>
                <c:pt idx="1">
                  <c:v>81.05</c:v>
                </c:pt>
                <c:pt idx="2">
                  <c:v>80.790000000000006</c:v>
                </c:pt>
                <c:pt idx="3">
                  <c:v>80.81</c:v>
                </c:pt>
                <c:pt idx="4">
                  <c:v>78.709999999999994</c:v>
                </c:pt>
              </c:numCache>
            </c:numRef>
          </c:val>
          <c:extLst>
            <c:ext xmlns:c16="http://schemas.microsoft.com/office/drawing/2014/chart" uri="{C3380CC4-5D6E-409C-BE32-E72D297353CC}">
              <c16:uniqueId val="{00000000-7408-45C1-AEA6-5FAC6CC52A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77.510000000000005</c:v>
                </c:pt>
                <c:pt idx="4">
                  <c:v>73.209999999999994</c:v>
                </c:pt>
              </c:numCache>
            </c:numRef>
          </c:val>
          <c:smooth val="0"/>
          <c:extLst>
            <c:ext xmlns:c16="http://schemas.microsoft.com/office/drawing/2014/chart" uri="{C3380CC4-5D6E-409C-BE32-E72D297353CC}">
              <c16:uniqueId val="{00000001-7408-45C1-AEA6-5FAC6CC52A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122.94</c:v>
                </c:pt>
                <c:pt idx="1">
                  <c:v>150</c:v>
                </c:pt>
                <c:pt idx="2">
                  <c:v>150</c:v>
                </c:pt>
                <c:pt idx="3">
                  <c:v>150</c:v>
                </c:pt>
                <c:pt idx="4">
                  <c:v>150</c:v>
                </c:pt>
              </c:numCache>
            </c:numRef>
          </c:val>
          <c:extLst>
            <c:ext xmlns:c16="http://schemas.microsoft.com/office/drawing/2014/chart" uri="{C3380CC4-5D6E-409C-BE32-E72D297353CC}">
              <c16:uniqueId val="{00000000-96DB-41FD-AD8B-4C8B4E00E2D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221.95</c:v>
                </c:pt>
                <c:pt idx="4">
                  <c:v>229.52</c:v>
                </c:pt>
              </c:numCache>
            </c:numRef>
          </c:val>
          <c:smooth val="0"/>
          <c:extLst>
            <c:ext xmlns:c16="http://schemas.microsoft.com/office/drawing/2014/chart" uri="{C3380CC4-5D6E-409C-BE32-E72D297353CC}">
              <c16:uniqueId val="{00000001-96DB-41FD-AD8B-4C8B4E00E2D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静岡県　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17979</v>
      </c>
      <c r="AM8" s="51"/>
      <c r="AN8" s="51"/>
      <c r="AO8" s="51"/>
      <c r="AP8" s="51"/>
      <c r="AQ8" s="51"/>
      <c r="AR8" s="51"/>
      <c r="AS8" s="51"/>
      <c r="AT8" s="46">
        <f>データ!T6</f>
        <v>133.91</v>
      </c>
      <c r="AU8" s="46"/>
      <c r="AV8" s="46"/>
      <c r="AW8" s="46"/>
      <c r="AX8" s="46"/>
      <c r="AY8" s="46"/>
      <c r="AZ8" s="46"/>
      <c r="BA8" s="46"/>
      <c r="BB8" s="46">
        <f>データ!U6</f>
        <v>134.26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26.81</v>
      </c>
      <c r="Q10" s="46"/>
      <c r="R10" s="46"/>
      <c r="S10" s="46"/>
      <c r="T10" s="46"/>
      <c r="U10" s="46"/>
      <c r="V10" s="46"/>
      <c r="W10" s="46">
        <f>データ!Q6</f>
        <v>80.62</v>
      </c>
      <c r="X10" s="46"/>
      <c r="Y10" s="46"/>
      <c r="Z10" s="46"/>
      <c r="AA10" s="46"/>
      <c r="AB10" s="46"/>
      <c r="AC10" s="46"/>
      <c r="AD10" s="51">
        <f>データ!R6</f>
        <v>2200</v>
      </c>
      <c r="AE10" s="51"/>
      <c r="AF10" s="51"/>
      <c r="AG10" s="51"/>
      <c r="AH10" s="51"/>
      <c r="AI10" s="51"/>
      <c r="AJ10" s="51"/>
      <c r="AK10" s="2"/>
      <c r="AL10" s="51">
        <f>データ!V6</f>
        <v>4786</v>
      </c>
      <c r="AM10" s="51"/>
      <c r="AN10" s="51"/>
      <c r="AO10" s="51"/>
      <c r="AP10" s="51"/>
      <c r="AQ10" s="51"/>
      <c r="AR10" s="51"/>
      <c r="AS10" s="51"/>
      <c r="AT10" s="46">
        <f>データ!W6</f>
        <v>1.84</v>
      </c>
      <c r="AU10" s="46"/>
      <c r="AV10" s="46"/>
      <c r="AW10" s="46"/>
      <c r="AX10" s="46"/>
      <c r="AY10" s="46"/>
      <c r="AZ10" s="46"/>
      <c r="BA10" s="46"/>
      <c r="BB10" s="46">
        <f>データ!X6</f>
        <v>2601.09</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1"/>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1"/>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1"/>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1"/>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1"/>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1"/>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1"/>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1"/>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1"/>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1"/>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1"/>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1"/>
      <c r="BM78" s="69"/>
      <c r="BN78" s="69"/>
      <c r="BO78" s="69"/>
      <c r="BP78" s="69"/>
      <c r="BQ78" s="69"/>
      <c r="BR78" s="69"/>
      <c r="BS78" s="69"/>
      <c r="BT78" s="69"/>
      <c r="BU78" s="69"/>
      <c r="BV78" s="69"/>
      <c r="BW78" s="69"/>
      <c r="BX78" s="69"/>
      <c r="BY78" s="69"/>
      <c r="BZ78" s="7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1"/>
      <c r="BM79" s="69"/>
      <c r="BN79" s="69"/>
      <c r="BO79" s="69"/>
      <c r="BP79" s="69"/>
      <c r="BQ79" s="69"/>
      <c r="BR79" s="69"/>
      <c r="BS79" s="69"/>
      <c r="BT79" s="69"/>
      <c r="BU79" s="69"/>
      <c r="BV79" s="69"/>
      <c r="BW79" s="69"/>
      <c r="BX79" s="69"/>
      <c r="BY79" s="69"/>
      <c r="BZ79" s="7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1"/>
      <c r="BM80" s="69"/>
      <c r="BN80" s="69"/>
      <c r="BO80" s="69"/>
      <c r="BP80" s="69"/>
      <c r="BQ80" s="69"/>
      <c r="BR80" s="69"/>
      <c r="BS80" s="69"/>
      <c r="BT80" s="69"/>
      <c r="BU80" s="69"/>
      <c r="BV80" s="69"/>
      <c r="BW80" s="69"/>
      <c r="BX80" s="69"/>
      <c r="BY80" s="69"/>
      <c r="BZ80" s="7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1"/>
      <c r="BM81" s="69"/>
      <c r="BN81" s="69"/>
      <c r="BO81" s="69"/>
      <c r="BP81" s="69"/>
      <c r="BQ81" s="69"/>
      <c r="BR81" s="69"/>
      <c r="BS81" s="69"/>
      <c r="BT81" s="69"/>
      <c r="BU81" s="69"/>
      <c r="BV81" s="69"/>
      <c r="BW81" s="69"/>
      <c r="BX81" s="69"/>
      <c r="BY81" s="69"/>
      <c r="BZ81" s="7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2CmMoe9MleVkuyD8Qwq7UiAkaqwVgT3vRkq2Maf6VEaF0RK7pd4GkDcNOGzepS7mPOwYWgvaGDMseXmJCbZmbQ==" saltValue="Lwulpm75ObMIE07ncc2o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224618</v>
      </c>
      <c r="D6" s="33">
        <f t="shared" si="3"/>
        <v>47</v>
      </c>
      <c r="E6" s="33">
        <f t="shared" si="3"/>
        <v>17</v>
      </c>
      <c r="F6" s="33">
        <f t="shared" si="3"/>
        <v>1</v>
      </c>
      <c r="G6" s="33">
        <f t="shared" si="3"/>
        <v>0</v>
      </c>
      <c r="H6" s="33" t="str">
        <f t="shared" si="3"/>
        <v>静岡県　森町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26.81</v>
      </c>
      <c r="Q6" s="34">
        <f t="shared" si="3"/>
        <v>80.62</v>
      </c>
      <c r="R6" s="34">
        <f t="shared" si="3"/>
        <v>2200</v>
      </c>
      <c r="S6" s="34">
        <f t="shared" si="3"/>
        <v>17979</v>
      </c>
      <c r="T6" s="34">
        <f t="shared" si="3"/>
        <v>133.91</v>
      </c>
      <c r="U6" s="34">
        <f t="shared" si="3"/>
        <v>134.26</v>
      </c>
      <c r="V6" s="34">
        <f t="shared" si="3"/>
        <v>4786</v>
      </c>
      <c r="W6" s="34">
        <f t="shared" si="3"/>
        <v>1.84</v>
      </c>
      <c r="X6" s="34">
        <f t="shared" si="3"/>
        <v>2601.09</v>
      </c>
      <c r="Y6" s="35">
        <f>IF(Y7="",NA(),Y7)</f>
        <v>63.06</v>
      </c>
      <c r="Z6" s="35">
        <f t="shared" ref="Z6:AH6" si="4">IF(Z7="",NA(),Z7)</f>
        <v>57.26</v>
      </c>
      <c r="AA6" s="35">
        <f t="shared" si="4"/>
        <v>60.3</v>
      </c>
      <c r="AB6" s="35">
        <f t="shared" si="4"/>
        <v>118.7</v>
      </c>
      <c r="AC6" s="35">
        <f t="shared" si="4"/>
        <v>52.4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1193.49</v>
      </c>
      <c r="BL6" s="35">
        <f t="shared" si="7"/>
        <v>876.19</v>
      </c>
      <c r="BM6" s="35">
        <f t="shared" si="7"/>
        <v>722.53</v>
      </c>
      <c r="BN6" s="35">
        <f t="shared" si="7"/>
        <v>933.3</v>
      </c>
      <c r="BO6" s="35">
        <f t="shared" si="7"/>
        <v>1575.64</v>
      </c>
      <c r="BP6" s="34" t="str">
        <f>IF(BP7="","",IF(BP7="-","【-】","【"&amp;SUBSTITUTE(TEXT(BP7,"#,##0.00"),"-","△")&amp;"】"))</f>
        <v>【705.21】</v>
      </c>
      <c r="BQ6" s="35">
        <f>IF(BQ7="",NA(),BQ7)</f>
        <v>98.17</v>
      </c>
      <c r="BR6" s="35">
        <f t="shared" ref="BR6:BZ6" si="8">IF(BR7="",NA(),BR7)</f>
        <v>81.05</v>
      </c>
      <c r="BS6" s="35">
        <f t="shared" si="8"/>
        <v>80.790000000000006</v>
      </c>
      <c r="BT6" s="35">
        <f t="shared" si="8"/>
        <v>80.81</v>
      </c>
      <c r="BU6" s="35">
        <f t="shared" si="8"/>
        <v>78.709999999999994</v>
      </c>
      <c r="BV6" s="35">
        <f t="shared" si="8"/>
        <v>65.569999999999993</v>
      </c>
      <c r="BW6" s="35">
        <f t="shared" si="8"/>
        <v>75.7</v>
      </c>
      <c r="BX6" s="35">
        <f t="shared" si="8"/>
        <v>74.61</v>
      </c>
      <c r="BY6" s="35">
        <f t="shared" si="8"/>
        <v>77.510000000000005</v>
      </c>
      <c r="BZ6" s="35">
        <f t="shared" si="8"/>
        <v>73.209999999999994</v>
      </c>
      <c r="CA6" s="34" t="str">
        <f>IF(CA7="","",IF(CA7="-","【-】","【"&amp;SUBSTITUTE(TEXT(CA7,"#,##0.00"),"-","△")&amp;"】"))</f>
        <v>【98.96】</v>
      </c>
      <c r="CB6" s="35">
        <f>IF(CB7="",NA(),CB7)</f>
        <v>122.94</v>
      </c>
      <c r="CC6" s="35">
        <f t="shared" ref="CC6:CK6" si="9">IF(CC7="",NA(),CC7)</f>
        <v>150</v>
      </c>
      <c r="CD6" s="35">
        <f t="shared" si="9"/>
        <v>150</v>
      </c>
      <c r="CE6" s="35">
        <f t="shared" si="9"/>
        <v>150</v>
      </c>
      <c r="CF6" s="35">
        <f t="shared" si="9"/>
        <v>150</v>
      </c>
      <c r="CG6" s="35">
        <f t="shared" si="9"/>
        <v>263.04000000000002</v>
      </c>
      <c r="CH6" s="35">
        <f t="shared" si="9"/>
        <v>230.04</v>
      </c>
      <c r="CI6" s="35">
        <f t="shared" si="9"/>
        <v>233.5</v>
      </c>
      <c r="CJ6" s="35">
        <f t="shared" si="9"/>
        <v>221.95</v>
      </c>
      <c r="CK6" s="35">
        <f t="shared" si="9"/>
        <v>229.52</v>
      </c>
      <c r="CL6" s="34" t="str">
        <f>IF(CL7="","",IF(CL7="-","【-】","【"&amp;SUBSTITUTE(TEXT(CL7,"#,##0.00"),"-","△")&amp;"】"))</f>
        <v>【134.52】</v>
      </c>
      <c r="CM6" s="35">
        <f>IF(CM7="",NA(),CM7)</f>
        <v>44.13</v>
      </c>
      <c r="CN6" s="35">
        <f t="shared" ref="CN6:CV6" si="10">IF(CN7="",NA(),CN7)</f>
        <v>45.34</v>
      </c>
      <c r="CO6" s="35">
        <f t="shared" si="10"/>
        <v>31.46</v>
      </c>
      <c r="CP6" s="35">
        <f t="shared" si="10"/>
        <v>40.58</v>
      </c>
      <c r="CQ6" s="35">
        <f t="shared" si="10"/>
        <v>33.14</v>
      </c>
      <c r="CR6" s="35">
        <f t="shared" si="10"/>
        <v>40.75</v>
      </c>
      <c r="CS6" s="35">
        <f t="shared" si="10"/>
        <v>42.4</v>
      </c>
      <c r="CT6" s="35">
        <f t="shared" si="10"/>
        <v>45.44</v>
      </c>
      <c r="CU6" s="35">
        <f t="shared" si="10"/>
        <v>47.28</v>
      </c>
      <c r="CV6" s="35">
        <f t="shared" si="10"/>
        <v>44.83</v>
      </c>
      <c r="CW6" s="34" t="str">
        <f>IF(CW7="","",IF(CW7="-","【-】","【"&amp;SUBSTITUTE(TEXT(CW7,"#,##0.00"),"-","△")&amp;"】"))</f>
        <v>【59.57】</v>
      </c>
      <c r="CX6" s="35">
        <f>IF(CX7="",NA(),CX7)</f>
        <v>57.11</v>
      </c>
      <c r="CY6" s="35">
        <f t="shared" ref="CY6:DG6" si="11">IF(CY7="",NA(),CY7)</f>
        <v>57.68</v>
      </c>
      <c r="CZ6" s="35">
        <f t="shared" si="11"/>
        <v>58.41</v>
      </c>
      <c r="DA6" s="35">
        <f t="shared" si="11"/>
        <v>58.62</v>
      </c>
      <c r="DB6" s="35">
        <f t="shared" si="11"/>
        <v>61.24</v>
      </c>
      <c r="DC6" s="35">
        <f t="shared" si="11"/>
        <v>64.97</v>
      </c>
      <c r="DD6" s="35">
        <f t="shared" si="11"/>
        <v>65.77</v>
      </c>
      <c r="DE6" s="35">
        <f t="shared" si="11"/>
        <v>65.97</v>
      </c>
      <c r="DF6" s="35">
        <f t="shared" si="11"/>
        <v>64.7</v>
      </c>
      <c r="DG6" s="35">
        <f t="shared" si="11"/>
        <v>60.57</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0.18</v>
      </c>
      <c r="EN6" s="35">
        <f t="shared" si="14"/>
        <v>0.06</v>
      </c>
      <c r="EO6" s="34" t="str">
        <f>IF(EO7="","",IF(EO7="-","【-】","【"&amp;SUBSTITUTE(TEXT(EO7,"#,##0.00"),"-","△")&amp;"】"))</f>
        <v>【0.30】</v>
      </c>
    </row>
    <row r="7" spans="1:145" s="36" customFormat="1" x14ac:dyDescent="0.2">
      <c r="A7" s="28"/>
      <c r="B7" s="37">
        <v>2020</v>
      </c>
      <c r="C7" s="37">
        <v>224618</v>
      </c>
      <c r="D7" s="37">
        <v>47</v>
      </c>
      <c r="E7" s="37">
        <v>17</v>
      </c>
      <c r="F7" s="37">
        <v>1</v>
      </c>
      <c r="G7" s="37">
        <v>0</v>
      </c>
      <c r="H7" s="37" t="s">
        <v>97</v>
      </c>
      <c r="I7" s="37" t="s">
        <v>98</v>
      </c>
      <c r="J7" s="37" t="s">
        <v>99</v>
      </c>
      <c r="K7" s="37" t="s">
        <v>100</v>
      </c>
      <c r="L7" s="37" t="s">
        <v>101</v>
      </c>
      <c r="M7" s="37" t="s">
        <v>102</v>
      </c>
      <c r="N7" s="38" t="s">
        <v>103</v>
      </c>
      <c r="O7" s="38" t="s">
        <v>104</v>
      </c>
      <c r="P7" s="38">
        <v>26.81</v>
      </c>
      <c r="Q7" s="38">
        <v>80.62</v>
      </c>
      <c r="R7" s="38">
        <v>2200</v>
      </c>
      <c r="S7" s="38">
        <v>17979</v>
      </c>
      <c r="T7" s="38">
        <v>133.91</v>
      </c>
      <c r="U7" s="38">
        <v>134.26</v>
      </c>
      <c r="V7" s="38">
        <v>4786</v>
      </c>
      <c r="W7" s="38">
        <v>1.84</v>
      </c>
      <c r="X7" s="38">
        <v>2601.09</v>
      </c>
      <c r="Y7" s="38">
        <v>63.06</v>
      </c>
      <c r="Z7" s="38">
        <v>57.26</v>
      </c>
      <c r="AA7" s="38">
        <v>60.3</v>
      </c>
      <c r="AB7" s="38">
        <v>118.7</v>
      </c>
      <c r="AC7" s="38">
        <v>52.4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1193.49</v>
      </c>
      <c r="BL7" s="38">
        <v>876.19</v>
      </c>
      <c r="BM7" s="38">
        <v>722.53</v>
      </c>
      <c r="BN7" s="38">
        <v>933.3</v>
      </c>
      <c r="BO7" s="38">
        <v>1575.64</v>
      </c>
      <c r="BP7" s="38">
        <v>705.21</v>
      </c>
      <c r="BQ7" s="38">
        <v>98.17</v>
      </c>
      <c r="BR7" s="38">
        <v>81.05</v>
      </c>
      <c r="BS7" s="38">
        <v>80.790000000000006</v>
      </c>
      <c r="BT7" s="38">
        <v>80.81</v>
      </c>
      <c r="BU7" s="38">
        <v>78.709999999999994</v>
      </c>
      <c r="BV7" s="38">
        <v>65.569999999999993</v>
      </c>
      <c r="BW7" s="38">
        <v>75.7</v>
      </c>
      <c r="BX7" s="38">
        <v>74.61</v>
      </c>
      <c r="BY7" s="38">
        <v>77.510000000000005</v>
      </c>
      <c r="BZ7" s="38">
        <v>73.209999999999994</v>
      </c>
      <c r="CA7" s="38">
        <v>98.96</v>
      </c>
      <c r="CB7" s="38">
        <v>122.94</v>
      </c>
      <c r="CC7" s="38">
        <v>150</v>
      </c>
      <c r="CD7" s="38">
        <v>150</v>
      </c>
      <c r="CE7" s="38">
        <v>150</v>
      </c>
      <c r="CF7" s="38">
        <v>150</v>
      </c>
      <c r="CG7" s="38">
        <v>263.04000000000002</v>
      </c>
      <c r="CH7" s="38">
        <v>230.04</v>
      </c>
      <c r="CI7" s="38">
        <v>233.5</v>
      </c>
      <c r="CJ7" s="38">
        <v>221.95</v>
      </c>
      <c r="CK7" s="38">
        <v>229.52</v>
      </c>
      <c r="CL7" s="38">
        <v>134.52000000000001</v>
      </c>
      <c r="CM7" s="38">
        <v>44.13</v>
      </c>
      <c r="CN7" s="38">
        <v>45.34</v>
      </c>
      <c r="CO7" s="38">
        <v>31.46</v>
      </c>
      <c r="CP7" s="38">
        <v>40.58</v>
      </c>
      <c r="CQ7" s="38">
        <v>33.14</v>
      </c>
      <c r="CR7" s="38">
        <v>40.75</v>
      </c>
      <c r="CS7" s="38">
        <v>42.4</v>
      </c>
      <c r="CT7" s="38">
        <v>45.44</v>
      </c>
      <c r="CU7" s="38">
        <v>47.28</v>
      </c>
      <c r="CV7" s="38">
        <v>44.83</v>
      </c>
      <c r="CW7" s="38">
        <v>59.57</v>
      </c>
      <c r="CX7" s="38">
        <v>57.11</v>
      </c>
      <c r="CY7" s="38">
        <v>57.68</v>
      </c>
      <c r="CZ7" s="38">
        <v>58.41</v>
      </c>
      <c r="DA7" s="38">
        <v>58.62</v>
      </c>
      <c r="DB7" s="38">
        <v>61.24</v>
      </c>
      <c r="DC7" s="38">
        <v>64.97</v>
      </c>
      <c r="DD7" s="38">
        <v>65.77</v>
      </c>
      <c r="DE7" s="38">
        <v>65.97</v>
      </c>
      <c r="DF7" s="38">
        <v>64.7</v>
      </c>
      <c r="DG7" s="38">
        <v>60.57</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0.25</v>
      </c>
      <c r="EM7" s="38">
        <v>0.18</v>
      </c>
      <c r="EN7" s="38">
        <v>0.06</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2022-01-14T01:10:52Z</cp:lastPrinted>
  <dcterms:created xsi:type="dcterms:W3CDTF">2021-12-03T07:45:32Z</dcterms:created>
  <dcterms:modified xsi:type="dcterms:W3CDTF">2022-01-28T05:20:20Z</dcterms:modified>
  <cp:category/>
</cp:coreProperties>
</file>