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AI8" i="4" s="1"/>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<sst xmlns="http://schemas.openxmlformats.org/spreadsheetml/2006/main" count="218" uniqueCount="108">
  <si>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</si>
  <si>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</si>
  <si>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</si>
  <si>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</si>
  <si>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</si>
  <si>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</si>
  <si>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</si>
  <si>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</si>
  <si>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</si>
  <si>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</si>
  <si>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</si>
  <si>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</si>
  <si>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</si>
  <si>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</si>
  <si>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</si>
  <si>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</si>
  <si>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</si>
  <si>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</si>
  <si>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</si>
  <si>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</si>
  <si>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</si>
  <si>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</si>
  <si>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</si>
  <si>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</si>
  <si>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</si>
  <si>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</si>
  <si>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</si>
  <si>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</si>
  <si>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</si>
  <si>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</si>
  <si>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</si>
  <si>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</si>
  <si>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</si>
  <si>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</si>
  <si>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</si>
  <si>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</si>
  <si>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</si>
  <si>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</si>
  <si>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</si>
  <si>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</si>
  <si>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</si>
  <si>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</si>
  <si>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</si>
  <si>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</si>
  <si>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</si>
  <si>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</si>
  <si>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</si>
  <si>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</si>
  <si>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</si>
  <si>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</si>
  <si>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</si>
  <si>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</si>
  <si>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</si>
  <si>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</si>
  <si>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</si>
  <si>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</si>
  <si>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</si>
  <si>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</si>
  <si>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</si>
  <si>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</si>
  <si>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</si>
  <si>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</si>
  <si>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</si>
  <si>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</si>
  <si>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</si>
  <si>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</si>
  <si>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</si>
  <si>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</si>
  <si>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</si>
  <si>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</si>
  <si>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</si>
  <si>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</si>
  <si>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</si>
  <si>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</si>
  <si>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</si>
  <si>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</si>
  <si>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</si>
  <si>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</si>
  <si>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</si>
  <si>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</si>
  <si>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</si>
  <si>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</si>
  <si>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</si>
  <si>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</si>
  <si>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</si>
  <si>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</si>
  <si>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</si>
  <si>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</si>
  <si>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</si>
  <si>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</si>
  <si>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</si>
  <si>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</si>
  <si>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</si>
  <si>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沼津市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</si>
  <si>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</si>
  <si>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</si>
  <si>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</si>
  <si>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</si>
  <si>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</si>
  <si>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</si>
  <si>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</si>
  <si>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</si>
  <si>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</si>
  <si>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</si>
  <si>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</si>
  <si>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特別会計のため、管路経年化率は示されていないが、昭和５３年に整備している管路が多く、計画的な管路更新が必要となってくる。</t>
    <phoneticPr fontId="4"/>
  </si>
  <si>
    <t>　井田地区の水道使用量は、観光客数で左右されており、さらに定住人口は減少し続けているため、水道料金収入のみで維持管理に係る経費を賄うだけの増収は困難であると考える。
　また、⑥給水原価が示すように効率の良い維持管理を行えているため、大幅な経費削減も期待できない。以上を踏まえ、今後も住民へのサービスの安定的な提供を継続していくため、関係機関と協議し水道事業への統合を進めていく。</t>
    <rPh sb="1" eb="2">
      <t>イ</t>
    </rPh>
    <rPh sb="2" eb="3">
      <t>タ</t>
    </rPh>
    <rPh sb="3" eb="5">
      <t>チク</t>
    </rPh>
    <rPh sb="6" eb="8">
      <t>スイドウ</t>
    </rPh>
    <rPh sb="8" eb="11">
      <t>シヨウリョウ</t>
    </rPh>
    <rPh sb="13" eb="16">
      <t>カンコウキャク</t>
    </rPh>
    <rPh sb="34" eb="36">
      <t>ゲンショウ</t>
    </rPh>
    <rPh sb="37" eb="38">
      <t>ツヅ</t>
    </rPh>
    <rPh sb="45" eb="47">
      <t>スイドウ</t>
    </rPh>
    <rPh sb="47" eb="49">
      <t>リョウキン</t>
    </rPh>
    <rPh sb="49" eb="51">
      <t>シュウニュウ</t>
    </rPh>
    <rPh sb="54" eb="56">
      <t>イジ</t>
    </rPh>
    <rPh sb="56" eb="58">
      <t>カンリ</t>
    </rPh>
    <rPh sb="59" eb="60">
      <t>カカ</t>
    </rPh>
    <rPh sb="61" eb="63">
      <t>ケイヒ</t>
    </rPh>
    <rPh sb="64" eb="65">
      <t>マカナ</t>
    </rPh>
    <rPh sb="69" eb="71">
      <t>ゾウシュウ</t>
    </rPh>
    <rPh sb="72" eb="74">
      <t>コンナン</t>
    </rPh>
    <rPh sb="78" eb="79">
      <t>カンガ</t>
    </rPh>
    <rPh sb="131" eb="133">
      <t>イジョウ</t>
    </rPh>
    <rPh sb="134" eb="135">
      <t>フ</t>
    </rPh>
    <rPh sb="138" eb="140">
      <t>コンゴ</t>
    </rPh>
    <rPh sb="141" eb="143">
      <t>ジュウミン</t>
    </rPh>
    <rPh sb="150" eb="153">
      <t>アンテイテキ</t>
    </rPh>
    <rPh sb="154" eb="156">
      <t>テイキョウ</t>
    </rPh>
    <rPh sb="157" eb="159">
      <t>ケイゾク</t>
    </rPh>
    <rPh sb="166" eb="168">
      <t>カンケイ</t>
    </rPh>
    <rPh sb="168" eb="170">
      <t>キカン</t>
    </rPh>
    <rPh sb="171" eb="173">
      <t>キョウギ</t>
    </rPh>
    <rPh sb="183" eb="184">
      <t>スス</t>
    </rPh>
    <phoneticPr fontId="4"/>
  </si>
  <si>
    <t>　沼津市の簡易水道事業は、井田地区を給水区域としており、平成27年度現在、給水人口70人と事業規模は小さい。
　総収入と総費用の比較で表される①収益的収支比率は100％を超える年（黒字）もあれば、超えない年（赤字）もあるなど、安定していない。これは井田地区の地域性によるもので、定住人口が少なく観光が主な産業である同地区においては、観光客数に水道使用量も左右されるためであると考えられる。
　１㎥当たりどの程度経費がかかっているかを表す⑥給水原価は、全国及び類似団体平均より低く、効率の良い維持管理ができていると考えられるが、⑦施設利用率は、低い状況であるため、今後施設利用状況や施設規模等について、検討の余地があると言える。
　また、給水に係る経費がどの程度水道料金で賄えているかを表す⑤料金回収率は47%に留まっており、水道料金のみでは経営が成り立っていないことが示されている。</t>
    <rPh sb="18" eb="20">
      <t>キュウスイ</t>
    </rPh>
    <rPh sb="20" eb="22">
      <t>クイキ</t>
    </rPh>
    <rPh sb="28" eb="30">
      <t>ヘイセイ</t>
    </rPh>
    <rPh sb="216" eb="217">
      <t>アラワ</t>
    </rPh>
    <rPh sb="227" eb="228">
      <t>オヨ</t>
    </rPh>
    <rPh sb="264" eb="266">
      <t>シセツ</t>
    </rPh>
    <rPh sb="266" eb="269">
      <t>リヨウリツ</t>
    </rPh>
    <rPh sb="271" eb="272">
      <t>ヒク</t>
    </rPh>
    <rPh sb="273" eb="275">
      <t>ジョウキョウ</t>
    </rPh>
    <rPh sb="281" eb="283">
      <t>コンゴ</t>
    </rPh>
    <rPh sb="283" eb="285">
      <t>シセツ</t>
    </rPh>
    <rPh sb="285" eb="287">
      <t>リヨウ</t>
    </rPh>
    <rPh sb="287" eb="289">
      <t>ジョウキョウ</t>
    </rPh>
    <rPh sb="290" eb="292">
      <t>シセツ</t>
    </rPh>
    <rPh sb="292" eb="294">
      <t>キボ</t>
    </rPh>
    <rPh sb="294" eb="295">
      <t>トウ</t>
    </rPh>
    <rPh sb="300" eb="302">
      <t>ケントウ</t>
    </rPh>
    <rPh sb="303" eb="305">
      <t>ヨチ</t>
    </rPh>
    <rPh sb="309" eb="310">
      <t>イ</t>
    </rPh>
    <rPh sb="342" eb="343">
      <t>アラワ</t>
    </rPh>
    <rPh sb="355" eb="356">
      <t>トド</t>
    </rPh>
    <rPh sb="384" eb="385">
      <t>シメ</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</si>
</sst>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250240"/>
        <c:axId val="8625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86250240"/>
        <c:axId val="86252160"/>
      </c:lineChart>
      <c:dateAx>
        <c:axId val="86250240"/>
        <c:scaling>
          <c:orientation val="minMax"/>
        </c:scaling>
        <c:delete val="1"/>
        <c:axPos val="b"/>
        <c:numFmt formatCode="ge" sourceLinked="1"/>
        <c:majorTickMark val="none"/>
        <c:minorTickMark val="none"/>
        <c:tickLblPos val="none"/>
        <c:crossAx val="86252160"/>
        <c:crosses val="autoZero"/>
        <c:auto val="1"/>
        <c:lblOffset val="100"/>
        <c:baseTimeUnit val="years"/>
      </c:dateAx>
      <c:valAx>
        <c:axId val="8625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21.04</c:v>
                </c:pt>
                <c:pt idx="1">
                  <c:v>22.84</c:v>
                </c:pt>
                <c:pt idx="2">
                  <c:v>20.079999999999998</c:v>
                </c:pt>
                <c:pt idx="3">
                  <c:v>18.78</c:v>
                </c:pt>
                <c:pt idx="4">
                  <c:v>17.190000000000001</c:v>
                </c:pt>
              </c:numCache>
            </c:numRef>
          </c:val>
        </c:ser>
        <c:dLbls>
          <c:showLegendKey val="0"/>
          <c:showVal val="0"/>
          <c:showCatName val="0"/>
          <c:showSerName val="0"/>
          <c:showPercent val="0"/>
          <c:showBubbleSize val="0"/>
        </c:dLbls>
        <c:gapWidth val="150"/>
        <c:axId val="93160576"/>
        <c:axId val="931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3160576"/>
        <c:axId val="93162496"/>
      </c:lineChart>
      <c:dateAx>
        <c:axId val="93160576"/>
        <c:scaling>
          <c:orientation val="minMax"/>
        </c:scaling>
        <c:delete val="1"/>
        <c:axPos val="b"/>
        <c:numFmt formatCode="ge" sourceLinked="1"/>
        <c:majorTickMark val="none"/>
        <c:minorTickMark val="none"/>
        <c:tickLblPos val="none"/>
        <c:crossAx val="93162496"/>
        <c:crosses val="autoZero"/>
        <c:auto val="1"/>
        <c:lblOffset val="100"/>
        <c:baseTimeUnit val="years"/>
      </c:dateAx>
      <c:valAx>
        <c:axId val="93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94.89</c:v>
                </c:pt>
                <c:pt idx="1">
                  <c:v>83.11</c:v>
                </c:pt>
                <c:pt idx="2">
                  <c:v>93.46</c:v>
                </c:pt>
                <c:pt idx="3">
                  <c:v>94.25</c:v>
                </c:pt>
                <c:pt idx="4">
                  <c:v>94.41</c:v>
                </c:pt>
              </c:numCache>
            </c:numRef>
          </c:val>
        </c:ser>
        <c:dLbls>
          <c:showLegendKey val="0"/>
          <c:showVal val="0"/>
          <c:showCatName val="0"/>
          <c:showSerName val="0"/>
          <c:showPercent val="0"/>
          <c:showBubbleSize val="0"/>
        </c:dLbls>
        <c:gapWidth val="150"/>
        <c:axId val="93455104"/>
        <c:axId val="934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3455104"/>
        <c:axId val="93457024"/>
      </c:lineChart>
      <c:dateAx>
        <c:axId val="93455104"/>
        <c:scaling>
          <c:orientation val="minMax"/>
        </c:scaling>
        <c:delete val="1"/>
        <c:axPos val="b"/>
        <c:numFmt formatCode="ge" sourceLinked="1"/>
        <c:majorTickMark val="none"/>
        <c:minorTickMark val="none"/>
        <c:tickLblPos val="none"/>
        <c:crossAx val="93457024"/>
        <c:crosses val="autoZero"/>
        <c:auto val="1"/>
        <c:lblOffset val="100"/>
        <c:baseTimeUnit val="years"/>
      </c:dateAx>
      <c:valAx>
        <c:axId val="934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74.58</c:v>
                </c:pt>
                <c:pt idx="1">
                  <c:v>91.25</c:v>
                </c:pt>
                <c:pt idx="2">
                  <c:v>114.8</c:v>
                </c:pt>
                <c:pt idx="3">
                  <c:v>91.22</c:v>
                </c:pt>
                <c:pt idx="4">
                  <c:v>105.87</c:v>
                </c:pt>
              </c:numCache>
            </c:numRef>
          </c:val>
        </c:ser>
        <c:dLbls>
          <c:showLegendKey val="0"/>
          <c:showVal val="0"/>
          <c:showCatName val="0"/>
          <c:showSerName val="0"/>
          <c:showPercent val="0"/>
          <c:showBubbleSize val="0"/>
        </c:dLbls>
        <c:gapWidth val="150"/>
        <c:axId val="86290816"/>
        <c:axId val="862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86290816"/>
        <c:axId val="86292736"/>
      </c:lineChart>
      <c:dateAx>
        <c:axId val="86290816"/>
        <c:scaling>
          <c:orientation val="minMax"/>
        </c:scaling>
        <c:delete val="1"/>
        <c:axPos val="b"/>
        <c:numFmt formatCode="ge" sourceLinked="1"/>
        <c:majorTickMark val="none"/>
        <c:minorTickMark val="none"/>
        <c:tickLblPos val="none"/>
        <c:crossAx val="86292736"/>
        <c:crosses val="autoZero"/>
        <c:auto val="1"/>
        <c:lblOffset val="100"/>
        <c:baseTimeUnit val="years"/>
      </c:dateAx>
      <c:valAx>
        <c:axId val="862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73568"/>
        <c:axId val="913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73568"/>
        <c:axId val="91375488"/>
      </c:lineChart>
      <c:dateAx>
        <c:axId val="91373568"/>
        <c:scaling>
          <c:orientation val="minMax"/>
        </c:scaling>
        <c:delete val="1"/>
        <c:axPos val="b"/>
        <c:numFmt formatCode="ge" sourceLinked="1"/>
        <c:majorTickMark val="none"/>
        <c:minorTickMark val="none"/>
        <c:tickLblPos val="none"/>
        <c:crossAx val="91375488"/>
        <c:crosses val="autoZero"/>
        <c:auto val="1"/>
        <c:lblOffset val="100"/>
        <c:baseTimeUnit val="years"/>
      </c:dateAx>
      <c:valAx>
        <c:axId val="913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13888"/>
        <c:axId val="914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13888"/>
        <c:axId val="91420160"/>
      </c:lineChart>
      <c:dateAx>
        <c:axId val="91413888"/>
        <c:scaling>
          <c:orientation val="minMax"/>
        </c:scaling>
        <c:delete val="1"/>
        <c:axPos val="b"/>
        <c:numFmt formatCode="ge" sourceLinked="1"/>
        <c:majorTickMark val="none"/>
        <c:minorTickMark val="none"/>
        <c:tickLblPos val="none"/>
        <c:crossAx val="91420160"/>
        <c:crosses val="autoZero"/>
        <c:auto val="1"/>
        <c:lblOffset val="100"/>
        <c:baseTimeUnit val="years"/>
      </c:dateAx>
      <c:valAx>
        <c:axId val="914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1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69728"/>
        <c:axId val="921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69728"/>
        <c:axId val="92171648"/>
      </c:lineChart>
      <c:dateAx>
        <c:axId val="92169728"/>
        <c:scaling>
          <c:orientation val="minMax"/>
        </c:scaling>
        <c:delete val="1"/>
        <c:axPos val="b"/>
        <c:numFmt formatCode="ge" sourceLinked="1"/>
        <c:majorTickMark val="none"/>
        <c:minorTickMark val="none"/>
        <c:tickLblPos val="none"/>
        <c:crossAx val="92171648"/>
        <c:crosses val="autoZero"/>
        <c:auto val="1"/>
        <c:lblOffset val="100"/>
        <c:baseTimeUnit val="years"/>
      </c:dateAx>
      <c:valAx>
        <c:axId val="921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18496"/>
        <c:axId val="9222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18496"/>
        <c:axId val="92220416"/>
      </c:lineChart>
      <c:dateAx>
        <c:axId val="92218496"/>
        <c:scaling>
          <c:orientation val="minMax"/>
        </c:scaling>
        <c:delete val="1"/>
        <c:axPos val="b"/>
        <c:numFmt formatCode="ge" sourceLinked="1"/>
        <c:majorTickMark val="none"/>
        <c:minorTickMark val="none"/>
        <c:tickLblPos val="none"/>
        <c:crossAx val="92220416"/>
        <c:crosses val="autoZero"/>
        <c:auto val="1"/>
        <c:lblOffset val="100"/>
        <c:baseTimeUnit val="years"/>
      </c:dateAx>
      <c:valAx>
        <c:axId val="9222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1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2246784"/>
        <c:axId val="922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2246784"/>
        <c:axId val="92248704"/>
      </c:lineChart>
      <c:dateAx>
        <c:axId val="92246784"/>
        <c:scaling>
          <c:orientation val="minMax"/>
        </c:scaling>
        <c:delete val="1"/>
        <c:axPos val="b"/>
        <c:numFmt formatCode="ge" sourceLinked="1"/>
        <c:majorTickMark val="none"/>
        <c:minorTickMark val="none"/>
        <c:tickLblPos val="none"/>
        <c:crossAx val="92248704"/>
        <c:crosses val="autoZero"/>
        <c:auto val="1"/>
        <c:lblOffset val="100"/>
        <c:baseTimeUnit val="years"/>
      </c:dateAx>
      <c:valAx>
        <c:axId val="922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19.62</c:v>
                </c:pt>
                <c:pt idx="1">
                  <c:v>29.32</c:v>
                </c:pt>
                <c:pt idx="2">
                  <c:v>46.59</c:v>
                </c:pt>
                <c:pt idx="3">
                  <c:v>35.6</c:v>
                </c:pt>
                <c:pt idx="4">
                  <c:v>47</c:v>
                </c:pt>
              </c:numCache>
            </c:numRef>
          </c:val>
        </c:ser>
        <c:dLbls>
          <c:showLegendKey val="0"/>
          <c:showVal val="0"/>
          <c:showCatName val="0"/>
          <c:showSerName val="0"/>
          <c:showPercent val="0"/>
          <c:showBubbleSize val="0"/>
        </c:dLbls>
        <c:gapWidth val="150"/>
        <c:axId val="92316032"/>
        <c:axId val="9231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2316032"/>
        <c:axId val="92317952"/>
      </c:lineChart>
      <c:dateAx>
        <c:axId val="92316032"/>
        <c:scaling>
          <c:orientation val="minMax"/>
        </c:scaling>
        <c:delete val="1"/>
        <c:axPos val="b"/>
        <c:numFmt formatCode="ge" sourceLinked="1"/>
        <c:majorTickMark val="none"/>
        <c:minorTickMark val="none"/>
        <c:tickLblPos val="none"/>
        <c:crossAx val="92317952"/>
        <c:crosses val="autoZero"/>
        <c:auto val="1"/>
        <c:lblOffset val="100"/>
        <c:baseTimeUnit val="years"/>
      </c:dateAx>
      <c:valAx>
        <c:axId val="9231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522.96</c:v>
                </c:pt>
                <c:pt idx="1">
                  <c:v>343.17</c:v>
                </c:pt>
                <c:pt idx="2">
                  <c:v>213.97</c:v>
                </c:pt>
                <c:pt idx="3">
                  <c:v>271.29000000000002</c:v>
                </c:pt>
                <c:pt idx="4">
                  <c:v>211</c:v>
                </c:pt>
              </c:numCache>
            </c:numRef>
          </c:val>
        </c:ser>
        <c:dLbls>
          <c:showLegendKey val="0"/>
          <c:showVal val="0"/>
          <c:showCatName val="0"/>
          <c:showSerName val="0"/>
          <c:showPercent val="0"/>
          <c:showBubbleSize val="0"/>
        </c:dLbls>
        <c:gapWidth val="150"/>
        <c:axId val="93132288"/>
        <c:axId val="931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3132288"/>
        <c:axId val="93134208"/>
      </c:lineChart>
      <c:dateAx>
        <c:axId val="93132288"/>
        <c:scaling>
          <c:orientation val="minMax"/>
        </c:scaling>
        <c:delete val="1"/>
        <c:axPos val="b"/>
        <c:numFmt formatCode="ge" sourceLinked="1"/>
        <c:majorTickMark val="none"/>
        <c:minorTickMark val="none"/>
        <c:tickLblPos val="none"/>
        <c:crossAx val="93134208"/>
        <c:crosses val="autoZero"/>
        <c:auto val="1"/>
        <c:lblOffset val="100"/>
        <c:baseTimeUnit val="years"/>
      </c:dateAx>
      <c:valAx>
        <c:axId val="931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3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静岡県　沼津市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200704</v>
      </c>
      <c r="AJ8" s="74"/>
      <c r="AK8" s="74"/>
      <c r="AL8" s="74"/>
      <c r="AM8" s="74"/>
      <c r="AN8" s="74"/>
      <c r="AO8" s="74"/>
      <c r="AP8" s="75"/>
      <c r="AQ8" s="56">
        <f>データ!R6</f>
        <v>186.96</v>
      </c>
      <c r="AR8" s="56"/>
      <c r="AS8" s="56"/>
      <c r="AT8" s="56"/>
      <c r="AU8" s="56"/>
      <c r="AV8" s="56"/>
      <c r="AW8" s="56"/>
      <c r="AX8" s="56"/>
      <c r="AY8" s="56">
        <f>データ!S6</f>
        <v>1073.51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0.04</v>
      </c>
      <c r="S10" s="56"/>
      <c r="T10" s="56"/>
      <c r="U10" s="56"/>
      <c r="V10" s="56"/>
      <c r="W10" s="56"/>
      <c r="X10" s="56"/>
      <c r="Y10" s="56"/>
      <c r="Z10" s="64">
        <f>データ!P6</f>
        <v>1610</v>
      </c>
      <c r="AA10" s="64"/>
      <c r="AB10" s="64"/>
      <c r="AC10" s="64"/>
      <c r="AD10" s="64"/>
      <c r="AE10" s="64"/>
      <c r="AF10" s="64"/>
      <c r="AG10" s="64"/>
      <c r="AH10" s="2"/>
      <c r="AI10" s="64">
        <f>データ!T6</f>
        <v>70</v>
      </c>
      <c r="AJ10" s="64"/>
      <c r="AK10" s="64"/>
      <c r="AL10" s="64"/>
      <c r="AM10" s="64"/>
      <c r="AN10" s="64"/>
      <c r="AO10" s="64"/>
      <c r="AP10" s="64"/>
      <c r="AQ10" s="56">
        <f>データ!U6</f>
        <v>0.04</v>
      </c>
      <c r="AR10" s="56"/>
      <c r="AS10" s="56"/>
      <c r="AT10" s="56"/>
      <c r="AU10" s="56"/>
      <c r="AV10" s="56"/>
      <c r="AW10" s="56"/>
      <c r="AX10" s="56"/>
      <c r="AY10" s="56">
        <f>データ!V6</f>
        <v>1750</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222038</v>
      </c>
      <c r="D6" s="31">
        <f t="shared" si="3"/>
        <v>47</v>
      </c>
      <c r="E6" s="31">
        <f t="shared" si="3"/>
        <v>1</v>
      </c>
      <c r="F6" s="31">
        <f t="shared" si="3"/>
        <v>0</v>
      </c>
      <c r="G6" s="31">
        <f t="shared" si="3"/>
        <v>0</v>
      </c>
      <c r="H6" s="31" t="str">
        <f t="shared" si="3"/>
        <v>静岡県　沼津市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0.04</v>
      </c>
      <c r="P6" s="32">
        <f t="shared" si="3"/>
        <v>1610</v>
      </c>
      <c r="Q6" s="32">
        <f t="shared" si="3"/>
        <v>200704</v>
      </c>
      <c r="R6" s="32">
        <f t="shared" si="3"/>
        <v>186.96</v>
      </c>
      <c r="S6" s="32">
        <f t="shared" si="3"/>
        <v>1073.51</v>
      </c>
      <c r="T6" s="32">
        <f t="shared" si="3"/>
        <v>70</v>
      </c>
      <c r="U6" s="32">
        <f t="shared" si="3"/>
        <v>0.04</v>
      </c>
      <c r="V6" s="32">
        <f t="shared" si="3"/>
        <v>1750</v>
      </c>
      <c r="W6" s="33">
        <f>IF(W7="",NA(),W7)</f>
        <v>74.58</v>
      </c>
      <c r="X6" s="33">
        <f t="shared" ref="X6:AF6" si="4">IF(X7="",NA(),X7)</f>
        <v>91.25</v>
      </c>
      <c r="Y6" s="33">
        <f t="shared" si="4"/>
        <v>114.8</v>
      </c>
      <c r="Z6" s="33">
        <f t="shared" si="4"/>
        <v>91.22</v>
      </c>
      <c r="AA6" s="33">
        <f t="shared" si="4"/>
        <v>105.87</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2">
        <f>IF(BD7="",NA(),BD7)</f>
        <v>0</v>
      </c>
      <c r="BE6" s="32">
        <f t="shared" ref="BE6:BM6" si="7">IF(BE7="",NA(),BE7)</f>
        <v>0</v>
      </c>
      <c r="BF6" s="32">
        <f t="shared" si="7"/>
        <v>0</v>
      </c>
      <c r="BG6" s="32">
        <f t="shared" si="7"/>
        <v>0</v>
      </c>
      <c r="BH6" s="32">
        <f t="shared" si="7"/>
        <v>0</v>
      </c>
      <c r="BI6" s="33">
        <f t="shared" si="7"/>
        <v>1442.51</v>
      </c>
      <c r="BJ6" s="33">
        <f t="shared" si="7"/>
        <v>1496.15</v>
      </c>
      <c r="BK6" s="33">
        <f t="shared" si="7"/>
        <v>1462.56</v>
      </c>
      <c r="BL6" s="33">
        <f t="shared" si="7"/>
        <v>1486.62</v>
      </c>
      <c r="BM6" s="33">
        <f t="shared" si="7"/>
        <v>1510.14</v>
      </c>
      <c r="BN6" s="32" t="str">
        <f>IF(BN7="","",IF(BN7="-","【-】","【"&amp;SUBSTITUTE(TEXT(BN7,"#,##0.00"),"-","△")&amp;"】"))</f>
        <v>【1,242.90】</v>
      </c>
      <c r="BO6" s="33">
        <f>IF(BO7="",NA(),BO7)</f>
        <v>19.62</v>
      </c>
      <c r="BP6" s="33">
        <f t="shared" ref="BP6:BX6" si="8">IF(BP7="",NA(),BP7)</f>
        <v>29.32</v>
      </c>
      <c r="BQ6" s="33">
        <f t="shared" si="8"/>
        <v>46.59</v>
      </c>
      <c r="BR6" s="33">
        <f t="shared" si="8"/>
        <v>35.6</v>
      </c>
      <c r="BS6" s="33">
        <f t="shared" si="8"/>
        <v>47</v>
      </c>
      <c r="BT6" s="33">
        <f t="shared" si="8"/>
        <v>33.299999999999997</v>
      </c>
      <c r="BU6" s="33">
        <f t="shared" si="8"/>
        <v>33.01</v>
      </c>
      <c r="BV6" s="33">
        <f t="shared" si="8"/>
        <v>32.39</v>
      </c>
      <c r="BW6" s="33">
        <f t="shared" si="8"/>
        <v>24.39</v>
      </c>
      <c r="BX6" s="33">
        <f t="shared" si="8"/>
        <v>22.67</v>
      </c>
      <c r="BY6" s="32" t="str">
        <f>IF(BY7="","",IF(BY7="-","【-】","【"&amp;SUBSTITUTE(TEXT(BY7,"#,##0.00"),"-","△")&amp;"】"))</f>
        <v>【33.35】</v>
      </c>
      <c r="BZ6" s="33">
        <f>IF(BZ7="",NA(),BZ7)</f>
        <v>522.96</v>
      </c>
      <c r="CA6" s="33">
        <f t="shared" ref="CA6:CI6" si="9">IF(CA7="",NA(),CA7)</f>
        <v>343.17</v>
      </c>
      <c r="CB6" s="33">
        <f t="shared" si="9"/>
        <v>213.97</v>
      </c>
      <c r="CC6" s="33">
        <f t="shared" si="9"/>
        <v>271.29000000000002</v>
      </c>
      <c r="CD6" s="33">
        <f t="shared" si="9"/>
        <v>211</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21.04</v>
      </c>
      <c r="CL6" s="33">
        <f t="shared" ref="CL6:CT6" si="10">IF(CL7="",NA(),CL7)</f>
        <v>22.84</v>
      </c>
      <c r="CM6" s="33">
        <f t="shared" si="10"/>
        <v>20.079999999999998</v>
      </c>
      <c r="CN6" s="33">
        <f t="shared" si="10"/>
        <v>18.78</v>
      </c>
      <c r="CO6" s="33">
        <f t="shared" si="10"/>
        <v>17.190000000000001</v>
      </c>
      <c r="CP6" s="33">
        <f t="shared" si="10"/>
        <v>50.66</v>
      </c>
      <c r="CQ6" s="33">
        <f t="shared" si="10"/>
        <v>51.11</v>
      </c>
      <c r="CR6" s="33">
        <f t="shared" si="10"/>
        <v>50.49</v>
      </c>
      <c r="CS6" s="33">
        <f t="shared" si="10"/>
        <v>48.36</v>
      </c>
      <c r="CT6" s="33">
        <f t="shared" si="10"/>
        <v>48.7</v>
      </c>
      <c r="CU6" s="32" t="str">
        <f>IF(CU7="","",IF(CU7="-","【-】","【"&amp;SUBSTITUTE(TEXT(CU7,"#,##0.00"),"-","△")&amp;"】"))</f>
        <v>【57.58】</v>
      </c>
      <c r="CV6" s="33">
        <f>IF(CV7="",NA(),CV7)</f>
        <v>94.89</v>
      </c>
      <c r="CW6" s="33">
        <f t="shared" ref="CW6:DE6" si="11">IF(CW7="",NA(),CW7)</f>
        <v>83.11</v>
      </c>
      <c r="CX6" s="33">
        <f t="shared" si="11"/>
        <v>93.46</v>
      </c>
      <c r="CY6" s="33">
        <f t="shared" si="11"/>
        <v>94.25</v>
      </c>
      <c r="CZ6" s="33">
        <f t="shared" si="11"/>
        <v>94.41</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222038</v>
      </c>
      <c r="D7" s="35">
        <v>47</v>
      </c>
      <c r="E7" s="35">
        <v>1</v>
      </c>
      <c r="F7" s="35">
        <v>0</v>
      </c>
      <c r="G7" s="35">
        <v>0</v>
      </c>
      <c r="H7" s="35" t="s">
        <v>93</v>
      </c>
      <c r="I7" s="35" t="s">
        <v>94</v>
      </c>
      <c r="J7" s="35" t="s">
        <v>95</v>
      </c>
      <c r="K7" s="35" t="s">
        <v>96</v>
      </c>
      <c r="L7" s="35" t="s">
        <v>97</v>
      </c>
      <c r="M7" s="36" t="s">
        <v>98</v>
      </c>
      <c r="N7" s="36" t="s">
        <v>99</v>
      </c>
      <c r="O7" s="36">
        <v>0.04</v>
      </c>
      <c r="P7" s="36">
        <v>1610</v>
      </c>
      <c r="Q7" s="36">
        <v>200704</v>
      </c>
      <c r="R7" s="36">
        <v>186.96</v>
      </c>
      <c r="S7" s="36">
        <v>1073.51</v>
      </c>
      <c r="T7" s="36">
        <v>70</v>
      </c>
      <c r="U7" s="36">
        <v>0.04</v>
      </c>
      <c r="V7" s="36">
        <v>1750</v>
      </c>
      <c r="W7" s="36">
        <v>74.58</v>
      </c>
      <c r="X7" s="36">
        <v>91.25</v>
      </c>
      <c r="Y7" s="36">
        <v>114.8</v>
      </c>
      <c r="Z7" s="36">
        <v>91.22</v>
      </c>
      <c r="AA7" s="36">
        <v>105.87</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0</v>
      </c>
      <c r="BE7" s="36">
        <v>0</v>
      </c>
      <c r="BF7" s="36">
        <v>0</v>
      </c>
      <c r="BG7" s="36">
        <v>0</v>
      </c>
      <c r="BH7" s="36">
        <v>0</v>
      </c>
      <c r="BI7" s="36">
        <v>1442.51</v>
      </c>
      <c r="BJ7" s="36">
        <v>1496.15</v>
      </c>
      <c r="BK7" s="36">
        <v>1462.56</v>
      </c>
      <c r="BL7" s="36">
        <v>1486.62</v>
      </c>
      <c r="BM7" s="36">
        <v>1510.14</v>
      </c>
      <c r="BN7" s="36">
        <v>1242.9000000000001</v>
      </c>
      <c r="BO7" s="36">
        <v>19.62</v>
      </c>
      <c r="BP7" s="36">
        <v>29.32</v>
      </c>
      <c r="BQ7" s="36">
        <v>46.59</v>
      </c>
      <c r="BR7" s="36">
        <v>35.6</v>
      </c>
      <c r="BS7" s="36">
        <v>47</v>
      </c>
      <c r="BT7" s="36">
        <v>33.299999999999997</v>
      </c>
      <c r="BU7" s="36">
        <v>33.01</v>
      </c>
      <c r="BV7" s="36">
        <v>32.39</v>
      </c>
      <c r="BW7" s="36">
        <v>24.39</v>
      </c>
      <c r="BX7" s="36">
        <v>22.67</v>
      </c>
      <c r="BY7" s="36">
        <v>33.35</v>
      </c>
      <c r="BZ7" s="36">
        <v>522.96</v>
      </c>
      <c r="CA7" s="36">
        <v>343.17</v>
      </c>
      <c r="CB7" s="36">
        <v>213.97</v>
      </c>
      <c r="CC7" s="36">
        <v>271.29000000000002</v>
      </c>
      <c r="CD7" s="36">
        <v>211</v>
      </c>
      <c r="CE7" s="36">
        <v>526.57000000000005</v>
      </c>
      <c r="CF7" s="36">
        <v>523.08000000000004</v>
      </c>
      <c r="CG7" s="36">
        <v>530.83000000000004</v>
      </c>
      <c r="CH7" s="36">
        <v>734.18</v>
      </c>
      <c r="CI7" s="36">
        <v>789.62</v>
      </c>
      <c r="CJ7" s="36">
        <v>524.69000000000005</v>
      </c>
      <c r="CK7" s="36">
        <v>21.04</v>
      </c>
      <c r="CL7" s="36">
        <v>22.84</v>
      </c>
      <c r="CM7" s="36">
        <v>20.079999999999998</v>
      </c>
      <c r="CN7" s="36">
        <v>18.78</v>
      </c>
      <c r="CO7" s="36">
        <v>17.190000000000001</v>
      </c>
      <c r="CP7" s="36">
        <v>50.66</v>
      </c>
      <c r="CQ7" s="36">
        <v>51.11</v>
      </c>
      <c r="CR7" s="36">
        <v>50.49</v>
      </c>
      <c r="CS7" s="36">
        <v>48.36</v>
      </c>
      <c r="CT7" s="36">
        <v>48.7</v>
      </c>
      <c r="CU7" s="36">
        <v>57.58</v>
      </c>
      <c r="CV7" s="36">
        <v>94.89</v>
      </c>
      <c r="CW7" s="36">
        <v>83.11</v>
      </c>
      <c r="CX7" s="36">
        <v>93.46</v>
      </c>
      <c r="CY7" s="36">
        <v>94.25</v>
      </c>
      <c r="CZ7" s="36">
        <v>94.41</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2017-02-23T15:18:55Z</cp:lastPrinted>
  <dcterms:created xsi:type="dcterms:W3CDTF">2016-12-02T02:19:05Z</dcterms:created>
  <dcterms:modified xsi:type="dcterms:W3CDTF">2017-02-23T15:18:57Z</dcterms:modified>
  <cp:category/>
</cp:coreProperties>
</file>