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<sst xmlns="http://schemas.openxmlformats.org/spreadsheetml/2006/main" count="220" uniqueCount="109">
  <si>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</si>
  <si>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</si>
  <si>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</si>
  <si>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</si>
  <si>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</si>
  <si>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</si>
  <si>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</si>
  <si>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</si>
  <si>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</si>
  <si>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</si>
  <si>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</si>
  <si>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</si>
  <si>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</si>
  <si>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</si>
  <si>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</si>
  <si>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</si>
  <si>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</si>
  <si>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</si>
  <si>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</si>
  <si>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</si>
  <si>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</si>
  <si>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</si>
  <si>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</si>
  <si>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</si>
  <si>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</si>
  <si>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</si>
  <si>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</si>
  <si>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</si>
  <si>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</si>
  <si>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</si>
  <si>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</si>
  <si>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</si>
  <si>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</si>
  <si>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</si>
  <si>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</si>
  <si>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</si>
  <si>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</si>
  <si>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</si>
  <si>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</si>
  <si>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</si>
  <si>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</si>
  <si>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</si>
  <si>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</si>
  <si>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</si>
  <si>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</si>
  <si>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</si>
  <si>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</si>
  <si>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</si>
  <si>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</si>
  <si>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</si>
  <si>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</si>
  <si>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</si>
  <si>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</si>
  <si>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</si>
  <si>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</si>
  <si>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</si>
  <si>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</si>
  <si>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</si>
  <si>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</si>
  <si>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</si>
  <si>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</si>
  <si>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</si>
  <si>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</si>
  <si>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</si>
  <si>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</si>
  <si>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</si>
  <si>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</si>
  <si>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</si>
  <si>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</si>
  <si>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</si>
  <si>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</si>
  <si>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</si>
  <si>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</si>
  <si>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</si>
  <si>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</si>
  <si>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</si>
  <si>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</si>
  <si>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</si>
  <si>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</si>
  <si>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</si>
  <si>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</si>
  <si>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</si>
  <si>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</si>
  <si>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</si>
  <si>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</si>
  <si>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</si>
  <si>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</si>
  <si>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</si>
  <si>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</si>
  <si>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</si>
  <si>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</si>
  <si>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</si>
  <si>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</si>
  <si>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</si>
  <si>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</si>
  <si>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沼津市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</si>
  <si>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</si>
  <si>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</si>
  <si>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</si>
  <si>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</si>
  <si>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</si>
  <si>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</si>
  <si>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</si>
  <si>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</si>
  <si>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</si>
  <si>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</si>
  <si>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で回収すべき経費をどの程度賄えているかを示す⑤経費回収率を見ると、平成23年度から平成25年度までは30％前後、使用料改定を行い、営業収支が黒字となっている平成26年度及び平成27年度においても約40％程度である。このことは、使用料収入だけでは維持管理経費を賄うことができておらず、収入と経費のバランスが非常に悪い状況にあ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
※沼津市においては、特定環境保全公共下水道、公共下水道、漁業集落排水は個別に管理しておらず、同一の会計で管理している為、沼津市下水道の分析は、最大規模である公共下水道のシートを見ていただけると理解していただきやすいです。</t>
    <rPh sb="57" eb="59">
      <t>ゼンゴ</t>
    </rPh>
    <rPh sb="69" eb="71">
      <t>エイギョウ</t>
    </rPh>
    <rPh sb="71" eb="73">
      <t>シュウシ</t>
    </rPh>
    <rPh sb="74" eb="76">
      <t>クロジ</t>
    </rPh>
    <rPh sb="88" eb="89">
      <t>オヨ</t>
    </rPh>
    <rPh sb="90" eb="92">
      <t>ヘイセイ</t>
    </rPh>
    <rPh sb="94" eb="96">
      <t>ネンド</t>
    </rPh>
    <rPh sb="105" eb="107">
      <t>テイド</t>
    </rPh>
    <rPh sb="159" eb="160">
      <t>ワル</t>
    </rPh>
    <rPh sb="161" eb="163">
      <t>ジョウキョウ</t>
    </rPh>
    <rPh sb="391" eb="393">
      <t>シュウニュウ</t>
    </rPh>
    <phoneticPr fontId="4"/>
  </si>
  <si>
    <t>　沼津市の下水道普及率は平成27年度末現在、58.3％で、普及促進の段階にある。そのため現状では②管渠老朽化率0％が示すように、更新しなければならない管渠は存在しない。
　しかしながら、将来的には耐用年数を経過する管渠も出てくるため、普及の促進とともに長寿命化対策も行わなければならず、効率とバランスを考えた整備、維持管理をしていかなければならない。</t>
    <phoneticPr fontId="4"/>
  </si>
  <si>
    <t>　下水道事業は、子孫たちに快適で衛生的な住環境を引き継いでいくために必要な都市計画事業である。そのため、普及の促進や施設の長寿命化、更新を計画的に推進していかなければならず、強固な経営基盤の確立が不可欠である。
　このような中、沼津市の下水道事業は、平成26年度に利用者の皆様に負担増をお願いし、使用料の改定を行ったが、この改定では経営状況の悪化を防ぐことはできたが、経営改善までには至っていない。
　今後もあらゆる経費削減策を講じるほか、水洗化指導を粘り強く行い、下水道利用者を増やしていくほか、適正な受益者負担となるよう、定期的に使用料の見直しの検討など、財源の確保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</si>
</sst>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97728"/>
        <c:axId val="834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3497728"/>
        <c:axId val="83499648"/>
      </c:lineChart>
      <c:dateAx>
        <c:axId val="83497728"/>
        <c:scaling>
          <c:orientation val="minMax"/>
        </c:scaling>
        <c:delete val="1"/>
        <c:axPos val="b"/>
        <c:numFmt formatCode="ge" sourceLinked="1"/>
        <c:majorTickMark val="none"/>
        <c:minorTickMark val="none"/>
        <c:tickLblPos val="none"/>
        <c:crossAx val="83499648"/>
        <c:crosses val="autoZero"/>
        <c:auto val="1"/>
        <c:lblOffset val="100"/>
        <c:baseTimeUnit val="years"/>
      </c:dateAx>
      <c:valAx>
        <c:axId val="834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21.21</c:v>
                </c:pt>
                <c:pt idx="1">
                  <c:v>22.09</c:v>
                </c:pt>
                <c:pt idx="2">
                  <c:v>21.9</c:v>
                </c:pt>
                <c:pt idx="3">
                  <c:v>22.37</c:v>
                </c:pt>
                <c:pt idx="4">
                  <c:v>87.62</c:v>
                </c:pt>
              </c:numCache>
            </c:numRef>
          </c:val>
        </c:ser>
        <c:dLbls>
          <c:showLegendKey val="0"/>
          <c:showVal val="0"/>
          <c:showCatName val="0"/>
          <c:showSerName val="0"/>
          <c:showPercent val="0"/>
          <c:showBubbleSize val="0"/>
        </c:dLbls>
        <c:gapWidth val="150"/>
        <c:axId val="93947008"/>
        <c:axId val="939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93947008"/>
        <c:axId val="93948928"/>
      </c:lineChart>
      <c:dateAx>
        <c:axId val="93947008"/>
        <c:scaling>
          <c:orientation val="minMax"/>
        </c:scaling>
        <c:delete val="1"/>
        <c:axPos val="b"/>
        <c:numFmt formatCode="ge" sourceLinked="1"/>
        <c:majorTickMark val="none"/>
        <c:minorTickMark val="none"/>
        <c:tickLblPos val="none"/>
        <c:crossAx val="93948928"/>
        <c:crosses val="autoZero"/>
        <c:auto val="1"/>
        <c:lblOffset val="100"/>
        <c:baseTimeUnit val="years"/>
      </c:dateAx>
      <c:valAx>
        <c:axId val="939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64.069999999999993</c:v>
                </c:pt>
                <c:pt idx="1">
                  <c:v>66.73</c:v>
                </c:pt>
                <c:pt idx="2">
                  <c:v>66.510000000000005</c:v>
                </c:pt>
                <c:pt idx="3">
                  <c:v>68.02</c:v>
                </c:pt>
                <c:pt idx="4">
                  <c:v>69.150000000000006</c:v>
                </c:pt>
              </c:numCache>
            </c:numRef>
          </c:val>
        </c:ser>
        <c:dLbls>
          <c:showLegendKey val="0"/>
          <c:showVal val="0"/>
          <c:showCatName val="0"/>
          <c:showSerName val="0"/>
          <c:showPercent val="0"/>
          <c:showBubbleSize val="0"/>
        </c:dLbls>
        <c:gapWidth val="150"/>
        <c:axId val="93979392"/>
        <c:axId val="939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93979392"/>
        <c:axId val="93981312"/>
      </c:lineChart>
      <c:dateAx>
        <c:axId val="93979392"/>
        <c:scaling>
          <c:orientation val="minMax"/>
        </c:scaling>
        <c:delete val="1"/>
        <c:axPos val="b"/>
        <c:numFmt formatCode="ge" sourceLinked="1"/>
        <c:majorTickMark val="none"/>
        <c:minorTickMark val="none"/>
        <c:tickLblPos val="none"/>
        <c:crossAx val="93981312"/>
        <c:crosses val="autoZero"/>
        <c:auto val="1"/>
        <c:lblOffset val="100"/>
        <c:baseTimeUnit val="years"/>
      </c:dateAx>
      <c:valAx>
        <c:axId val="939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3538304"/>
        <c:axId val="835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101.33</c:v>
                </c:pt>
                <c:pt idx="1">
                  <c:v>92.29</c:v>
                </c:pt>
                <c:pt idx="2">
                  <c:v>95.21</c:v>
                </c:pt>
                <c:pt idx="3">
                  <c:v>93.62</c:v>
                </c:pt>
                <c:pt idx="4">
                  <c:v>99.07</c:v>
                </c:pt>
              </c:numCache>
            </c:numRef>
          </c:val>
          <c:smooth val="0"/>
        </c:ser>
        <c:dLbls>
          <c:showLegendKey val="0"/>
          <c:showVal val="0"/>
          <c:showCatName val="0"/>
          <c:showSerName val="0"/>
          <c:showPercent val="0"/>
          <c:showBubbleSize val="0"/>
        </c:dLbls>
        <c:marker val="1"/>
        <c:smooth val="0"/>
        <c:axId val="83538304"/>
        <c:axId val="83540224"/>
      </c:lineChart>
      <c:dateAx>
        <c:axId val="83538304"/>
        <c:scaling>
          <c:orientation val="minMax"/>
        </c:scaling>
        <c:delete val="1"/>
        <c:axPos val="b"/>
        <c:numFmt formatCode="ge" sourceLinked="1"/>
        <c:majorTickMark val="none"/>
        <c:minorTickMark val="none"/>
        <c:tickLblPos val="none"/>
        <c:crossAx val="83540224"/>
        <c:crosses val="autoZero"/>
        <c:auto val="1"/>
        <c:lblOffset val="100"/>
        <c:baseTimeUnit val="years"/>
      </c:dateAx>
      <c:valAx>
        <c:axId val="83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7.16</c:v>
                </c:pt>
                <c:pt idx="1">
                  <c:v>8.36</c:v>
                </c:pt>
                <c:pt idx="2">
                  <c:v>9.68</c:v>
                </c:pt>
                <c:pt idx="3">
                  <c:v>17.79</c:v>
                </c:pt>
                <c:pt idx="4">
                  <c:v>20</c:v>
                </c:pt>
              </c:numCache>
            </c:numRef>
          </c:val>
        </c:ser>
        <c:dLbls>
          <c:showLegendKey val="0"/>
          <c:showVal val="0"/>
          <c:showCatName val="0"/>
          <c:showSerName val="0"/>
          <c:showPercent val="0"/>
          <c:showBubbleSize val="0"/>
        </c:dLbls>
        <c:gapWidth val="150"/>
        <c:axId val="91570176"/>
        <c:axId val="915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11.68</c:v>
                </c:pt>
                <c:pt idx="1">
                  <c:v>13.86</c:v>
                </c:pt>
                <c:pt idx="2">
                  <c:v>15.12</c:v>
                </c:pt>
                <c:pt idx="3">
                  <c:v>23.33</c:v>
                </c:pt>
                <c:pt idx="4">
                  <c:v>25.07</c:v>
                </c:pt>
              </c:numCache>
            </c:numRef>
          </c:val>
          <c:smooth val="0"/>
        </c:ser>
        <c:dLbls>
          <c:showLegendKey val="0"/>
          <c:showVal val="0"/>
          <c:showCatName val="0"/>
          <c:showSerName val="0"/>
          <c:showPercent val="0"/>
          <c:showBubbleSize val="0"/>
        </c:dLbls>
        <c:marker val="1"/>
        <c:smooth val="0"/>
        <c:axId val="91570176"/>
        <c:axId val="91572096"/>
      </c:lineChart>
      <c:dateAx>
        <c:axId val="91570176"/>
        <c:scaling>
          <c:orientation val="minMax"/>
        </c:scaling>
        <c:delete val="1"/>
        <c:axPos val="b"/>
        <c:numFmt formatCode="ge" sourceLinked="1"/>
        <c:majorTickMark val="none"/>
        <c:minorTickMark val="none"/>
        <c:tickLblPos val="none"/>
        <c:crossAx val="91572096"/>
        <c:crosses val="autoZero"/>
        <c:auto val="1"/>
        <c:lblOffset val="100"/>
        <c:baseTimeUnit val="years"/>
      </c:dateAx>
      <c:valAx>
        <c:axId val="915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10496"/>
        <c:axId val="916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1610496"/>
        <c:axId val="91616768"/>
      </c:lineChart>
      <c:dateAx>
        <c:axId val="91610496"/>
        <c:scaling>
          <c:orientation val="minMax"/>
        </c:scaling>
        <c:delete val="1"/>
        <c:axPos val="b"/>
        <c:numFmt formatCode="ge" sourceLinked="1"/>
        <c:majorTickMark val="none"/>
        <c:minorTickMark val="none"/>
        <c:tickLblPos val="none"/>
        <c:crossAx val="91616768"/>
        <c:crosses val="autoZero"/>
        <c:auto val="1"/>
        <c:lblOffset val="100"/>
        <c:baseTimeUnit val="years"/>
      </c:dateAx>
      <c:valAx>
        <c:axId val="916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12736"/>
        <c:axId val="93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33.15</c:v>
                </c:pt>
                <c:pt idx="1">
                  <c:v>108.96</c:v>
                </c:pt>
                <c:pt idx="2">
                  <c:v>126.87</c:v>
                </c:pt>
                <c:pt idx="3">
                  <c:v>50.43</c:v>
                </c:pt>
                <c:pt idx="4">
                  <c:v>64.760000000000005</c:v>
                </c:pt>
              </c:numCache>
            </c:numRef>
          </c:val>
          <c:smooth val="0"/>
        </c:ser>
        <c:dLbls>
          <c:showLegendKey val="0"/>
          <c:showVal val="0"/>
          <c:showCatName val="0"/>
          <c:showSerName val="0"/>
          <c:showPercent val="0"/>
          <c:showBubbleSize val="0"/>
        </c:dLbls>
        <c:marker val="1"/>
        <c:smooth val="0"/>
        <c:axId val="93412736"/>
        <c:axId val="93427200"/>
      </c:lineChart>
      <c:dateAx>
        <c:axId val="93412736"/>
        <c:scaling>
          <c:orientation val="minMax"/>
        </c:scaling>
        <c:delete val="1"/>
        <c:axPos val="b"/>
        <c:numFmt formatCode="ge" sourceLinked="1"/>
        <c:majorTickMark val="none"/>
        <c:minorTickMark val="none"/>
        <c:tickLblPos val="none"/>
        <c:crossAx val="93427200"/>
        <c:crosses val="autoZero"/>
        <c:auto val="1"/>
        <c:lblOffset val="100"/>
        <c:baseTimeUnit val="years"/>
      </c:dateAx>
      <c:valAx>
        <c:axId val="934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341.65</c:v>
                </c:pt>
                <c:pt idx="1">
                  <c:v>342.5</c:v>
                </c:pt>
                <c:pt idx="2">
                  <c:v>453.3</c:v>
                </c:pt>
                <c:pt idx="3">
                  <c:v>25.97</c:v>
                </c:pt>
                <c:pt idx="4">
                  <c:v>13.6</c:v>
                </c:pt>
              </c:numCache>
            </c:numRef>
          </c:val>
        </c:ser>
        <c:dLbls>
          <c:showLegendKey val="0"/>
          <c:showVal val="0"/>
          <c:showCatName val="0"/>
          <c:showSerName val="0"/>
          <c:showPercent val="0"/>
          <c:showBubbleSize val="0"/>
        </c:dLbls>
        <c:gapWidth val="150"/>
        <c:axId val="93459584"/>
        <c:axId val="934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358.58</c:v>
                </c:pt>
                <c:pt idx="1">
                  <c:v>322.86</c:v>
                </c:pt>
                <c:pt idx="2">
                  <c:v>354.61</c:v>
                </c:pt>
                <c:pt idx="3">
                  <c:v>34.29</c:v>
                </c:pt>
                <c:pt idx="4">
                  <c:v>88.18</c:v>
                </c:pt>
              </c:numCache>
            </c:numRef>
          </c:val>
          <c:smooth val="0"/>
        </c:ser>
        <c:dLbls>
          <c:showLegendKey val="0"/>
          <c:showVal val="0"/>
          <c:showCatName val="0"/>
          <c:showSerName val="0"/>
          <c:showPercent val="0"/>
          <c:showBubbleSize val="0"/>
        </c:dLbls>
        <c:marker val="1"/>
        <c:smooth val="0"/>
        <c:axId val="93459584"/>
        <c:axId val="93461504"/>
      </c:lineChart>
      <c:dateAx>
        <c:axId val="93459584"/>
        <c:scaling>
          <c:orientation val="minMax"/>
        </c:scaling>
        <c:delete val="1"/>
        <c:axPos val="b"/>
        <c:numFmt formatCode="ge" sourceLinked="1"/>
        <c:majorTickMark val="none"/>
        <c:minorTickMark val="none"/>
        <c:tickLblPos val="none"/>
        <c:crossAx val="93461504"/>
        <c:crosses val="autoZero"/>
        <c:auto val="1"/>
        <c:lblOffset val="100"/>
        <c:baseTimeUnit val="years"/>
      </c:dateAx>
      <c:valAx>
        <c:axId val="934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8297.59</c:v>
                </c:pt>
                <c:pt idx="1">
                  <c:v>7552.97</c:v>
                </c:pt>
                <c:pt idx="2">
                  <c:v>7354</c:v>
                </c:pt>
                <c:pt idx="3">
                  <c:v>5635.62</c:v>
                </c:pt>
                <c:pt idx="4">
                  <c:v>6281.21</c:v>
                </c:pt>
              </c:numCache>
            </c:numRef>
          </c:val>
        </c:ser>
        <c:dLbls>
          <c:showLegendKey val="0"/>
          <c:showVal val="0"/>
          <c:showCatName val="0"/>
          <c:showSerName val="0"/>
          <c:showPercent val="0"/>
          <c:showBubbleSize val="0"/>
        </c:dLbls>
        <c:gapWidth val="150"/>
        <c:axId val="93491968"/>
        <c:axId val="934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93491968"/>
        <c:axId val="93493888"/>
      </c:lineChart>
      <c:dateAx>
        <c:axId val="93491968"/>
        <c:scaling>
          <c:orientation val="minMax"/>
        </c:scaling>
        <c:delete val="1"/>
        <c:axPos val="b"/>
        <c:numFmt formatCode="ge" sourceLinked="1"/>
        <c:majorTickMark val="none"/>
        <c:minorTickMark val="none"/>
        <c:tickLblPos val="none"/>
        <c:crossAx val="93493888"/>
        <c:crosses val="autoZero"/>
        <c:auto val="1"/>
        <c:lblOffset val="100"/>
        <c:baseTimeUnit val="years"/>
      </c:dateAx>
      <c:valAx>
        <c:axId val="93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27.84</c:v>
                </c:pt>
                <c:pt idx="1">
                  <c:v>32.25</c:v>
                </c:pt>
                <c:pt idx="2">
                  <c:v>29.39</c:v>
                </c:pt>
                <c:pt idx="3">
                  <c:v>39.119999999999997</c:v>
                </c:pt>
                <c:pt idx="4">
                  <c:v>39.68</c:v>
                </c:pt>
              </c:numCache>
            </c:numRef>
          </c:val>
        </c:ser>
        <c:dLbls>
          <c:showLegendKey val="0"/>
          <c:showVal val="0"/>
          <c:showCatName val="0"/>
          <c:showSerName val="0"/>
          <c:showPercent val="0"/>
          <c:showBubbleSize val="0"/>
        </c:dLbls>
        <c:gapWidth val="150"/>
        <c:axId val="93788416"/>
        <c:axId val="938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93788416"/>
        <c:axId val="93819264"/>
      </c:lineChart>
      <c:dateAx>
        <c:axId val="93788416"/>
        <c:scaling>
          <c:orientation val="minMax"/>
        </c:scaling>
        <c:delete val="1"/>
        <c:axPos val="b"/>
        <c:numFmt formatCode="ge" sourceLinked="1"/>
        <c:majorTickMark val="none"/>
        <c:minorTickMark val="none"/>
        <c:tickLblPos val="none"/>
        <c:crossAx val="93819264"/>
        <c:crosses val="autoZero"/>
        <c:auto val="1"/>
        <c:lblOffset val="100"/>
        <c:baseTimeUnit val="years"/>
      </c:dateAx>
      <c:valAx>
        <c:axId val="938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275.07</c:v>
                </c:pt>
                <c:pt idx="1">
                  <c:v>239.74</c:v>
                </c:pt>
                <c:pt idx="2">
                  <c:v>263.45999999999998</c:v>
                </c:pt>
                <c:pt idx="3">
                  <c:v>262.47000000000003</c:v>
                </c:pt>
                <c:pt idx="4">
                  <c:v>266.67</c:v>
                </c:pt>
              </c:numCache>
            </c:numRef>
          </c:val>
        </c:ser>
        <c:dLbls>
          <c:showLegendKey val="0"/>
          <c:showVal val="0"/>
          <c:showCatName val="0"/>
          <c:showSerName val="0"/>
          <c:showPercent val="0"/>
          <c:showBubbleSize val="0"/>
        </c:dLbls>
        <c:gapWidth val="150"/>
        <c:axId val="93918720"/>
        <c:axId val="939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93918720"/>
        <c:axId val="93920640"/>
      </c:lineChart>
      <c:dateAx>
        <c:axId val="93918720"/>
        <c:scaling>
          <c:orientation val="minMax"/>
        </c:scaling>
        <c:delete val="1"/>
        <c:axPos val="b"/>
        <c:numFmt formatCode="ge" sourceLinked="1"/>
        <c:majorTickMark val="none"/>
        <c:minorTickMark val="none"/>
        <c:tickLblPos val="none"/>
        <c:crossAx val="93920640"/>
        <c:crosses val="autoZero"/>
        <c:auto val="1"/>
        <c:lblOffset val="100"/>
        <c:baseTimeUnit val="years"/>
      </c:dateAx>
      <c:valAx>
        <c:axId val="939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沼津市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200704</v>
      </c>
      <c r="AM8" s="64"/>
      <c r="AN8" s="64"/>
      <c r="AO8" s="64"/>
      <c r="AP8" s="64"/>
      <c r="AQ8" s="64"/>
      <c r="AR8" s="64"/>
      <c r="AS8" s="64"/>
      <c r="AT8" s="63">
        <f>データ!S6</f>
        <v>186.96</v>
      </c>
      <c r="AU8" s="63"/>
      <c r="AV8" s="63"/>
      <c r="AW8" s="63"/>
      <c r="AX8" s="63"/>
      <c r="AY8" s="63"/>
      <c r="AZ8" s="63"/>
      <c r="BA8" s="63"/>
      <c r="BB8" s="63">
        <f>データ!T6</f>
        <v>1073.51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40.700000000000003</v>
      </c>
      <c r="J10" s="63"/>
      <c r="K10" s="63"/>
      <c r="L10" s="63"/>
      <c r="M10" s="63"/>
      <c r="N10" s="63"/>
      <c r="O10" s="63"/>
      <c r="P10" s="63">
        <f>データ!O6</f>
        <v>4.79</v>
      </c>
      <c r="Q10" s="63"/>
      <c r="R10" s="63"/>
      <c r="S10" s="63"/>
      <c r="T10" s="63"/>
      <c r="U10" s="63"/>
      <c r="V10" s="63"/>
      <c r="W10" s="63">
        <f>データ!P6</f>
        <v>88.57</v>
      </c>
      <c r="X10" s="63"/>
      <c r="Y10" s="63"/>
      <c r="Z10" s="63"/>
      <c r="AA10" s="63"/>
      <c r="AB10" s="63"/>
      <c r="AC10" s="63"/>
      <c r="AD10" s="64">
        <f>データ!Q6</f>
        <v>2100</v>
      </c>
      <c r="AE10" s="64"/>
      <c r="AF10" s="64"/>
      <c r="AG10" s="64"/>
      <c r="AH10" s="64"/>
      <c r="AI10" s="64"/>
      <c r="AJ10" s="64"/>
      <c r="AK10" s="2"/>
      <c r="AL10" s="64">
        <f>データ!U6</f>
        <v>9583</v>
      </c>
      <c r="AM10" s="64"/>
      <c r="AN10" s="64"/>
      <c r="AO10" s="64"/>
      <c r="AP10" s="64"/>
      <c r="AQ10" s="64"/>
      <c r="AR10" s="64"/>
      <c r="AS10" s="64"/>
      <c r="AT10" s="63">
        <f>データ!V6</f>
        <v>3.36</v>
      </c>
      <c r="AU10" s="63"/>
      <c r="AV10" s="63"/>
      <c r="AW10" s="63"/>
      <c r="AX10" s="63"/>
      <c r="AY10" s="63"/>
      <c r="AZ10" s="63"/>
      <c r="BA10" s="63"/>
      <c r="BB10" s="63">
        <f>データ!W6</f>
        <v>2852.08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222038</v>
      </c>
      <c r="D6" s="31">
        <f t="shared" si="3"/>
        <v>46</v>
      </c>
      <c r="E6" s="31">
        <f t="shared" si="3"/>
        <v>17</v>
      </c>
      <c r="F6" s="31">
        <f t="shared" si="3"/>
        <v>4</v>
      </c>
      <c r="G6" s="31">
        <f t="shared" si="3"/>
        <v>0</v>
      </c>
      <c r="H6" s="31" t="str">
        <f t="shared" si="3"/>
        <v>静岡県　沼津市</v>
      </c>
      <c r="I6" s="31" t="str">
        <f t="shared" si="3"/>
        <v>法適用</v>
      </c>
      <c r="J6" s="31" t="str">
        <f t="shared" si="3"/>
        <v>下水道事業</v>
      </c>
      <c r="K6" s="31" t="str">
        <f t="shared" si="3"/>
        <v>特定環境保全公共下水道</v>
      </c>
      <c r="L6" s="31" t="str">
        <f t="shared" si="3"/>
        <v>D1</v>
      </c>
      <c r="M6" s="32" t="str">
        <f t="shared" si="3"/>
        <v>-</v>
      </c>
      <c r="N6" s="32">
        <f t="shared" si="3"/>
        <v>40.700000000000003</v>
      </c>
      <c r="O6" s="32">
        <f t="shared" si="3"/>
        <v>4.79</v>
      </c>
      <c r="P6" s="32">
        <f t="shared" si="3"/>
        <v>88.57</v>
      </c>
      <c r="Q6" s="32">
        <f t="shared" si="3"/>
        <v>2100</v>
      </c>
      <c r="R6" s="32">
        <f t="shared" si="3"/>
        <v>200704</v>
      </c>
      <c r="S6" s="32">
        <f t="shared" si="3"/>
        <v>186.96</v>
      </c>
      <c r="T6" s="32">
        <f t="shared" si="3"/>
        <v>1073.51</v>
      </c>
      <c r="U6" s="32">
        <f t="shared" si="3"/>
        <v>9583</v>
      </c>
      <c r="V6" s="32">
        <f t="shared" si="3"/>
        <v>3.36</v>
      </c>
      <c r="W6" s="32">
        <f t="shared" si="3"/>
        <v>2852.08</v>
      </c>
      <c r="X6" s="33">
        <f>IF(X7="",NA(),X7)</f>
        <v>100</v>
      </c>
      <c r="Y6" s="33">
        <f t="shared" ref="Y6:AG6" si="4">IF(Y7="",NA(),Y7)</f>
        <v>100</v>
      </c>
      <c r="Z6" s="33">
        <f t="shared" si="4"/>
        <v>100</v>
      </c>
      <c r="AA6" s="33">
        <f t="shared" si="4"/>
        <v>100</v>
      </c>
      <c r="AB6" s="33">
        <f t="shared" si="4"/>
        <v>100</v>
      </c>
      <c r="AC6" s="33">
        <f t="shared" si="4"/>
        <v>101.33</v>
      </c>
      <c r="AD6" s="33">
        <f t="shared" si="4"/>
        <v>92.29</v>
      </c>
      <c r="AE6" s="33">
        <f t="shared" si="4"/>
        <v>95.21</v>
      </c>
      <c r="AF6" s="33">
        <f t="shared" si="4"/>
        <v>93.62</v>
      </c>
      <c r="AG6" s="33">
        <f t="shared" si="4"/>
        <v>99.07</v>
      </c>
      <c r="AH6" s="32" t="str">
        <f>IF(AH7="","",IF(AH7="-","【-】","【"&amp;SUBSTITUTE(TEXT(AH7,"#,##0.00"),"-","△")&amp;"】"))</f>
        <v>【100.36】</v>
      </c>
      <c r="AI6" s="32">
        <f>IF(AI7="",NA(),AI7)</f>
        <v>0</v>
      </c>
      <c r="AJ6" s="32">
        <f t="shared" ref="AJ6:AR6" si="5">IF(AJ7="",NA(),AJ7)</f>
        <v>0</v>
      </c>
      <c r="AK6" s="32">
        <f t="shared" si="5"/>
        <v>0</v>
      </c>
      <c r="AL6" s="32">
        <f t="shared" si="5"/>
        <v>0</v>
      </c>
      <c r="AM6" s="32">
        <f t="shared" si="5"/>
        <v>0</v>
      </c>
      <c r="AN6" s="33">
        <f t="shared" si="5"/>
        <v>33.15</v>
      </c>
      <c r="AO6" s="33">
        <f t="shared" si="5"/>
        <v>108.96</v>
      </c>
      <c r="AP6" s="33">
        <f t="shared" si="5"/>
        <v>126.87</v>
      </c>
      <c r="AQ6" s="33">
        <f t="shared" si="5"/>
        <v>50.43</v>
      </c>
      <c r="AR6" s="33">
        <f t="shared" si="5"/>
        <v>64.760000000000005</v>
      </c>
      <c r="AS6" s="32" t="str">
        <f>IF(AS7="","",IF(AS7="-","【-】","【"&amp;SUBSTITUTE(TEXT(AS7,"#,##0.00"),"-","△")&amp;"】"))</f>
        <v>【98.78】</v>
      </c>
      <c r="AT6" s="33">
        <f>IF(AT7="",NA(),AT7)</f>
        <v>341.65</v>
      </c>
      <c r="AU6" s="33">
        <f t="shared" ref="AU6:BC6" si="6">IF(AU7="",NA(),AU7)</f>
        <v>342.5</v>
      </c>
      <c r="AV6" s="33">
        <f t="shared" si="6"/>
        <v>453.3</v>
      </c>
      <c r="AW6" s="33">
        <f t="shared" si="6"/>
        <v>25.97</v>
      </c>
      <c r="AX6" s="33">
        <f t="shared" si="6"/>
        <v>13.6</v>
      </c>
      <c r="AY6" s="33">
        <f t="shared" si="6"/>
        <v>358.58</v>
      </c>
      <c r="AZ6" s="33">
        <f t="shared" si="6"/>
        <v>322.86</v>
      </c>
      <c r="BA6" s="33">
        <f t="shared" si="6"/>
        <v>354.61</v>
      </c>
      <c r="BB6" s="33">
        <f t="shared" si="6"/>
        <v>34.29</v>
      </c>
      <c r="BC6" s="33">
        <f t="shared" si="6"/>
        <v>88.18</v>
      </c>
      <c r="BD6" s="32" t="str">
        <f>IF(BD7="","",IF(BD7="-","【-】","【"&amp;SUBSTITUTE(TEXT(BD7,"#,##0.00"),"-","△")&amp;"】"))</f>
        <v>【58.70】</v>
      </c>
      <c r="BE6" s="33">
        <f>IF(BE7="",NA(),BE7)</f>
        <v>8297.59</v>
      </c>
      <c r="BF6" s="33">
        <f t="shared" ref="BF6:BN6" si="7">IF(BF7="",NA(),BF7)</f>
        <v>7552.97</v>
      </c>
      <c r="BG6" s="33">
        <f t="shared" si="7"/>
        <v>7354</v>
      </c>
      <c r="BH6" s="33">
        <f t="shared" si="7"/>
        <v>5635.62</v>
      </c>
      <c r="BI6" s="33">
        <f t="shared" si="7"/>
        <v>6281.21</v>
      </c>
      <c r="BJ6" s="33">
        <f t="shared" si="7"/>
        <v>1733.74</v>
      </c>
      <c r="BK6" s="33">
        <f t="shared" si="7"/>
        <v>1860.94</v>
      </c>
      <c r="BL6" s="33">
        <f t="shared" si="7"/>
        <v>1655.47</v>
      </c>
      <c r="BM6" s="33">
        <f t="shared" si="7"/>
        <v>1504.21</v>
      </c>
      <c r="BN6" s="33">
        <f t="shared" si="7"/>
        <v>1390.86</v>
      </c>
      <c r="BO6" s="32" t="str">
        <f>IF(BO7="","",IF(BO7="-","【-】","【"&amp;SUBSTITUTE(TEXT(BO7,"#,##0.00"),"-","△")&amp;"】"))</f>
        <v>【1,457.06】</v>
      </c>
      <c r="BP6" s="33">
        <f>IF(BP7="",NA(),BP7)</f>
        <v>27.84</v>
      </c>
      <c r="BQ6" s="33">
        <f t="shared" ref="BQ6:BY6" si="8">IF(BQ7="",NA(),BQ7)</f>
        <v>32.25</v>
      </c>
      <c r="BR6" s="33">
        <f t="shared" si="8"/>
        <v>29.39</v>
      </c>
      <c r="BS6" s="33">
        <f t="shared" si="8"/>
        <v>39.119999999999997</v>
      </c>
      <c r="BT6" s="33">
        <f t="shared" si="8"/>
        <v>39.68</v>
      </c>
      <c r="BU6" s="33">
        <f t="shared" si="8"/>
        <v>70.61</v>
      </c>
      <c r="BV6" s="33">
        <f t="shared" si="8"/>
        <v>67</v>
      </c>
      <c r="BW6" s="33">
        <f t="shared" si="8"/>
        <v>67.92</v>
      </c>
      <c r="BX6" s="33">
        <f t="shared" si="8"/>
        <v>67.41</v>
      </c>
      <c r="BY6" s="33">
        <f t="shared" si="8"/>
        <v>76.849999999999994</v>
      </c>
      <c r="BZ6" s="32" t="str">
        <f>IF(BZ7="","",IF(BZ7="-","【-】","【"&amp;SUBSTITUTE(TEXT(BZ7,"#,##0.00"),"-","△")&amp;"】"))</f>
        <v>【64.73】</v>
      </c>
      <c r="CA6" s="33">
        <f>IF(CA7="",NA(),CA7)</f>
        <v>275.07</v>
      </c>
      <c r="CB6" s="33">
        <f t="shared" ref="CB6:CJ6" si="9">IF(CB7="",NA(),CB7)</f>
        <v>239.74</v>
      </c>
      <c r="CC6" s="33">
        <f t="shared" si="9"/>
        <v>263.45999999999998</v>
      </c>
      <c r="CD6" s="33">
        <f t="shared" si="9"/>
        <v>262.47000000000003</v>
      </c>
      <c r="CE6" s="33">
        <f t="shared" si="9"/>
        <v>266.67</v>
      </c>
      <c r="CF6" s="33">
        <f t="shared" si="9"/>
        <v>205.88</v>
      </c>
      <c r="CG6" s="33">
        <f t="shared" si="9"/>
        <v>212.67</v>
      </c>
      <c r="CH6" s="33">
        <f t="shared" si="9"/>
        <v>209.77</v>
      </c>
      <c r="CI6" s="33">
        <f t="shared" si="9"/>
        <v>216.49</v>
      </c>
      <c r="CJ6" s="33">
        <f t="shared" si="9"/>
        <v>198.4</v>
      </c>
      <c r="CK6" s="32" t="str">
        <f>IF(CK7="","",IF(CK7="-","【-】","【"&amp;SUBSTITUTE(TEXT(CK7,"#,##0.00"),"-","△")&amp;"】"))</f>
        <v>【250.25】</v>
      </c>
      <c r="CL6" s="33">
        <f>IF(CL7="",NA(),CL7)</f>
        <v>21.21</v>
      </c>
      <c r="CM6" s="33">
        <f t="shared" ref="CM6:CU6" si="10">IF(CM7="",NA(),CM7)</f>
        <v>22.09</v>
      </c>
      <c r="CN6" s="33">
        <f t="shared" si="10"/>
        <v>21.9</v>
      </c>
      <c r="CO6" s="33">
        <f t="shared" si="10"/>
        <v>22.37</v>
      </c>
      <c r="CP6" s="33">
        <f t="shared" si="10"/>
        <v>87.62</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64.069999999999993</v>
      </c>
      <c r="CX6" s="33">
        <f t="shared" ref="CX6:DF6" si="11">IF(CX7="",NA(),CX7)</f>
        <v>66.73</v>
      </c>
      <c r="CY6" s="33">
        <f t="shared" si="11"/>
        <v>66.510000000000005</v>
      </c>
      <c r="CZ6" s="33">
        <f t="shared" si="11"/>
        <v>68.02</v>
      </c>
      <c r="DA6" s="33">
        <f t="shared" si="11"/>
        <v>69.150000000000006</v>
      </c>
      <c r="DB6" s="33">
        <f t="shared" si="11"/>
        <v>85.03</v>
      </c>
      <c r="DC6" s="33">
        <f t="shared" si="11"/>
        <v>84.49</v>
      </c>
      <c r="DD6" s="33">
        <f t="shared" si="11"/>
        <v>85.67</v>
      </c>
      <c r="DE6" s="33">
        <f t="shared" si="11"/>
        <v>86.28</v>
      </c>
      <c r="DF6" s="33">
        <f t="shared" si="11"/>
        <v>86.43</v>
      </c>
      <c r="DG6" s="32" t="str">
        <f>IF(DG7="","",IF(DG7="-","【-】","【"&amp;SUBSTITUTE(TEXT(DG7,"#,##0.00"),"-","△")&amp;"】"))</f>
        <v>【81.28】</v>
      </c>
      <c r="DH6" s="33">
        <f>IF(DH7="",NA(),DH7)</f>
        <v>7.16</v>
      </c>
      <c r="DI6" s="33">
        <f t="shared" ref="DI6:DQ6" si="12">IF(DI7="",NA(),DI7)</f>
        <v>8.36</v>
      </c>
      <c r="DJ6" s="33">
        <f t="shared" si="12"/>
        <v>9.68</v>
      </c>
      <c r="DK6" s="33">
        <f t="shared" si="12"/>
        <v>17.79</v>
      </c>
      <c r="DL6" s="33">
        <f t="shared" si="12"/>
        <v>20</v>
      </c>
      <c r="DM6" s="33">
        <f t="shared" si="12"/>
        <v>11.68</v>
      </c>
      <c r="DN6" s="33">
        <f t="shared" si="12"/>
        <v>13.86</v>
      </c>
      <c r="DO6" s="33">
        <f t="shared" si="12"/>
        <v>15.12</v>
      </c>
      <c r="DP6" s="33">
        <f t="shared" si="12"/>
        <v>23.33</v>
      </c>
      <c r="DQ6" s="33">
        <f t="shared" si="12"/>
        <v>25.07</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7" s="34" customFormat="1">
      <c r="A7" s="26"/>
      <c r="B7" s="35">
        <v>2015</v>
      </c>
      <c r="C7" s="35">
        <v>222038</v>
      </c>
      <c r="D7" s="35">
        <v>46</v>
      </c>
      <c r="E7" s="35">
        <v>17</v>
      </c>
      <c r="F7" s="35">
        <v>4</v>
      </c>
      <c r="G7" s="35">
        <v>0</v>
      </c>
      <c r="H7" s="35" t="s">
        <v>95</v>
      </c>
      <c r="I7" s="35" t="s">
        <v>96</v>
      </c>
      <c r="J7" s="35" t="s">
        <v>97</v>
      </c>
      <c r="K7" s="35" t="s">
        <v>98</v>
      </c>
      <c r="L7" s="35" t="s">
        <v>99</v>
      </c>
      <c r="M7" s="36" t="s">
        <v>100</v>
      </c>
      <c r="N7" s="36">
        <v>40.700000000000003</v>
      </c>
      <c r="O7" s="36">
        <v>4.79</v>
      </c>
      <c r="P7" s="36">
        <v>88.57</v>
      </c>
      <c r="Q7" s="36">
        <v>2100</v>
      </c>
      <c r="R7" s="36">
        <v>200704</v>
      </c>
      <c r="S7" s="36">
        <v>186.96</v>
      </c>
      <c r="T7" s="36">
        <v>1073.51</v>
      </c>
      <c r="U7" s="36">
        <v>9583</v>
      </c>
      <c r="V7" s="36">
        <v>3.36</v>
      </c>
      <c r="W7" s="36">
        <v>2852.08</v>
      </c>
      <c r="X7" s="36">
        <v>100</v>
      </c>
      <c r="Y7" s="36">
        <v>100</v>
      </c>
      <c r="Z7" s="36">
        <v>100</v>
      </c>
      <c r="AA7" s="36">
        <v>100</v>
      </c>
      <c r="AB7" s="36">
        <v>100</v>
      </c>
      <c r="AC7" s="36">
        <v>101.33</v>
      </c>
      <c r="AD7" s="36">
        <v>92.29</v>
      </c>
      <c r="AE7" s="36">
        <v>95.21</v>
      </c>
      <c r="AF7" s="36">
        <v>93.62</v>
      </c>
      <c r="AG7" s="36">
        <v>99.07</v>
      </c>
      <c r="AH7" s="36">
        <v>100.36</v>
      </c>
      <c r="AI7" s="36">
        <v>0</v>
      </c>
      <c r="AJ7" s="36">
        <v>0</v>
      </c>
      <c r="AK7" s="36">
        <v>0</v>
      </c>
      <c r="AL7" s="36">
        <v>0</v>
      </c>
      <c r="AM7" s="36">
        <v>0</v>
      </c>
      <c r="AN7" s="36">
        <v>33.15</v>
      </c>
      <c r="AO7" s="36">
        <v>108.96</v>
      </c>
      <c r="AP7" s="36">
        <v>126.87</v>
      </c>
      <c r="AQ7" s="36">
        <v>50.43</v>
      </c>
      <c r="AR7" s="36">
        <v>64.760000000000005</v>
      </c>
      <c r="AS7" s="36">
        <v>98.78</v>
      </c>
      <c r="AT7" s="36">
        <v>341.65</v>
      </c>
      <c r="AU7" s="36">
        <v>342.5</v>
      </c>
      <c r="AV7" s="36">
        <v>453.3</v>
      </c>
      <c r="AW7" s="36">
        <v>25.97</v>
      </c>
      <c r="AX7" s="36">
        <v>13.6</v>
      </c>
      <c r="AY7" s="36">
        <v>358.58</v>
      </c>
      <c r="AZ7" s="36">
        <v>322.86</v>
      </c>
      <c r="BA7" s="36">
        <v>354.61</v>
      </c>
      <c r="BB7" s="36">
        <v>34.29</v>
      </c>
      <c r="BC7" s="36">
        <v>88.18</v>
      </c>
      <c r="BD7" s="36">
        <v>58.7</v>
      </c>
      <c r="BE7" s="36">
        <v>8297.59</v>
      </c>
      <c r="BF7" s="36">
        <v>7552.97</v>
      </c>
      <c r="BG7" s="36">
        <v>7354</v>
      </c>
      <c r="BH7" s="36">
        <v>5635.62</v>
      </c>
      <c r="BI7" s="36">
        <v>6281.21</v>
      </c>
      <c r="BJ7" s="36">
        <v>1733.74</v>
      </c>
      <c r="BK7" s="36">
        <v>1860.94</v>
      </c>
      <c r="BL7" s="36">
        <v>1655.47</v>
      </c>
      <c r="BM7" s="36">
        <v>1504.21</v>
      </c>
      <c r="BN7" s="36">
        <v>1390.86</v>
      </c>
      <c r="BO7" s="36">
        <v>1457.06</v>
      </c>
      <c r="BP7" s="36">
        <v>27.84</v>
      </c>
      <c r="BQ7" s="36">
        <v>32.25</v>
      </c>
      <c r="BR7" s="36">
        <v>29.39</v>
      </c>
      <c r="BS7" s="36">
        <v>39.119999999999997</v>
      </c>
      <c r="BT7" s="36">
        <v>39.68</v>
      </c>
      <c r="BU7" s="36">
        <v>70.61</v>
      </c>
      <c r="BV7" s="36">
        <v>67</v>
      </c>
      <c r="BW7" s="36">
        <v>67.92</v>
      </c>
      <c r="BX7" s="36">
        <v>67.41</v>
      </c>
      <c r="BY7" s="36">
        <v>76.849999999999994</v>
      </c>
      <c r="BZ7" s="36">
        <v>64.73</v>
      </c>
      <c r="CA7" s="36">
        <v>275.07</v>
      </c>
      <c r="CB7" s="36">
        <v>239.74</v>
      </c>
      <c r="CC7" s="36">
        <v>263.45999999999998</v>
      </c>
      <c r="CD7" s="36">
        <v>262.47000000000003</v>
      </c>
      <c r="CE7" s="36">
        <v>266.67</v>
      </c>
      <c r="CF7" s="36">
        <v>205.88</v>
      </c>
      <c r="CG7" s="36">
        <v>212.67</v>
      </c>
      <c r="CH7" s="36">
        <v>209.77</v>
      </c>
      <c r="CI7" s="36">
        <v>216.49</v>
      </c>
      <c r="CJ7" s="36">
        <v>198.4</v>
      </c>
      <c r="CK7" s="36">
        <v>250.25</v>
      </c>
      <c r="CL7" s="36">
        <v>21.21</v>
      </c>
      <c r="CM7" s="36">
        <v>22.09</v>
      </c>
      <c r="CN7" s="36">
        <v>21.9</v>
      </c>
      <c r="CO7" s="36">
        <v>22.37</v>
      </c>
      <c r="CP7" s="36">
        <v>87.62</v>
      </c>
      <c r="CQ7" s="36">
        <v>39.950000000000003</v>
      </c>
      <c r="CR7" s="36">
        <v>36.83</v>
      </c>
      <c r="CS7" s="36">
        <v>35.32</v>
      </c>
      <c r="CT7" s="36">
        <v>38.409999999999997</v>
      </c>
      <c r="CU7" s="36">
        <v>39.25</v>
      </c>
      <c r="CV7" s="36">
        <v>40.31</v>
      </c>
      <c r="CW7" s="36">
        <v>64.069999999999993</v>
      </c>
      <c r="CX7" s="36">
        <v>66.73</v>
      </c>
      <c r="CY7" s="36">
        <v>66.510000000000005</v>
      </c>
      <c r="CZ7" s="36">
        <v>68.02</v>
      </c>
      <c r="DA7" s="36">
        <v>69.150000000000006</v>
      </c>
      <c r="DB7" s="36">
        <v>85.03</v>
      </c>
      <c r="DC7" s="36">
        <v>84.49</v>
      </c>
      <c r="DD7" s="36">
        <v>85.67</v>
      </c>
      <c r="DE7" s="36">
        <v>86.28</v>
      </c>
      <c r="DF7" s="36">
        <v>86.43</v>
      </c>
      <c r="DG7" s="36">
        <v>81.28</v>
      </c>
      <c r="DH7" s="36">
        <v>7.16</v>
      </c>
      <c r="DI7" s="36">
        <v>8.36</v>
      </c>
      <c r="DJ7" s="36">
        <v>9.68</v>
      </c>
      <c r="DK7" s="36">
        <v>17.79</v>
      </c>
      <c r="DL7" s="36">
        <v>20</v>
      </c>
      <c r="DM7" s="36">
        <v>11.68</v>
      </c>
      <c r="DN7" s="36">
        <v>13.86</v>
      </c>
      <c r="DO7" s="36">
        <v>15.12</v>
      </c>
      <c r="DP7" s="36">
        <v>23.33</v>
      </c>
      <c r="DQ7" s="36">
        <v>25.07</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v>
      </c>
      <c r="EJ7" s="36">
        <v>0.03</v>
      </c>
      <c r="EK7" s="36">
        <v>0.05</v>
      </c>
      <c r="EL7" s="36">
        <v>7.0000000000000007E-2</v>
      </c>
      <c r="EM7" s="36">
        <v>0.08</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2017-02-23T15:27:25Z</cp:lastPrinted>
  <dcterms:created xsi:type="dcterms:W3CDTF">2017-02-08T02:39:17Z</dcterms:created>
  <dcterms:modified xsi:type="dcterms:W3CDTF">2017-02-23T15:27:29Z</dcterms:modified>
  <cp:category/>
</cp:coreProperties>
</file>