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<sst xmlns="http://schemas.openxmlformats.org/spreadsheetml/2006/main" count="221" uniqueCount="111">
  <si>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</si>
  <si>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</si>
  <si>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</si>
  <si>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</si>
  <si>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</si>
  <si>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</si>
  <si>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</si>
  <si>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</si>
  <si>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</si>
  <si>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</si>
  <si>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</si>
  <si>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</si>
  <si>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</si>
  <si>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</si>
  <si>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</si>
  <si>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</si>
  <si>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</si>
  <si>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</si>
  <si>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</si>
  <si>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</si>
  <si>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</si>
  <si>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</si>
  <si>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</si>
  <si>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</si>
  <si>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</si>
  <si>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</si>
  <si>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</si>
  <si>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</si>
  <si>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</si>
  <si>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</si>
  <si>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</si>
  <si>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</si>
  <si>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</si>
  <si>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</si>
  <si>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</si>
  <si>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</si>
  <si>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</si>
  <si>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</si>
  <si>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</si>
  <si>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</si>
  <si>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</si>
  <si>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</si>
  <si>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</si>
  <si>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</si>
  <si>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</si>
  <si>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</si>
  <si>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</si>
  <si>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</si>
  <si>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</si>
  <si>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</si>
  <si>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</si>
  <si>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</si>
  <si>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</si>
  <si>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</si>
  <si>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</si>
  <si>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</si>
  <si>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</si>
  <si>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</si>
  <si>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</si>
  <si>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</si>
  <si>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</si>
  <si>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</si>
  <si>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</si>
  <si>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</si>
  <si>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</si>
  <si>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</si>
  <si>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</si>
  <si>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</si>
  <si>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</si>
  <si>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</si>
  <si>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</si>
  <si>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</si>
  <si>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</si>
  <si>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</si>
  <si>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</si>
  <si>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</si>
  <si>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</si>
  <si>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</si>
  <si>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</si>
  <si>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</si>
  <si>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</si>
  <si>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</si>
  <si>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</si>
  <si>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</si>
  <si>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</si>
  <si>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</si>
  <si>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</si>
  <si>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</si>
  <si>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</si>
  <si>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</si>
  <si>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</si>
  <si>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</si>
  <si>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</si>
  <si>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</si>
  <si>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</si>
  <si>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</si>
  <si>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静岡県　湖西市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</si>
  <si>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</si>
  <si>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</si>
  <si>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</si>
  <si>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</si>
  <si>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</si>
  <si>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</si>
  <si>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</si>
  <si>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</si>
  <si>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</si>
  <si>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</si>
  <si>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</si>
  <si>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下水道事業に着手してまだ年数が浅いため、大きな老朽化の問題はないが、処理場設備等については、今後長寿命化計画などの策定が必要になる。</t>
  </si>
  <si>
    <t>今後、下水道事業を促進するため、面整備の財源をどのように確保していくかが大きな問題である。また、経費回収率を高めるため、使用料の改定を検討する必要がある。同時に長寿命化計画などの策定を検討する必要がある。</t>
  </si>
  <si>
    <t>湖西市の下水道は、平成6年度に事業認可を受け下水道事業に着手し平成13年に処理場の供用を開始した。そのため普及率が低く、現在でも面整備を進めているため、収益不足の状況が続いている。初期投資の処理場建設等を含んているため、企業債残高は高水準となっているが、償還にあわせて順調に減少している。なお、企業債残高対事業規模比率については、今回より一般会計繰入金の運用を反映したため０％となっている。現在、資金不足のため面整備の進捗が遅れがちになっているため、施設利用率が低くいまま伸び悩んでいる。それにより使用料収入の伸びも低いため、経費回収率も低くい状況が続いている。高度処理を実施しているため、汚水処理原価は類似団体より高めとなっている。今後、使用料の改定を検討する必要がある。</t>
    <rPh sb="41" eb="43">
      <t>キョウヨウ</t>
    </rPh>
    <rPh sb="57" eb="58">
      <t>ヒク</t>
    </rPh>
    <rPh sb="127" eb="129">
      <t>ショウカン</t>
    </rPh>
    <rPh sb="134" eb="136">
      <t>ジュンチョウ</t>
    </rPh>
    <rPh sb="137" eb="139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</si>
</sst>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75776"/>
        <c:axId val="92477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75776"/>
        <c:axId val="92477696"/>
      </c:lineChart>
      <c:dateAx>
        <c:axId val="9247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477696"/>
        <c:crosses val="autoZero"/>
        <c:auto val="1"/>
        <c:lblOffset val="100"/>
        <c:baseTimeUnit val="years"/>
      </c:dateAx>
      <c:valAx>
        <c:axId val="92477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475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23.38</c:v>
                </c:pt>
                <c:pt idx="1">
                  <c:v>25.22</c:v>
                </c:pt>
                <c:pt idx="2">
                  <c:v>23.7</c:v>
                </c:pt>
                <c:pt idx="3">
                  <c:v>23.77</c:v>
                </c:pt>
                <c:pt idx="4">
                  <c:v>23.67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88928"/>
        <c:axId val="9500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88928"/>
        <c:axId val="95007488"/>
      </c:lineChart>
      <c:dateAx>
        <c:axId val="9498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007488"/>
        <c:crosses val="autoZero"/>
        <c:auto val="1"/>
        <c:lblOffset val="100"/>
        <c:baseTimeUnit val="years"/>
      </c:dateAx>
      <c:valAx>
        <c:axId val="9500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98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74.58</c:v>
                </c:pt>
                <c:pt idx="1">
                  <c:v>75.75</c:v>
                </c:pt>
                <c:pt idx="2">
                  <c:v>76.069999999999993</c:v>
                </c:pt>
                <c:pt idx="3">
                  <c:v>77.61</c:v>
                </c:pt>
                <c:pt idx="4">
                  <c:v>76.06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29120"/>
        <c:axId val="9503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29120"/>
        <c:axId val="95039488"/>
      </c:lineChart>
      <c:dateAx>
        <c:axId val="9502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039488"/>
        <c:crosses val="autoZero"/>
        <c:auto val="1"/>
        <c:lblOffset val="100"/>
        <c:baseTimeUnit val="years"/>
      </c:dateAx>
      <c:valAx>
        <c:axId val="9503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02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73.180000000000007</c:v>
                </c:pt>
                <c:pt idx="1">
                  <c:v>71.650000000000006</c:v>
                </c:pt>
                <c:pt idx="2">
                  <c:v>73.59</c:v>
                </c:pt>
                <c:pt idx="3">
                  <c:v>72.61</c:v>
                </c:pt>
                <c:pt idx="4">
                  <c:v>75.69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24544"/>
        <c:axId val="9252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24544"/>
        <c:axId val="92526464"/>
      </c:lineChart>
      <c:dateAx>
        <c:axId val="9252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26464"/>
        <c:crosses val="autoZero"/>
        <c:auto val="1"/>
        <c:lblOffset val="100"/>
        <c:baseTimeUnit val="years"/>
      </c:dateAx>
      <c:valAx>
        <c:axId val="9252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2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40288"/>
        <c:axId val="9255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40288"/>
        <c:axId val="92554752"/>
      </c:lineChart>
      <c:dateAx>
        <c:axId val="92540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54752"/>
        <c:crosses val="autoZero"/>
        <c:auto val="1"/>
        <c:lblOffset val="100"/>
        <c:baseTimeUnit val="years"/>
      </c:dateAx>
      <c:valAx>
        <c:axId val="9255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40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97248"/>
        <c:axId val="9259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97248"/>
        <c:axId val="92599424"/>
      </c:lineChart>
      <c:dateAx>
        <c:axId val="92597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99424"/>
        <c:crosses val="autoZero"/>
        <c:auto val="1"/>
        <c:lblOffset val="100"/>
        <c:baseTimeUnit val="years"/>
      </c:dateAx>
      <c:valAx>
        <c:axId val="9259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97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60928"/>
        <c:axId val="9447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60928"/>
        <c:axId val="94479488"/>
      </c:lineChart>
      <c:dateAx>
        <c:axId val="9446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479488"/>
        <c:crosses val="autoZero"/>
        <c:auto val="1"/>
        <c:lblOffset val="100"/>
        <c:baseTimeUnit val="years"/>
      </c:dateAx>
      <c:valAx>
        <c:axId val="9447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46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11872"/>
        <c:axId val="9451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11872"/>
        <c:axId val="94513792"/>
      </c:lineChart>
      <c:dateAx>
        <c:axId val="9451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13792"/>
        <c:crosses val="autoZero"/>
        <c:auto val="1"/>
        <c:lblOffset val="100"/>
        <c:baseTimeUnit val="years"/>
      </c:dateAx>
      <c:valAx>
        <c:axId val="9451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51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2480.3000000000002</c:v>
                </c:pt>
                <c:pt idx="1">
                  <c:v>2386.1</c:v>
                </c:pt>
                <c:pt idx="2">
                  <c:v>2230.66</c:v>
                </c:pt>
                <c:pt idx="3">
                  <c:v>2105.5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40160"/>
        <c:axId val="9454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2101.98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40160"/>
        <c:axId val="94542080"/>
      </c:lineChart>
      <c:dateAx>
        <c:axId val="9454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42080"/>
        <c:crosses val="autoZero"/>
        <c:auto val="1"/>
        <c:lblOffset val="100"/>
        <c:baseTimeUnit val="years"/>
      </c:dateAx>
      <c:valAx>
        <c:axId val="9454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54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49.14</c:v>
                </c:pt>
                <c:pt idx="1">
                  <c:v>47.44</c:v>
                </c:pt>
                <c:pt idx="2">
                  <c:v>49.57</c:v>
                </c:pt>
                <c:pt idx="3">
                  <c:v>48.15</c:v>
                </c:pt>
                <c:pt idx="4">
                  <c:v>51.23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09408"/>
        <c:axId val="9461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09408"/>
        <c:axId val="94611328"/>
      </c:lineChart>
      <c:dateAx>
        <c:axId val="94609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11328"/>
        <c:crosses val="autoZero"/>
        <c:auto val="1"/>
        <c:lblOffset val="100"/>
        <c:baseTimeUnit val="years"/>
      </c:dateAx>
      <c:valAx>
        <c:axId val="9461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609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249.1</c:v>
                </c:pt>
                <c:pt idx="1">
                  <c:v>250.26</c:v>
                </c:pt>
                <c:pt idx="2">
                  <c:v>245.18</c:v>
                </c:pt>
                <c:pt idx="3">
                  <c:v>257.89999999999998</c:v>
                </c:pt>
                <c:pt idx="4">
                  <c:v>242.74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64736"/>
        <c:axId val="9497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64736"/>
        <c:axId val="94979200"/>
      </c:lineChart>
      <c:dateAx>
        <c:axId val="9496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979200"/>
        <c:crosses val="autoZero"/>
        <c:auto val="1"/>
        <c:lblOffset val="100"/>
        <c:baseTimeUnit val="years"/>
      </c:dateAx>
      <c:valAx>
        <c:axId val="9497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96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【2,141.13】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静岡県　湖西市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60905</v>
      </c>
      <c r="AM8" s="47"/>
      <c r="AN8" s="47"/>
      <c r="AO8" s="47"/>
      <c r="AP8" s="47"/>
      <c r="AQ8" s="47"/>
      <c r="AR8" s="47"/>
      <c r="AS8" s="47"/>
      <c r="AT8" s="43">
        <f>データ!S6</f>
        <v>86.56</v>
      </c>
      <c r="AU8" s="43"/>
      <c r="AV8" s="43"/>
      <c r="AW8" s="43"/>
      <c r="AX8" s="43"/>
      <c r="AY8" s="43"/>
      <c r="AZ8" s="43"/>
      <c r="BA8" s="43"/>
      <c r="BB8" s="43">
        <f>データ!T6</f>
        <v>703.62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6.32</v>
      </c>
      <c r="Q10" s="43"/>
      <c r="R10" s="43"/>
      <c r="S10" s="43"/>
      <c r="T10" s="43"/>
      <c r="U10" s="43"/>
      <c r="V10" s="43"/>
      <c r="W10" s="43">
        <f>データ!P6</f>
        <v>94.04</v>
      </c>
      <c r="X10" s="43"/>
      <c r="Y10" s="43"/>
      <c r="Z10" s="43"/>
      <c r="AA10" s="43"/>
      <c r="AB10" s="43"/>
      <c r="AC10" s="43"/>
      <c r="AD10" s="47">
        <f>データ!Q6</f>
        <v>2290</v>
      </c>
      <c r="AE10" s="47"/>
      <c r="AF10" s="47"/>
      <c r="AG10" s="47"/>
      <c r="AH10" s="47"/>
      <c r="AI10" s="47"/>
      <c r="AJ10" s="47"/>
      <c r="AK10" s="2"/>
      <c r="AL10" s="47">
        <f>データ!U6</f>
        <v>3834</v>
      </c>
      <c r="AM10" s="47"/>
      <c r="AN10" s="47"/>
      <c r="AO10" s="47"/>
      <c r="AP10" s="47"/>
      <c r="AQ10" s="47"/>
      <c r="AR10" s="47"/>
      <c r="AS10" s="47"/>
      <c r="AT10" s="43">
        <f>データ!V6</f>
        <v>1.1100000000000001</v>
      </c>
      <c r="AU10" s="43"/>
      <c r="AV10" s="43"/>
      <c r="AW10" s="43"/>
      <c r="AX10" s="43"/>
      <c r="AY10" s="43"/>
      <c r="AZ10" s="43"/>
      <c r="BA10" s="43"/>
      <c r="BB10" s="43">
        <f>データ!W6</f>
        <v>3454.05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222216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静岡県　湖西市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6.32</v>
      </c>
      <c r="P6" s="32">
        <f t="shared" si="3"/>
        <v>94.04</v>
      </c>
      <c r="Q6" s="32">
        <f t="shared" si="3"/>
        <v>2290</v>
      </c>
      <c r="R6" s="32">
        <f t="shared" si="3"/>
        <v>60905</v>
      </c>
      <c r="S6" s="32">
        <f t="shared" si="3"/>
        <v>86.56</v>
      </c>
      <c r="T6" s="32">
        <f t="shared" si="3"/>
        <v>703.62</v>
      </c>
      <c r="U6" s="32">
        <f t="shared" si="3"/>
        <v>3834</v>
      </c>
      <c r="V6" s="32">
        <f t="shared" si="3"/>
        <v>1.1100000000000001</v>
      </c>
      <c r="W6" s="32">
        <f t="shared" si="3"/>
        <v>3454.05</v>
      </c>
      <c r="X6" s="33">
        <f>IF(X7="",NA(),X7)</f>
        <v>73.180000000000007</v>
      </c>
      <c r="Y6" s="33">
        <f t="shared" ref="Y6:AG6" si="4">IF(Y7="",NA(),Y7)</f>
        <v>71.650000000000006</v>
      </c>
      <c r="Z6" s="33">
        <f t="shared" si="4"/>
        <v>73.59</v>
      </c>
      <c r="AA6" s="33">
        <f t="shared" si="4"/>
        <v>72.61</v>
      </c>
      <c r="AB6" s="33">
        <f t="shared" si="4"/>
        <v>75.69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2480.3000000000002</v>
      </c>
      <c r="BF6" s="33">
        <f t="shared" ref="BF6:BN6" si="7">IF(BF7="",NA(),BF7)</f>
        <v>2386.1</v>
      </c>
      <c r="BG6" s="33">
        <f t="shared" si="7"/>
        <v>2230.66</v>
      </c>
      <c r="BH6" s="33">
        <f t="shared" si="7"/>
        <v>2105.5</v>
      </c>
      <c r="BI6" s="32">
        <f t="shared" si="7"/>
        <v>0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2101.98</v>
      </c>
      <c r="BO6" s="32" t="str">
        <f>IF(BO7="","",IF(BO7="-","【-】","【"&amp;SUBSTITUTE(TEXT(BO7,"#,##0.00"),"-","△")&amp;"】"))</f>
        <v>【2,141.13】</v>
      </c>
      <c r="BP6" s="33">
        <f>IF(BP7="",NA(),BP7)</f>
        <v>49.14</v>
      </c>
      <c r="BQ6" s="33">
        <f t="shared" ref="BQ6:BY6" si="8">IF(BQ7="",NA(),BQ7)</f>
        <v>47.44</v>
      </c>
      <c r="BR6" s="33">
        <f t="shared" si="8"/>
        <v>49.57</v>
      </c>
      <c r="BS6" s="33">
        <f t="shared" si="8"/>
        <v>48.15</v>
      </c>
      <c r="BT6" s="33">
        <f t="shared" si="8"/>
        <v>51.23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249.1</v>
      </c>
      <c r="CB6" s="33">
        <f t="shared" ref="CB6:CJ6" si="9">IF(CB7="",NA(),CB7)</f>
        <v>250.26</v>
      </c>
      <c r="CC6" s="33">
        <f t="shared" si="9"/>
        <v>245.18</v>
      </c>
      <c r="CD6" s="33">
        <f t="shared" si="9"/>
        <v>257.89999999999998</v>
      </c>
      <c r="CE6" s="33">
        <f t="shared" si="9"/>
        <v>242.74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23.38</v>
      </c>
      <c r="CM6" s="33">
        <f t="shared" ref="CM6:CU6" si="10">IF(CM7="",NA(),CM7)</f>
        <v>25.22</v>
      </c>
      <c r="CN6" s="33">
        <f t="shared" si="10"/>
        <v>23.7</v>
      </c>
      <c r="CO6" s="33">
        <f t="shared" si="10"/>
        <v>23.77</v>
      </c>
      <c r="CP6" s="33">
        <f t="shared" si="10"/>
        <v>23.67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74.58</v>
      </c>
      <c r="CX6" s="33">
        <f t="shared" ref="CX6:DF6" si="11">IF(CX7="",NA(),CX7)</f>
        <v>75.75</v>
      </c>
      <c r="CY6" s="33">
        <f t="shared" si="11"/>
        <v>76.069999999999993</v>
      </c>
      <c r="CZ6" s="33">
        <f t="shared" si="11"/>
        <v>77.61</v>
      </c>
      <c r="DA6" s="33">
        <f t="shared" si="11"/>
        <v>76.06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0.15</v>
      </c>
      <c r="EN6" s="32" t="str">
        <f>IF(EN7="","",IF(EN7="-","【-】","【"&amp;SUBSTITUTE(TEXT(EN7,"#,##0.00"),"-","△")&amp;"】"))</f>
        <v>【0.18】</v>
      </c>
    </row>
    <row r="7" spans="1:144" s="34" customFormat="1">
      <c r="A7" s="26"/>
      <c r="B7" s="35">
        <v>2015</v>
      </c>
      <c r="C7" s="35">
        <v>222216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6.32</v>
      </c>
      <c r="P7" s="36">
        <v>94.04</v>
      </c>
      <c r="Q7" s="36">
        <v>2290</v>
      </c>
      <c r="R7" s="36">
        <v>60905</v>
      </c>
      <c r="S7" s="36">
        <v>86.56</v>
      </c>
      <c r="T7" s="36">
        <v>703.62</v>
      </c>
      <c r="U7" s="36">
        <v>3834</v>
      </c>
      <c r="V7" s="36">
        <v>1.1100000000000001</v>
      </c>
      <c r="W7" s="36">
        <v>3454.05</v>
      </c>
      <c r="X7" s="36">
        <v>73.180000000000007</v>
      </c>
      <c r="Y7" s="36">
        <v>71.650000000000006</v>
      </c>
      <c r="Z7" s="36">
        <v>73.59</v>
      </c>
      <c r="AA7" s="36">
        <v>72.61</v>
      </c>
      <c r="AB7" s="36">
        <v>75.69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2480.3000000000002</v>
      </c>
      <c r="BF7" s="36">
        <v>2386.1</v>
      </c>
      <c r="BG7" s="36">
        <v>2230.66</v>
      </c>
      <c r="BH7" s="36">
        <v>2105.5</v>
      </c>
      <c r="BI7" s="36">
        <v>0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2101.98</v>
      </c>
      <c r="BO7" s="36">
        <v>2141.13</v>
      </c>
      <c r="BP7" s="36">
        <v>49.14</v>
      </c>
      <c r="BQ7" s="36">
        <v>47.44</v>
      </c>
      <c r="BR7" s="36">
        <v>49.57</v>
      </c>
      <c r="BS7" s="36">
        <v>48.15</v>
      </c>
      <c r="BT7" s="36">
        <v>51.23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66.22</v>
      </c>
      <c r="BZ7" s="36">
        <v>64.73</v>
      </c>
      <c r="CA7" s="36">
        <v>249.1</v>
      </c>
      <c r="CB7" s="36">
        <v>250.26</v>
      </c>
      <c r="CC7" s="36">
        <v>245.18</v>
      </c>
      <c r="CD7" s="36">
        <v>257.89999999999998</v>
      </c>
      <c r="CE7" s="36">
        <v>242.74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246.72</v>
      </c>
      <c r="CK7" s="36">
        <v>250.25</v>
      </c>
      <c r="CL7" s="36">
        <v>23.38</v>
      </c>
      <c r="CM7" s="36">
        <v>25.22</v>
      </c>
      <c r="CN7" s="36">
        <v>23.7</v>
      </c>
      <c r="CO7" s="36">
        <v>23.77</v>
      </c>
      <c r="CP7" s="36">
        <v>23.67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41.35</v>
      </c>
      <c r="CV7" s="36">
        <v>40.31</v>
      </c>
      <c r="CW7" s="36">
        <v>74.58</v>
      </c>
      <c r="CX7" s="36">
        <v>75.75</v>
      </c>
      <c r="CY7" s="36">
        <v>76.069999999999993</v>
      </c>
      <c r="CZ7" s="36">
        <v>77.61</v>
      </c>
      <c r="DA7" s="36">
        <v>76.06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0.15</v>
      </c>
      <c r="EN7" s="36">
        <v>0.18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高橋　浩一</cp:lastModifiedBy>
  <dcterms:created xsi:type="dcterms:W3CDTF">2016-12-02T02:51:31Z</dcterms:created>
  <dcterms:modified xsi:type="dcterms:W3CDTF">2017-03-03T01:51:56Z</dcterms:modified>
  <cp:category/>
</cp:coreProperties>
</file>