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<sst xmlns="http://schemas.openxmlformats.org/spreadsheetml/2006/main" count="217" uniqueCount="107">
  <si>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</si>
  <si>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</si>
  <si>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</si>
  <si>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</si>
  <si>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</si>
  <si>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</si>
  <si>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</si>
  <si>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</si>
  <si>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</si>
  <si>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</si>
  <si>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</si>
  <si>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</si>
  <si>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</si>
  <si>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</si>
  <si>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</si>
  <si>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</si>
  <si>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</si>
  <si>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</si>
  <si>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</si>
  <si>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</si>
  <si>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</si>
  <si>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</si>
  <si>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</si>
  <si>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</si>
  <si>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</si>
  <si>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</si>
  <si>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</si>
  <si>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</si>
  <si>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</si>
  <si>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</si>
  <si>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</si>
  <si>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</si>
  <si>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</si>
  <si>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</si>
  <si>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</si>
  <si>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</si>
  <si>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</si>
  <si>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</si>
  <si>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</si>
  <si>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</si>
  <si>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</si>
  <si>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</si>
  <si>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</si>
  <si>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</si>
  <si>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</si>
  <si>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</si>
  <si>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</si>
  <si>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</si>
  <si>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</si>
  <si>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</si>
  <si>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</si>
  <si>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</si>
  <si>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</si>
  <si>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</si>
  <si>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</si>
  <si>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</si>
  <si>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</si>
  <si>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</si>
  <si>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</si>
  <si>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</si>
  <si>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</si>
  <si>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</si>
  <si>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</si>
  <si>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</si>
  <si>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</si>
  <si>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</si>
  <si>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</si>
  <si>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</si>
  <si>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</si>
  <si>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</si>
  <si>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</si>
  <si>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</si>
  <si>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</si>
  <si>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</si>
  <si>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</si>
  <si>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</si>
  <si>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</si>
  <si>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</si>
  <si>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</si>
  <si>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</si>
  <si>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</si>
  <si>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</si>
  <si>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</si>
  <si>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</si>
  <si>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</si>
  <si>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</si>
  <si>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</si>
  <si>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</si>
  <si>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</si>
  <si>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</si>
  <si>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</si>
  <si>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</si>
  <si>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</si>
  <si>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御前崎市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</si>
  <si>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</si>
  <si>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</si>
  <si>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</si>
  <si>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</si>
  <si>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</si>
  <si>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</si>
  <si>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</si>
  <si>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</si>
  <si>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</si>
  <si>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</si>
  <si>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平成24年度に策定した老朽管更新計画に基づき、適切に老朽管の更新を行っているため、管路更新率・有収率が高く、管路経年化率が低くなっている。</t>
    <phoneticPr fontId="4"/>
  </si>
  <si>
    <t xml:space="preserve">
　地方公営企業の特別会計におけるその経費は、その経営に伴う収入をもって充てることが原則であり、現在の供給単価から給水原価を差し引いた損金は、早急に改善すべき点である。当面の間は、自己資金の活用により、単年度決算での純損失は生じない見込みであるが、健全経営とは言えず、料金改定を含めた経営の見直しを行う必要がある。
　そこで、業務の見直しにより、窓口業務の民間への委託を実施し、経費の削減と合わせ、料金徴収業務の強化を行っている。また、無収水量の一番の要因である地中埋設管からの漏水を減少させるため、今後も計画的に老朽管の更新を行い、有収率の向上を図っていく。
</t>
    <phoneticPr fontId="4"/>
  </si>
  <si>
    <t>　
　一般会計からの補てんにより、類似団体と比較して低価格で水を供給している。その結果、経常収支比率・料金回収率ともに低くなっている。現状は、給水にかかる費用が料金収入で賄い切れておらず、独立採算による経営が成されていないため、累積欠損金は無いものの不健全な経営状況である。
　また、施設の効率性は高く、企業債への依存度が低い。一方流動比率が下がってきており、施設・管路更新事業に対する安定財源の確保が制限される恐れがある。</t>
    <rPh sb="171" eb="172">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</si>
</sst>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1.03</c:v>
                </c:pt>
                <c:pt idx="2">
                  <c:v>0.72</c:v>
                </c:pt>
                <c:pt idx="3">
                  <c:v>0.75</c:v>
                </c:pt>
                <c:pt idx="4">
                  <c:v>0.76</c:v>
                </c:pt>
              </c:numCache>
            </c:numRef>
          </c:val>
        </c:ser>
        <c:dLbls>
          <c:showLegendKey val="0"/>
          <c:showVal val="0"/>
          <c:showCatName val="0"/>
          <c:showSerName val="0"/>
          <c:showPercent val="0"/>
          <c:showBubbleSize val="0"/>
        </c:dLbls>
        <c:gapWidth val="150"/>
        <c:axId val="111435776"/>
        <c:axId val="1114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1435776"/>
        <c:axId val="111437696"/>
      </c:lineChart>
      <c:dateAx>
        <c:axId val="111435776"/>
        <c:scaling>
          <c:orientation val="minMax"/>
        </c:scaling>
        <c:delete val="1"/>
        <c:axPos val="b"/>
        <c:numFmt formatCode="ge" sourceLinked="1"/>
        <c:majorTickMark val="none"/>
        <c:minorTickMark val="none"/>
        <c:tickLblPos val="none"/>
        <c:crossAx val="111437696"/>
        <c:crosses val="autoZero"/>
        <c:auto val="1"/>
        <c:lblOffset val="100"/>
        <c:baseTimeUnit val="years"/>
      </c:dateAx>
      <c:valAx>
        <c:axId val="1114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59.29</c:v>
                </c:pt>
                <c:pt idx="1">
                  <c:v>59.2</c:v>
                </c:pt>
                <c:pt idx="2">
                  <c:v>57.66</c:v>
                </c:pt>
                <c:pt idx="3">
                  <c:v>75.78</c:v>
                </c:pt>
                <c:pt idx="4">
                  <c:v>74.58</c:v>
                </c:pt>
              </c:numCache>
            </c:numRef>
          </c:val>
        </c:ser>
        <c:dLbls>
          <c:showLegendKey val="0"/>
          <c:showVal val="0"/>
          <c:showCatName val="0"/>
          <c:showSerName val="0"/>
          <c:showPercent val="0"/>
          <c:showBubbleSize val="0"/>
        </c:dLbls>
        <c:gapWidth val="150"/>
        <c:axId val="112324992"/>
        <c:axId val="1123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12324992"/>
        <c:axId val="112326912"/>
      </c:lineChart>
      <c:dateAx>
        <c:axId val="112324992"/>
        <c:scaling>
          <c:orientation val="minMax"/>
        </c:scaling>
        <c:delete val="1"/>
        <c:axPos val="b"/>
        <c:numFmt formatCode="ge" sourceLinked="1"/>
        <c:majorTickMark val="none"/>
        <c:minorTickMark val="none"/>
        <c:tickLblPos val="none"/>
        <c:crossAx val="112326912"/>
        <c:crosses val="autoZero"/>
        <c:auto val="1"/>
        <c:lblOffset val="100"/>
        <c:baseTimeUnit val="years"/>
      </c:dateAx>
      <c:valAx>
        <c:axId val="1123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90.56</c:v>
                </c:pt>
                <c:pt idx="1">
                  <c:v>90.89</c:v>
                </c:pt>
                <c:pt idx="2">
                  <c:v>90.99</c:v>
                </c:pt>
                <c:pt idx="3">
                  <c:v>91.85</c:v>
                </c:pt>
                <c:pt idx="4">
                  <c:v>91.18</c:v>
                </c:pt>
              </c:numCache>
            </c:numRef>
          </c:val>
        </c:ser>
        <c:dLbls>
          <c:showLegendKey val="0"/>
          <c:showVal val="0"/>
          <c:showCatName val="0"/>
          <c:showSerName val="0"/>
          <c:showPercent val="0"/>
          <c:showBubbleSize val="0"/>
        </c:dLbls>
        <c:gapWidth val="150"/>
        <c:axId val="113418240"/>
        <c:axId val="113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13418240"/>
        <c:axId val="113420160"/>
      </c:lineChart>
      <c:dateAx>
        <c:axId val="113418240"/>
        <c:scaling>
          <c:orientation val="minMax"/>
        </c:scaling>
        <c:delete val="1"/>
        <c:axPos val="b"/>
        <c:numFmt formatCode="ge" sourceLinked="1"/>
        <c:majorTickMark val="none"/>
        <c:minorTickMark val="none"/>
        <c:tickLblPos val="none"/>
        <c:crossAx val="113420160"/>
        <c:crosses val="autoZero"/>
        <c:auto val="1"/>
        <c:lblOffset val="100"/>
        <c:baseTimeUnit val="years"/>
      </c:dateAx>
      <c:valAx>
        <c:axId val="113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100.22</c:v>
                </c:pt>
                <c:pt idx="1">
                  <c:v>98.91</c:v>
                </c:pt>
                <c:pt idx="2">
                  <c:v>99.94</c:v>
                </c:pt>
                <c:pt idx="3">
                  <c:v>100.83</c:v>
                </c:pt>
                <c:pt idx="4">
                  <c:v>100</c:v>
                </c:pt>
              </c:numCache>
            </c:numRef>
          </c:val>
        </c:ser>
        <c:dLbls>
          <c:showLegendKey val="0"/>
          <c:showVal val="0"/>
          <c:showCatName val="0"/>
          <c:showSerName val="0"/>
          <c:showPercent val="0"/>
          <c:showBubbleSize val="0"/>
        </c:dLbls>
        <c:gapWidth val="150"/>
        <c:axId val="111451520"/>
        <c:axId val="1114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11451520"/>
        <c:axId val="111461888"/>
      </c:lineChart>
      <c:dateAx>
        <c:axId val="111451520"/>
        <c:scaling>
          <c:orientation val="minMax"/>
        </c:scaling>
        <c:delete val="1"/>
        <c:axPos val="b"/>
        <c:numFmt formatCode="ge" sourceLinked="1"/>
        <c:majorTickMark val="none"/>
        <c:minorTickMark val="none"/>
        <c:tickLblPos val="none"/>
        <c:crossAx val="111461888"/>
        <c:crosses val="autoZero"/>
        <c:auto val="1"/>
        <c:lblOffset val="100"/>
        <c:baseTimeUnit val="years"/>
      </c:dateAx>
      <c:valAx>
        <c:axId val="11146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27.37</c:v>
                </c:pt>
                <c:pt idx="1">
                  <c:v>28.75</c:v>
                </c:pt>
                <c:pt idx="2">
                  <c:v>30.01</c:v>
                </c:pt>
                <c:pt idx="3">
                  <c:v>39.92</c:v>
                </c:pt>
                <c:pt idx="4">
                  <c:v>40.67</c:v>
                </c:pt>
              </c:numCache>
            </c:numRef>
          </c:val>
        </c:ser>
        <c:dLbls>
          <c:showLegendKey val="0"/>
          <c:showVal val="0"/>
          <c:showCatName val="0"/>
          <c:showSerName val="0"/>
          <c:showPercent val="0"/>
          <c:showBubbleSize val="0"/>
        </c:dLbls>
        <c:gapWidth val="150"/>
        <c:axId val="112008192"/>
        <c:axId val="112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12008192"/>
        <c:axId val="112010368"/>
      </c:lineChart>
      <c:dateAx>
        <c:axId val="112008192"/>
        <c:scaling>
          <c:orientation val="minMax"/>
        </c:scaling>
        <c:delete val="1"/>
        <c:axPos val="b"/>
        <c:numFmt formatCode="ge" sourceLinked="1"/>
        <c:majorTickMark val="none"/>
        <c:minorTickMark val="none"/>
        <c:tickLblPos val="none"/>
        <c:crossAx val="112010368"/>
        <c:crosses val="autoZero"/>
        <c:auto val="1"/>
        <c:lblOffset val="100"/>
        <c:baseTimeUnit val="years"/>
      </c:dateAx>
      <c:valAx>
        <c:axId val="112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7.0000000000000007E-2</c:v>
                </c:pt>
                <c:pt idx="1">
                  <c:v>0.08</c:v>
                </c:pt>
                <c:pt idx="2">
                  <c:v>0.1</c:v>
                </c:pt>
                <c:pt idx="3">
                  <c:v>0.24</c:v>
                </c:pt>
                <c:pt idx="4">
                  <c:v>0.45</c:v>
                </c:pt>
              </c:numCache>
            </c:numRef>
          </c:val>
        </c:ser>
        <c:dLbls>
          <c:showLegendKey val="0"/>
          <c:showVal val="0"/>
          <c:showCatName val="0"/>
          <c:showSerName val="0"/>
          <c:showPercent val="0"/>
          <c:showBubbleSize val="0"/>
        </c:dLbls>
        <c:gapWidth val="150"/>
        <c:axId val="112048768"/>
        <c:axId val="112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12048768"/>
        <c:axId val="112055040"/>
      </c:lineChart>
      <c:dateAx>
        <c:axId val="112048768"/>
        <c:scaling>
          <c:orientation val="minMax"/>
        </c:scaling>
        <c:delete val="1"/>
        <c:axPos val="b"/>
        <c:numFmt formatCode="ge" sourceLinked="1"/>
        <c:majorTickMark val="none"/>
        <c:minorTickMark val="none"/>
        <c:tickLblPos val="none"/>
        <c:crossAx val="112055040"/>
        <c:crosses val="autoZero"/>
        <c:auto val="1"/>
        <c:lblOffset val="100"/>
        <c:baseTimeUnit val="years"/>
      </c:dateAx>
      <c:valAx>
        <c:axId val="112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0.31</c:v>
                </c:pt>
                <c:pt idx="3">
                  <c:v>0</c:v>
                </c:pt>
                <c:pt idx="4">
                  <c:v>0</c:v>
                </c:pt>
              </c:numCache>
            </c:numRef>
          </c:val>
        </c:ser>
        <c:dLbls>
          <c:showLegendKey val="0"/>
          <c:showVal val="0"/>
          <c:showCatName val="0"/>
          <c:showSerName val="0"/>
          <c:showPercent val="0"/>
          <c:showBubbleSize val="0"/>
        </c:dLbls>
        <c:gapWidth val="150"/>
        <c:axId val="112148864"/>
        <c:axId val="1121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12148864"/>
        <c:axId val="112150784"/>
      </c:lineChart>
      <c:dateAx>
        <c:axId val="112148864"/>
        <c:scaling>
          <c:orientation val="minMax"/>
        </c:scaling>
        <c:delete val="1"/>
        <c:axPos val="b"/>
        <c:numFmt formatCode="ge" sourceLinked="1"/>
        <c:majorTickMark val="none"/>
        <c:minorTickMark val="none"/>
        <c:tickLblPos val="none"/>
        <c:crossAx val="112150784"/>
        <c:crosses val="autoZero"/>
        <c:auto val="1"/>
        <c:lblOffset val="100"/>
        <c:baseTimeUnit val="years"/>
      </c:dateAx>
      <c:valAx>
        <c:axId val="11215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944.26</c:v>
                </c:pt>
                <c:pt idx="1">
                  <c:v>368.28</c:v>
                </c:pt>
                <c:pt idx="2">
                  <c:v>543.51</c:v>
                </c:pt>
                <c:pt idx="3">
                  <c:v>410.92</c:v>
                </c:pt>
                <c:pt idx="4">
                  <c:v>407.45</c:v>
                </c:pt>
              </c:numCache>
            </c:numRef>
          </c:val>
        </c:ser>
        <c:dLbls>
          <c:showLegendKey val="0"/>
          <c:showVal val="0"/>
          <c:showCatName val="0"/>
          <c:showSerName val="0"/>
          <c:showPercent val="0"/>
          <c:showBubbleSize val="0"/>
        </c:dLbls>
        <c:gapWidth val="150"/>
        <c:axId val="112167552"/>
        <c:axId val="1121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12167552"/>
        <c:axId val="112190208"/>
      </c:lineChart>
      <c:dateAx>
        <c:axId val="112167552"/>
        <c:scaling>
          <c:orientation val="minMax"/>
        </c:scaling>
        <c:delete val="1"/>
        <c:axPos val="b"/>
        <c:numFmt formatCode="ge" sourceLinked="1"/>
        <c:majorTickMark val="none"/>
        <c:minorTickMark val="none"/>
        <c:tickLblPos val="none"/>
        <c:crossAx val="112190208"/>
        <c:crosses val="autoZero"/>
        <c:auto val="1"/>
        <c:lblOffset val="100"/>
        <c:baseTimeUnit val="years"/>
      </c:dateAx>
      <c:valAx>
        <c:axId val="11219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47.79</c:v>
                </c:pt>
                <c:pt idx="1">
                  <c:v>43.32</c:v>
                </c:pt>
                <c:pt idx="2">
                  <c:v>47.71</c:v>
                </c:pt>
                <c:pt idx="3">
                  <c:v>50.76</c:v>
                </c:pt>
                <c:pt idx="4">
                  <c:v>63.95</c:v>
                </c:pt>
              </c:numCache>
            </c:numRef>
          </c:val>
        </c:ser>
        <c:dLbls>
          <c:showLegendKey val="0"/>
          <c:showVal val="0"/>
          <c:showCatName val="0"/>
          <c:showSerName val="0"/>
          <c:showPercent val="0"/>
          <c:showBubbleSize val="0"/>
        </c:dLbls>
        <c:gapWidth val="150"/>
        <c:axId val="112220032"/>
        <c:axId val="112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12220032"/>
        <c:axId val="112222208"/>
      </c:lineChart>
      <c:dateAx>
        <c:axId val="112220032"/>
        <c:scaling>
          <c:orientation val="minMax"/>
        </c:scaling>
        <c:delete val="1"/>
        <c:axPos val="b"/>
        <c:numFmt formatCode="ge" sourceLinked="1"/>
        <c:majorTickMark val="none"/>
        <c:minorTickMark val="none"/>
        <c:tickLblPos val="none"/>
        <c:crossAx val="112222208"/>
        <c:crosses val="autoZero"/>
        <c:auto val="1"/>
        <c:lblOffset val="100"/>
        <c:baseTimeUnit val="years"/>
      </c:dateAx>
      <c:valAx>
        <c:axId val="11222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75.31</c:v>
                </c:pt>
                <c:pt idx="1">
                  <c:v>68.510000000000005</c:v>
                </c:pt>
                <c:pt idx="2">
                  <c:v>67.819999999999993</c:v>
                </c:pt>
                <c:pt idx="3">
                  <c:v>71.84</c:v>
                </c:pt>
                <c:pt idx="4">
                  <c:v>68.02</c:v>
                </c:pt>
              </c:numCache>
            </c:numRef>
          </c:val>
        </c:ser>
        <c:dLbls>
          <c:showLegendKey val="0"/>
          <c:showVal val="0"/>
          <c:showCatName val="0"/>
          <c:showSerName val="0"/>
          <c:showPercent val="0"/>
          <c:showBubbleSize val="0"/>
        </c:dLbls>
        <c:gapWidth val="150"/>
        <c:axId val="112268800"/>
        <c:axId val="112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12268800"/>
        <c:axId val="112270720"/>
      </c:lineChart>
      <c:dateAx>
        <c:axId val="112268800"/>
        <c:scaling>
          <c:orientation val="minMax"/>
        </c:scaling>
        <c:delete val="1"/>
        <c:axPos val="b"/>
        <c:numFmt formatCode="ge" sourceLinked="1"/>
        <c:majorTickMark val="none"/>
        <c:minorTickMark val="none"/>
        <c:tickLblPos val="none"/>
        <c:crossAx val="112270720"/>
        <c:crosses val="autoZero"/>
        <c:auto val="1"/>
        <c:lblOffset val="100"/>
        <c:baseTimeUnit val="years"/>
      </c:dateAx>
      <c:valAx>
        <c:axId val="112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170.47</c:v>
                </c:pt>
                <c:pt idx="1">
                  <c:v>187.64</c:v>
                </c:pt>
                <c:pt idx="2">
                  <c:v>189.42</c:v>
                </c:pt>
                <c:pt idx="3">
                  <c:v>179.4</c:v>
                </c:pt>
                <c:pt idx="4">
                  <c:v>189.37</c:v>
                </c:pt>
              </c:numCache>
            </c:numRef>
          </c:val>
        </c:ser>
        <c:dLbls>
          <c:showLegendKey val="0"/>
          <c:showVal val="0"/>
          <c:showCatName val="0"/>
          <c:showSerName val="0"/>
          <c:showPercent val="0"/>
          <c:showBubbleSize val="0"/>
        </c:dLbls>
        <c:gapWidth val="150"/>
        <c:axId val="112292608"/>
        <c:axId val="112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12292608"/>
        <c:axId val="112294528"/>
      </c:lineChart>
      <c:dateAx>
        <c:axId val="112292608"/>
        <c:scaling>
          <c:orientation val="minMax"/>
        </c:scaling>
        <c:delete val="1"/>
        <c:axPos val="b"/>
        <c:numFmt formatCode="ge" sourceLinked="1"/>
        <c:majorTickMark val="none"/>
        <c:minorTickMark val="none"/>
        <c:tickLblPos val="none"/>
        <c:crossAx val="112294528"/>
        <c:crosses val="autoZero"/>
        <c:auto val="1"/>
        <c:lblOffset val="100"/>
        <c:baseTimeUnit val="years"/>
      </c:dateAx>
      <c:valAx>
        <c:axId val="112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御前崎市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33595</v>
      </c>
      <c r="AJ8" s="75"/>
      <c r="AK8" s="75"/>
      <c r="AL8" s="75"/>
      <c r="AM8" s="75"/>
      <c r="AN8" s="75"/>
      <c r="AO8" s="75"/>
      <c r="AP8" s="76"/>
      <c r="AQ8" s="57">
        <f>データ!R6</f>
        <v>65.56</v>
      </c>
      <c r="AR8" s="57"/>
      <c r="AS8" s="57"/>
      <c r="AT8" s="57"/>
      <c r="AU8" s="57"/>
      <c r="AV8" s="57"/>
      <c r="AW8" s="57"/>
      <c r="AX8" s="57"/>
      <c r="AY8" s="57">
        <f>データ!S6</f>
        <v>512.42999999999995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94.23</v>
      </c>
      <c r="K10" s="57"/>
      <c r="L10" s="57"/>
      <c r="M10" s="57"/>
      <c r="N10" s="57"/>
      <c r="O10" s="57"/>
      <c r="P10" s="57"/>
      <c r="Q10" s="57"/>
      <c r="R10" s="57">
        <f>データ!O6</f>
        <v>99.64</v>
      </c>
      <c r="S10" s="57"/>
      <c r="T10" s="57"/>
      <c r="U10" s="57"/>
      <c r="V10" s="57"/>
      <c r="W10" s="57"/>
      <c r="X10" s="57"/>
      <c r="Y10" s="57"/>
      <c r="Z10" s="65">
        <f>データ!P6</f>
        <v>2376</v>
      </c>
      <c r="AA10" s="65"/>
      <c r="AB10" s="65"/>
      <c r="AC10" s="65"/>
      <c r="AD10" s="65"/>
      <c r="AE10" s="65"/>
      <c r="AF10" s="65"/>
      <c r="AG10" s="65"/>
      <c r="AH10" s="2"/>
      <c r="AI10" s="65">
        <f>データ!T6</f>
        <v>33911</v>
      </c>
      <c r="AJ10" s="65"/>
      <c r="AK10" s="65"/>
      <c r="AL10" s="65"/>
      <c r="AM10" s="65"/>
      <c r="AN10" s="65"/>
      <c r="AO10" s="65"/>
      <c r="AP10" s="65"/>
      <c r="AQ10" s="57">
        <f>データ!U6</f>
        <v>47.76</v>
      </c>
      <c r="AR10" s="57"/>
      <c r="AS10" s="57"/>
      <c r="AT10" s="57"/>
      <c r="AU10" s="57"/>
      <c r="AV10" s="57"/>
      <c r="AW10" s="57"/>
      <c r="AX10" s="57"/>
      <c r="AY10" s="57">
        <f>データ!V6</f>
        <v>710.03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222232</v>
      </c>
      <c r="D6" s="31">
        <f t="shared" si="3"/>
        <v>46</v>
      </c>
      <c r="E6" s="31">
        <f t="shared" si="3"/>
        <v>1</v>
      </c>
      <c r="F6" s="31">
        <f t="shared" si="3"/>
        <v>0</v>
      </c>
      <c r="G6" s="31">
        <f t="shared" si="3"/>
        <v>1</v>
      </c>
      <c r="H6" s="31" t="str">
        <f t="shared" si="3"/>
        <v>静岡県　御前崎市</v>
      </c>
      <c r="I6" s="31" t="str">
        <f t="shared" si="3"/>
        <v>法適用</v>
      </c>
      <c r="J6" s="31" t="str">
        <f t="shared" si="3"/>
        <v>水道事業</v>
      </c>
      <c r="K6" s="31" t="str">
        <f t="shared" si="3"/>
        <v>末端給水事業</v>
      </c>
      <c r="L6" s="31" t="str">
        <f t="shared" si="3"/>
        <v>A5</v>
      </c>
      <c r="M6" s="32" t="str">
        <f t="shared" si="3"/>
        <v>-</v>
      </c>
      <c r="N6" s="32">
        <f t="shared" si="3"/>
        <v>94.23</v>
      </c>
      <c r="O6" s="32">
        <f t="shared" si="3"/>
        <v>99.64</v>
      </c>
      <c r="P6" s="32">
        <f t="shared" si="3"/>
        <v>2376</v>
      </c>
      <c r="Q6" s="32">
        <f t="shared" si="3"/>
        <v>33595</v>
      </c>
      <c r="R6" s="32">
        <f t="shared" si="3"/>
        <v>65.56</v>
      </c>
      <c r="S6" s="32">
        <f t="shared" si="3"/>
        <v>512.42999999999995</v>
      </c>
      <c r="T6" s="32">
        <f t="shared" si="3"/>
        <v>33911</v>
      </c>
      <c r="U6" s="32">
        <f t="shared" si="3"/>
        <v>47.76</v>
      </c>
      <c r="V6" s="32">
        <f t="shared" si="3"/>
        <v>710.03</v>
      </c>
      <c r="W6" s="33">
        <f>IF(W7="",NA(),W7)</f>
        <v>100.22</v>
      </c>
      <c r="X6" s="33">
        <f t="shared" ref="X6:AF6" si="4">IF(X7="",NA(),X7)</f>
        <v>98.91</v>
      </c>
      <c r="Y6" s="33">
        <f t="shared" si="4"/>
        <v>99.94</v>
      </c>
      <c r="Z6" s="33">
        <f t="shared" si="4"/>
        <v>100.83</v>
      </c>
      <c r="AA6" s="33">
        <f t="shared" si="4"/>
        <v>100</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3">
        <f t="shared" si="5"/>
        <v>0.31</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944.26</v>
      </c>
      <c r="AT6" s="33">
        <f t="shared" ref="AT6:BB6" si="6">IF(AT7="",NA(),AT7)</f>
        <v>368.28</v>
      </c>
      <c r="AU6" s="33">
        <f t="shared" si="6"/>
        <v>543.51</v>
      </c>
      <c r="AV6" s="33">
        <f t="shared" si="6"/>
        <v>410.92</v>
      </c>
      <c r="AW6" s="33">
        <f t="shared" si="6"/>
        <v>407.45</v>
      </c>
      <c r="AX6" s="33">
        <f t="shared" si="6"/>
        <v>832.37</v>
      </c>
      <c r="AY6" s="33">
        <f t="shared" si="6"/>
        <v>852.01</v>
      </c>
      <c r="AZ6" s="33">
        <f t="shared" si="6"/>
        <v>909.68</v>
      </c>
      <c r="BA6" s="33">
        <f t="shared" si="6"/>
        <v>382.09</v>
      </c>
      <c r="BB6" s="33">
        <f t="shared" si="6"/>
        <v>371.31</v>
      </c>
      <c r="BC6" s="32" t="str">
        <f>IF(BC7="","",IF(BC7="-","【-】","【"&amp;SUBSTITUTE(TEXT(BC7,"#,##0.00"),"-","△")&amp;"】"))</f>
        <v>【262.74】</v>
      </c>
      <c r="BD6" s="33">
        <f>IF(BD7="",NA(),BD7)</f>
        <v>47.79</v>
      </c>
      <c r="BE6" s="33">
        <f t="shared" ref="BE6:BM6" si="7">IF(BE7="",NA(),BE7)</f>
        <v>43.32</v>
      </c>
      <c r="BF6" s="33">
        <f t="shared" si="7"/>
        <v>47.71</v>
      </c>
      <c r="BG6" s="33">
        <f t="shared" si="7"/>
        <v>50.76</v>
      </c>
      <c r="BH6" s="33">
        <f t="shared" si="7"/>
        <v>63.95</v>
      </c>
      <c r="BI6" s="33">
        <f t="shared" si="7"/>
        <v>403.15</v>
      </c>
      <c r="BJ6" s="33">
        <f t="shared" si="7"/>
        <v>391.4</v>
      </c>
      <c r="BK6" s="33">
        <f t="shared" si="7"/>
        <v>382.65</v>
      </c>
      <c r="BL6" s="33">
        <f t="shared" si="7"/>
        <v>385.06</v>
      </c>
      <c r="BM6" s="33">
        <f t="shared" si="7"/>
        <v>373.09</v>
      </c>
      <c r="BN6" s="32" t="str">
        <f>IF(BN7="","",IF(BN7="-","【-】","【"&amp;SUBSTITUTE(TEXT(BN7,"#,##0.00"),"-","△")&amp;"】"))</f>
        <v>【276.38】</v>
      </c>
      <c r="BO6" s="33">
        <f>IF(BO7="",NA(),BO7)</f>
        <v>75.31</v>
      </c>
      <c r="BP6" s="33">
        <f t="shared" ref="BP6:BX6" si="8">IF(BP7="",NA(),BP7)</f>
        <v>68.510000000000005</v>
      </c>
      <c r="BQ6" s="33">
        <f t="shared" si="8"/>
        <v>67.819999999999993</v>
      </c>
      <c r="BR6" s="33">
        <f t="shared" si="8"/>
        <v>71.84</v>
      </c>
      <c r="BS6" s="33">
        <f t="shared" si="8"/>
        <v>68.02</v>
      </c>
      <c r="BT6" s="33">
        <f t="shared" si="8"/>
        <v>94.86</v>
      </c>
      <c r="BU6" s="33">
        <f t="shared" si="8"/>
        <v>95.91</v>
      </c>
      <c r="BV6" s="33">
        <f t="shared" si="8"/>
        <v>96.1</v>
      </c>
      <c r="BW6" s="33">
        <f t="shared" si="8"/>
        <v>99.07</v>
      </c>
      <c r="BX6" s="33">
        <f t="shared" si="8"/>
        <v>99.99</v>
      </c>
      <c r="BY6" s="32" t="str">
        <f>IF(BY7="","",IF(BY7="-","【-】","【"&amp;SUBSTITUTE(TEXT(BY7,"#,##0.00"),"-","△")&amp;"】"))</f>
        <v>【104.99】</v>
      </c>
      <c r="BZ6" s="33">
        <f>IF(BZ7="",NA(),BZ7)</f>
        <v>170.47</v>
      </c>
      <c r="CA6" s="33">
        <f t="shared" ref="CA6:CI6" si="9">IF(CA7="",NA(),CA7)</f>
        <v>187.64</v>
      </c>
      <c r="CB6" s="33">
        <f t="shared" si="9"/>
        <v>189.42</v>
      </c>
      <c r="CC6" s="33">
        <f t="shared" si="9"/>
        <v>179.4</v>
      </c>
      <c r="CD6" s="33">
        <f t="shared" si="9"/>
        <v>189.37</v>
      </c>
      <c r="CE6" s="33">
        <f t="shared" si="9"/>
        <v>179.14</v>
      </c>
      <c r="CF6" s="33">
        <f t="shared" si="9"/>
        <v>179.29</v>
      </c>
      <c r="CG6" s="33">
        <f t="shared" si="9"/>
        <v>178.39</v>
      </c>
      <c r="CH6" s="33">
        <f t="shared" si="9"/>
        <v>173.03</v>
      </c>
      <c r="CI6" s="33">
        <f t="shared" si="9"/>
        <v>171.15</v>
      </c>
      <c r="CJ6" s="32" t="str">
        <f>IF(CJ7="","",IF(CJ7="-","【-】","【"&amp;SUBSTITUTE(TEXT(CJ7,"#,##0.00"),"-","△")&amp;"】"))</f>
        <v>【163.72】</v>
      </c>
      <c r="CK6" s="33">
        <f>IF(CK7="",NA(),CK7)</f>
        <v>59.29</v>
      </c>
      <c r="CL6" s="33">
        <f t="shared" ref="CL6:CT6" si="10">IF(CL7="",NA(),CL7)</f>
        <v>59.2</v>
      </c>
      <c r="CM6" s="33">
        <f t="shared" si="10"/>
        <v>57.66</v>
      </c>
      <c r="CN6" s="33">
        <f t="shared" si="10"/>
        <v>75.78</v>
      </c>
      <c r="CO6" s="33">
        <f t="shared" si="10"/>
        <v>74.58</v>
      </c>
      <c r="CP6" s="33">
        <f t="shared" si="10"/>
        <v>58.76</v>
      </c>
      <c r="CQ6" s="33">
        <f t="shared" si="10"/>
        <v>59.09</v>
      </c>
      <c r="CR6" s="33">
        <f t="shared" si="10"/>
        <v>59.23</v>
      </c>
      <c r="CS6" s="33">
        <f t="shared" si="10"/>
        <v>58.58</v>
      </c>
      <c r="CT6" s="33">
        <f t="shared" si="10"/>
        <v>58.53</v>
      </c>
      <c r="CU6" s="32" t="str">
        <f>IF(CU7="","",IF(CU7="-","【-】","【"&amp;SUBSTITUTE(TEXT(CU7,"#,##0.00"),"-","△")&amp;"】"))</f>
        <v>【59.76】</v>
      </c>
      <c r="CV6" s="33">
        <f>IF(CV7="",NA(),CV7)</f>
        <v>90.56</v>
      </c>
      <c r="CW6" s="33">
        <f t="shared" ref="CW6:DE6" si="11">IF(CW7="",NA(),CW7)</f>
        <v>90.89</v>
      </c>
      <c r="CX6" s="33">
        <f t="shared" si="11"/>
        <v>90.99</v>
      </c>
      <c r="CY6" s="33">
        <f t="shared" si="11"/>
        <v>91.85</v>
      </c>
      <c r="CZ6" s="33">
        <f t="shared" si="11"/>
        <v>91.18</v>
      </c>
      <c r="DA6" s="33">
        <f t="shared" si="11"/>
        <v>84.87</v>
      </c>
      <c r="DB6" s="33">
        <f t="shared" si="11"/>
        <v>85.4</v>
      </c>
      <c r="DC6" s="33">
        <f t="shared" si="11"/>
        <v>85.53</v>
      </c>
      <c r="DD6" s="33">
        <f t="shared" si="11"/>
        <v>85.23</v>
      </c>
      <c r="DE6" s="33">
        <f t="shared" si="11"/>
        <v>85.26</v>
      </c>
      <c r="DF6" s="32" t="str">
        <f>IF(DF7="","",IF(DF7="-","【-】","【"&amp;SUBSTITUTE(TEXT(DF7,"#,##0.00"),"-","△")&amp;"】"))</f>
        <v>【89.95】</v>
      </c>
      <c r="DG6" s="33">
        <f>IF(DG7="",NA(),DG7)</f>
        <v>27.37</v>
      </c>
      <c r="DH6" s="33">
        <f t="shared" ref="DH6:DP6" si="12">IF(DH7="",NA(),DH7)</f>
        <v>28.75</v>
      </c>
      <c r="DI6" s="33">
        <f t="shared" si="12"/>
        <v>30.01</v>
      </c>
      <c r="DJ6" s="33">
        <f t="shared" si="12"/>
        <v>39.92</v>
      </c>
      <c r="DK6" s="33">
        <f t="shared" si="12"/>
        <v>40.67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7.0000000000000007E-2</v>
      </c>
      <c r="DS6" s="33">
        <f t="shared" ref="DS6:EA6" si="13">IF(DS7="",NA(),DS7)</f>
        <v>0.08</v>
      </c>
      <c r="DT6" s="33">
        <f t="shared" si="13"/>
        <v>0.1</v>
      </c>
      <c r="DU6" s="33">
        <f t="shared" si="13"/>
        <v>0.24</v>
      </c>
      <c r="DV6" s="33">
        <f t="shared" si="13"/>
        <v>0.45</v>
      </c>
      <c r="DW6" s="33">
        <f t="shared" si="13"/>
        <v>6.47</v>
      </c>
      <c r="DX6" s="33">
        <f t="shared" si="13"/>
        <v>7.8</v>
      </c>
      <c r="DY6" s="33">
        <f t="shared" si="13"/>
        <v>8.39</v>
      </c>
      <c r="DZ6" s="33">
        <f t="shared" si="13"/>
        <v>10.09</v>
      </c>
      <c r="EA6" s="33">
        <f t="shared" si="13"/>
        <v>10.54</v>
      </c>
      <c r="EB6" s="32" t="str">
        <f>IF(EB7="","",IF(EB7="-","【-】","【"&amp;SUBSTITUTE(TEXT(EB7,"#,##0.00"),"-","△")&amp;"】"))</f>
        <v>【13.18】</v>
      </c>
      <c r="EC6" s="33">
        <f>IF(EC7="",NA(),EC7)</f>
        <v>0.48</v>
      </c>
      <c r="ED6" s="33">
        <f t="shared" ref="ED6:EL6" si="14">IF(ED7="",NA(),ED7)</f>
        <v>1.03</v>
      </c>
      <c r="EE6" s="33">
        <f t="shared" si="14"/>
        <v>0.72</v>
      </c>
      <c r="EF6" s="33">
        <f t="shared" si="14"/>
        <v>0.75</v>
      </c>
      <c r="EG6" s="33">
        <f t="shared" si="14"/>
        <v>0.76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222232</v>
      </c>
      <c r="D7" s="35">
        <v>46</v>
      </c>
      <c r="E7" s="35">
        <v>1</v>
      </c>
      <c r="F7" s="35">
        <v>0</v>
      </c>
      <c r="G7" s="35">
        <v>1</v>
      </c>
      <c r="H7" s="35" t="s">
        <v>93</v>
      </c>
      <c r="I7" s="35" t="s">
        <v>94</v>
      </c>
      <c r="J7" s="35" t="s">
        <v>95</v>
      </c>
      <c r="K7" s="35" t="s">
        <v>96</v>
      </c>
      <c r="L7" s="35" t="s">
        <v>97</v>
      </c>
      <c r="M7" s="36" t="s">
        <v>98</v>
      </c>
      <c r="N7" s="36">
        <v>94.23</v>
      </c>
      <c r="O7" s="36">
        <v>99.64</v>
      </c>
      <c r="P7" s="36">
        <v>2376</v>
      </c>
      <c r="Q7" s="36">
        <v>33595</v>
      </c>
      <c r="R7" s="36">
        <v>65.56</v>
      </c>
      <c r="S7" s="36">
        <v>512.42999999999995</v>
      </c>
      <c r="T7" s="36">
        <v>33911</v>
      </c>
      <c r="U7" s="36">
        <v>47.76</v>
      </c>
      <c r="V7" s="36">
        <v>710.03</v>
      </c>
      <c r="W7" s="36">
        <v>100.22</v>
      </c>
      <c r="X7" s="36">
        <v>98.91</v>
      </c>
      <c r="Y7" s="36">
        <v>99.94</v>
      </c>
      <c r="Z7" s="36">
        <v>100.83</v>
      </c>
      <c r="AA7" s="36">
        <v>100</v>
      </c>
      <c r="AB7" s="36">
        <v>105.61</v>
      </c>
      <c r="AC7" s="36">
        <v>106.41</v>
      </c>
      <c r="AD7" s="36">
        <v>106.89</v>
      </c>
      <c r="AE7" s="36">
        <v>109.04</v>
      </c>
      <c r="AF7" s="36">
        <v>109.64</v>
      </c>
      <c r="AG7" s="36">
        <v>113.56</v>
      </c>
      <c r="AH7" s="36">
        <v>0</v>
      </c>
      <c r="AI7" s="36">
        <v>0</v>
      </c>
      <c r="AJ7" s="36">
        <v>0.31</v>
      </c>
      <c r="AK7" s="36">
        <v>0</v>
      </c>
      <c r="AL7" s="36">
        <v>0</v>
      </c>
      <c r="AM7" s="36">
        <v>6.79</v>
      </c>
      <c r="AN7" s="36">
        <v>6.33</v>
      </c>
      <c r="AO7" s="36">
        <v>7.76</v>
      </c>
      <c r="AP7" s="36">
        <v>3.77</v>
      </c>
      <c r="AQ7" s="36">
        <v>3.62</v>
      </c>
      <c r="AR7" s="36">
        <v>0.87</v>
      </c>
      <c r="AS7" s="36">
        <v>944.26</v>
      </c>
      <c r="AT7" s="36">
        <v>368.28</v>
      </c>
      <c r="AU7" s="36">
        <v>543.51</v>
      </c>
      <c r="AV7" s="36">
        <v>410.92</v>
      </c>
      <c r="AW7" s="36">
        <v>407.45</v>
      </c>
      <c r="AX7" s="36">
        <v>832.37</v>
      </c>
      <c r="AY7" s="36">
        <v>852.01</v>
      </c>
      <c r="AZ7" s="36">
        <v>909.68</v>
      </c>
      <c r="BA7" s="36">
        <v>382.09</v>
      </c>
      <c r="BB7" s="36">
        <v>371.31</v>
      </c>
      <c r="BC7" s="36">
        <v>262.74</v>
      </c>
      <c r="BD7" s="36">
        <v>47.79</v>
      </c>
      <c r="BE7" s="36">
        <v>43.32</v>
      </c>
      <c r="BF7" s="36">
        <v>47.71</v>
      </c>
      <c r="BG7" s="36">
        <v>50.76</v>
      </c>
      <c r="BH7" s="36">
        <v>63.95</v>
      </c>
      <c r="BI7" s="36">
        <v>403.15</v>
      </c>
      <c r="BJ7" s="36">
        <v>391.4</v>
      </c>
      <c r="BK7" s="36">
        <v>382.65</v>
      </c>
      <c r="BL7" s="36">
        <v>385.06</v>
      </c>
      <c r="BM7" s="36">
        <v>373.09</v>
      </c>
      <c r="BN7" s="36">
        <v>276.38</v>
      </c>
      <c r="BO7" s="36">
        <v>75.31</v>
      </c>
      <c r="BP7" s="36">
        <v>68.510000000000005</v>
      </c>
      <c r="BQ7" s="36">
        <v>67.819999999999993</v>
      </c>
      <c r="BR7" s="36">
        <v>71.84</v>
      </c>
      <c r="BS7" s="36">
        <v>68.02</v>
      </c>
      <c r="BT7" s="36">
        <v>94.86</v>
      </c>
      <c r="BU7" s="36">
        <v>95.91</v>
      </c>
      <c r="BV7" s="36">
        <v>96.1</v>
      </c>
      <c r="BW7" s="36">
        <v>99.07</v>
      </c>
      <c r="BX7" s="36">
        <v>99.99</v>
      </c>
      <c r="BY7" s="36">
        <v>104.99</v>
      </c>
      <c r="BZ7" s="36">
        <v>170.47</v>
      </c>
      <c r="CA7" s="36">
        <v>187.64</v>
      </c>
      <c r="CB7" s="36">
        <v>189.42</v>
      </c>
      <c r="CC7" s="36">
        <v>179.4</v>
      </c>
      <c r="CD7" s="36">
        <v>189.37</v>
      </c>
      <c r="CE7" s="36">
        <v>179.14</v>
      </c>
      <c r="CF7" s="36">
        <v>179.29</v>
      </c>
      <c r="CG7" s="36">
        <v>178.39</v>
      </c>
      <c r="CH7" s="36">
        <v>173.03</v>
      </c>
      <c r="CI7" s="36">
        <v>171.15</v>
      </c>
      <c r="CJ7" s="36">
        <v>163.72</v>
      </c>
      <c r="CK7" s="36">
        <v>59.29</v>
      </c>
      <c r="CL7" s="36">
        <v>59.2</v>
      </c>
      <c r="CM7" s="36">
        <v>57.66</v>
      </c>
      <c r="CN7" s="36">
        <v>75.78</v>
      </c>
      <c r="CO7" s="36">
        <v>74.58</v>
      </c>
      <c r="CP7" s="36">
        <v>58.76</v>
      </c>
      <c r="CQ7" s="36">
        <v>59.09</v>
      </c>
      <c r="CR7" s="36">
        <v>59.23</v>
      </c>
      <c r="CS7" s="36">
        <v>58.58</v>
      </c>
      <c r="CT7" s="36">
        <v>58.53</v>
      </c>
      <c r="CU7" s="36">
        <v>59.76</v>
      </c>
      <c r="CV7" s="36">
        <v>90.56</v>
      </c>
      <c r="CW7" s="36">
        <v>90.89</v>
      </c>
      <c r="CX7" s="36">
        <v>90.99</v>
      </c>
      <c r="CY7" s="36">
        <v>91.85</v>
      </c>
      <c r="CZ7" s="36">
        <v>91.18</v>
      </c>
      <c r="DA7" s="36">
        <v>84.87</v>
      </c>
      <c r="DB7" s="36">
        <v>85.4</v>
      </c>
      <c r="DC7" s="36">
        <v>85.53</v>
      </c>
      <c r="DD7" s="36">
        <v>85.23</v>
      </c>
      <c r="DE7" s="36">
        <v>85.26</v>
      </c>
      <c r="DF7" s="36">
        <v>89.95</v>
      </c>
      <c r="DG7" s="36">
        <v>27.37</v>
      </c>
      <c r="DH7" s="36">
        <v>28.75</v>
      </c>
      <c r="DI7" s="36">
        <v>30.01</v>
      </c>
      <c r="DJ7" s="36">
        <v>39.92</v>
      </c>
      <c r="DK7" s="36">
        <v>40.67</v>
      </c>
      <c r="DL7" s="36">
        <v>35.53</v>
      </c>
      <c r="DM7" s="36">
        <v>36.36</v>
      </c>
      <c r="DN7" s="36">
        <v>37.340000000000003</v>
      </c>
      <c r="DO7" s="36">
        <v>44.31</v>
      </c>
      <c r="DP7" s="36">
        <v>45.75</v>
      </c>
      <c r="DQ7" s="36">
        <v>47.18</v>
      </c>
      <c r="DR7" s="36">
        <v>7.0000000000000007E-2</v>
      </c>
      <c r="DS7" s="36">
        <v>0.08</v>
      </c>
      <c r="DT7" s="36">
        <v>0.1</v>
      </c>
      <c r="DU7" s="36">
        <v>0.24</v>
      </c>
      <c r="DV7" s="36">
        <v>0.45</v>
      </c>
      <c r="DW7" s="36">
        <v>6.47</v>
      </c>
      <c r="DX7" s="36">
        <v>7.8</v>
      </c>
      <c r="DY7" s="36">
        <v>8.39</v>
      </c>
      <c r="DZ7" s="36">
        <v>10.09</v>
      </c>
      <c r="EA7" s="36">
        <v>10.54</v>
      </c>
      <c r="EB7" s="36">
        <v>13.18</v>
      </c>
      <c r="EC7" s="36">
        <v>0.48</v>
      </c>
      <c r="ED7" s="36">
        <v>1.03</v>
      </c>
      <c r="EE7" s="36">
        <v>0.72</v>
      </c>
      <c r="EF7" s="36">
        <v>0.75</v>
      </c>
      <c r="EG7" s="36">
        <v>0.76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2017-02-23T15:49:28Z</cp:lastPrinted>
  <dcterms:created xsi:type="dcterms:W3CDTF">2017-02-01T08:42:33Z</dcterms:created>
  <dcterms:modified xsi:type="dcterms:W3CDTF">2017-02-23T15:49:30Z</dcterms:modified>
</cp:coreProperties>
</file>