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M6" i="5"/>
  <c r="B10" i="4" s="1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<sst xmlns="http://schemas.openxmlformats.org/spreadsheetml/2006/main" count="217" uniqueCount="107">
  <si>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</si>
  <si>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</si>
  <si>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</si>
  <si>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</si>
  <si>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</si>
  <si>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</si>
  <si>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</si>
  <si>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</si>
  <si>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</si>
  <si>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</si>
  <si>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</si>
  <si>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</si>
  <si>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</si>
  <si>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</si>
  <si>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</si>
  <si>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</si>
  <si>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</si>
  <si>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</si>
  <si>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</si>
  <si>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</si>
  <si>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</si>
  <si>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</si>
  <si>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</si>
  <si>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</si>
  <si>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</si>
  <si>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</si>
  <si>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</si>
  <si>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</si>
  <si>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</si>
  <si>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</si>
  <si>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</si>
  <si>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</si>
  <si>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</si>
  <si>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</si>
  <si>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</si>
  <si>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</si>
  <si>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</si>
  <si>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</si>
  <si>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</si>
  <si>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</si>
  <si>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</si>
  <si>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</si>
  <si>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</si>
  <si>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</si>
  <si>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</si>
  <si>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</si>
  <si>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</si>
  <si>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</si>
  <si>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</si>
  <si>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</si>
  <si>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</si>
  <si>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</si>
  <si>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</si>
  <si>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</si>
  <si>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</si>
  <si>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</si>
  <si>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</si>
  <si>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</si>
  <si>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</si>
  <si>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</si>
  <si>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</si>
  <si>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</si>
  <si>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</si>
  <si>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</si>
  <si>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</si>
  <si>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</si>
  <si>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</si>
  <si>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</si>
  <si>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</si>
  <si>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</si>
  <si>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</si>
  <si>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</si>
  <si>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</si>
  <si>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</si>
  <si>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</si>
  <si>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</si>
  <si>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</si>
  <si>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</si>
  <si>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</si>
  <si>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</si>
  <si>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</si>
  <si>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</si>
  <si>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</si>
  <si>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</si>
  <si>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</si>
  <si>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</si>
  <si>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</si>
  <si>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</si>
  <si>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</si>
  <si>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</si>
  <si>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</si>
  <si>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</si>
  <si>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</si>
  <si>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小山町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</si>
  <si>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</si>
  <si>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</si>
  <si>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</si>
  <si>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</si>
  <si>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</si>
  <si>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</si>
  <si>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</si>
  <si>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</si>
  <si>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</si>
  <si>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</si>
  <si>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管路経年比率について、類似団体と同様に老朽化が進んでいるが、管路更新率は類似団体と比較し上がっていない状況であった。水道料金の改定を行ったことから、順次、老朽管の更新を図っていく。</t>
    <phoneticPr fontId="4"/>
  </si>
  <si>
    <t>当町では、内陸フロンティア事業が進んでおり、給配水施設の整備が急務となっている。今後施設整備への負担が増加することから、企業債・水道料金等の状況を確認・検討しながら経営の健全性を保っていく。</t>
    <phoneticPr fontId="4"/>
  </si>
  <si>
    <t>平成26年4月の水道料金改定後、経営状況は改善され、経常収支比率・料金回収率ともに類似団体の平均を上回ったが、人口の減少や節水型家電の普及が進んでいることにより、給水収益の減少は今後も予想される。また、事業を進めていく中、企業債の比率も増加傾向であるため、今後の料金改定も検討していく必要がある。施設利用率について、類似団体と比較し低いが、遊休施設はない。人口減少等を考えながら、施設の規模等の検討も必要である。</t>
    <rPh sb="14" eb="15">
      <t>ゴ</t>
    </rPh>
    <rPh sb="193" eb="195">
      <t>キボ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</si>
</sst>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33760"/>
        <c:axId val="4733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33760"/>
        <c:axId val="47335680"/>
      </c:lineChart>
      <c:dateAx>
        <c:axId val="473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335680"/>
        <c:crosses val="autoZero"/>
        <c:auto val="1"/>
        <c:lblOffset val="100"/>
        <c:baseTimeUnit val="years"/>
      </c:dateAx>
      <c:valAx>
        <c:axId val="4733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3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48.31</c:v>
                </c:pt>
                <c:pt idx="1">
                  <c:v>47.63</c:v>
                </c:pt>
                <c:pt idx="2">
                  <c:v>46.7</c:v>
                </c:pt>
                <c:pt idx="3">
                  <c:v>45.37</c:v>
                </c:pt>
                <c:pt idx="4">
                  <c:v>46.2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66208"/>
        <c:axId val="9836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66208"/>
        <c:axId val="98368128"/>
      </c:lineChart>
      <c:dateAx>
        <c:axId val="9836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68128"/>
        <c:crosses val="autoZero"/>
        <c:auto val="1"/>
        <c:lblOffset val="100"/>
        <c:baseTimeUnit val="years"/>
      </c:dateAx>
      <c:valAx>
        <c:axId val="9836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6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14976"/>
        <c:axId val="9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14976"/>
        <c:axId val="98416896"/>
      </c:lineChart>
      <c:dateAx>
        <c:axId val="9841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16896"/>
        <c:crosses val="autoZero"/>
        <c:auto val="1"/>
        <c:lblOffset val="100"/>
        <c:baseTimeUnit val="years"/>
      </c:dateAx>
      <c:valAx>
        <c:axId val="9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1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105.85</c:v>
                </c:pt>
                <c:pt idx="1">
                  <c:v>96.06</c:v>
                </c:pt>
                <c:pt idx="2">
                  <c:v>100.3</c:v>
                </c:pt>
                <c:pt idx="3">
                  <c:v>119.29</c:v>
                </c:pt>
                <c:pt idx="4">
                  <c:v>122.81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88128"/>
        <c:axId val="5189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8128"/>
        <c:axId val="51890048"/>
      </c:lineChart>
      <c:dateAx>
        <c:axId val="5188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890048"/>
        <c:crosses val="autoZero"/>
        <c:auto val="1"/>
        <c:lblOffset val="100"/>
        <c:baseTimeUnit val="years"/>
      </c:dateAx>
      <c:valAx>
        <c:axId val="51890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8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29.85</c:v>
                </c:pt>
                <c:pt idx="1">
                  <c:v>29.68</c:v>
                </c:pt>
                <c:pt idx="2">
                  <c:v>30.55</c:v>
                </c:pt>
                <c:pt idx="3">
                  <c:v>44.62</c:v>
                </c:pt>
                <c:pt idx="4">
                  <c:v>45.73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13856"/>
        <c:axId val="9804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13856"/>
        <c:axId val="98047488"/>
      </c:lineChart>
      <c:dateAx>
        <c:axId val="9431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47488"/>
        <c:crosses val="autoZero"/>
        <c:auto val="1"/>
        <c:lblOffset val="100"/>
        <c:baseTimeUnit val="years"/>
      </c:dateAx>
      <c:valAx>
        <c:axId val="9804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1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15.8</c:v>
                </c:pt>
                <c:pt idx="1">
                  <c:v>15.5</c:v>
                </c:pt>
                <c:pt idx="2">
                  <c:v>15.16</c:v>
                </c:pt>
                <c:pt idx="3">
                  <c:v>16.25</c:v>
                </c:pt>
                <c:pt idx="4">
                  <c:v>15.78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9984"/>
        <c:axId val="9809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9984"/>
        <c:axId val="98092160"/>
      </c:lineChart>
      <c:dateAx>
        <c:axId val="9808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92160"/>
        <c:crosses val="autoZero"/>
        <c:auto val="1"/>
        <c:lblOffset val="100"/>
        <c:baseTimeUnit val="years"/>
      </c:dateAx>
      <c:valAx>
        <c:axId val="9809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8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4.12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90080"/>
        <c:axId val="9819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90080"/>
        <c:axId val="98192000"/>
      </c:lineChart>
      <c:dateAx>
        <c:axId val="9819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92000"/>
        <c:crosses val="autoZero"/>
        <c:auto val="1"/>
        <c:lblOffset val="100"/>
        <c:baseTimeUnit val="years"/>
      </c:dateAx>
      <c:valAx>
        <c:axId val="98192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9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283.97000000000003</c:v>
                </c:pt>
                <c:pt idx="1">
                  <c:v>574.4</c:v>
                </c:pt>
                <c:pt idx="2">
                  <c:v>660.56</c:v>
                </c:pt>
                <c:pt idx="3">
                  <c:v>479.79</c:v>
                </c:pt>
                <c:pt idx="4">
                  <c:v>634.5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31040"/>
        <c:axId val="9823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1040"/>
        <c:axId val="98232960"/>
      </c:lineChart>
      <c:dateAx>
        <c:axId val="9823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32960"/>
        <c:crosses val="autoZero"/>
        <c:auto val="1"/>
        <c:lblOffset val="100"/>
        <c:baseTimeUnit val="years"/>
      </c:dateAx>
      <c:valAx>
        <c:axId val="98232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3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90.35</c:v>
                </c:pt>
                <c:pt idx="1">
                  <c:v>100.66</c:v>
                </c:pt>
                <c:pt idx="2">
                  <c:v>101.99</c:v>
                </c:pt>
                <c:pt idx="3">
                  <c:v>85.2</c:v>
                </c:pt>
                <c:pt idx="4">
                  <c:v>88.83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63424"/>
        <c:axId val="9826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3424"/>
        <c:axId val="98265344"/>
      </c:lineChart>
      <c:dateAx>
        <c:axId val="9826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65344"/>
        <c:crosses val="autoZero"/>
        <c:auto val="1"/>
        <c:lblOffset val="100"/>
        <c:baseTimeUnit val="years"/>
      </c:dateAx>
      <c:valAx>
        <c:axId val="98265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6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102.56</c:v>
                </c:pt>
                <c:pt idx="1">
                  <c:v>93.76</c:v>
                </c:pt>
                <c:pt idx="2">
                  <c:v>97.81</c:v>
                </c:pt>
                <c:pt idx="3">
                  <c:v>121.84</c:v>
                </c:pt>
                <c:pt idx="4">
                  <c:v>122.51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16288"/>
        <c:axId val="9831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16288"/>
        <c:axId val="98318208"/>
      </c:lineChart>
      <c:dateAx>
        <c:axId val="9831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18208"/>
        <c:crosses val="autoZero"/>
        <c:auto val="1"/>
        <c:lblOffset val="100"/>
        <c:baseTimeUnit val="years"/>
      </c:dateAx>
      <c:valAx>
        <c:axId val="9831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1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53.54</c:v>
                </c:pt>
                <c:pt idx="1">
                  <c:v>59.29</c:v>
                </c:pt>
                <c:pt idx="2">
                  <c:v>57.33</c:v>
                </c:pt>
                <c:pt idx="3">
                  <c:v>57.98</c:v>
                </c:pt>
                <c:pt idx="4">
                  <c:v>56.88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26016"/>
        <c:axId val="9832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26016"/>
        <c:axId val="98327936"/>
      </c:lineChart>
      <c:dateAx>
        <c:axId val="9832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27936"/>
        <c:crosses val="autoZero"/>
        <c:auto val="1"/>
        <c:lblOffset val="100"/>
        <c:baseTimeUnit val="years"/>
      </c:dateAx>
      <c:valAx>
        <c:axId val="9832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2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静岡県　小山町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19321</v>
      </c>
      <c r="AJ8" s="75"/>
      <c r="AK8" s="75"/>
      <c r="AL8" s="75"/>
      <c r="AM8" s="75"/>
      <c r="AN8" s="75"/>
      <c r="AO8" s="75"/>
      <c r="AP8" s="76"/>
      <c r="AQ8" s="57">
        <f>データ!R6</f>
        <v>135.74</v>
      </c>
      <c r="AR8" s="57"/>
      <c r="AS8" s="57"/>
      <c r="AT8" s="57"/>
      <c r="AU8" s="57"/>
      <c r="AV8" s="57"/>
      <c r="AW8" s="57"/>
      <c r="AX8" s="57"/>
      <c r="AY8" s="57">
        <f>データ!S6</f>
        <v>142.34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93.49</v>
      </c>
      <c r="K10" s="57"/>
      <c r="L10" s="57"/>
      <c r="M10" s="57"/>
      <c r="N10" s="57"/>
      <c r="O10" s="57"/>
      <c r="P10" s="57"/>
      <c r="Q10" s="57"/>
      <c r="R10" s="57">
        <f>データ!O6</f>
        <v>97.99</v>
      </c>
      <c r="S10" s="57"/>
      <c r="T10" s="57"/>
      <c r="U10" s="57"/>
      <c r="V10" s="57"/>
      <c r="W10" s="57"/>
      <c r="X10" s="57"/>
      <c r="Y10" s="57"/>
      <c r="Z10" s="65">
        <f>データ!P6</f>
        <v>1130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18824</v>
      </c>
      <c r="AJ10" s="65"/>
      <c r="AK10" s="65"/>
      <c r="AL10" s="65"/>
      <c r="AM10" s="65"/>
      <c r="AN10" s="65"/>
      <c r="AO10" s="65"/>
      <c r="AP10" s="65"/>
      <c r="AQ10" s="57">
        <f>データ!U6</f>
        <v>13.58</v>
      </c>
      <c r="AR10" s="57"/>
      <c r="AS10" s="57"/>
      <c r="AT10" s="57"/>
      <c r="AU10" s="57"/>
      <c r="AV10" s="57"/>
      <c r="AW10" s="57"/>
      <c r="AX10" s="57"/>
      <c r="AY10" s="57">
        <f>データ!V6</f>
        <v>1386.16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223441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静岡県　小山町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93.49</v>
      </c>
      <c r="O6" s="32">
        <f t="shared" si="3"/>
        <v>97.99</v>
      </c>
      <c r="P6" s="32">
        <f t="shared" si="3"/>
        <v>1130</v>
      </c>
      <c r="Q6" s="32">
        <f t="shared" si="3"/>
        <v>19321</v>
      </c>
      <c r="R6" s="32">
        <f t="shared" si="3"/>
        <v>135.74</v>
      </c>
      <c r="S6" s="32">
        <f t="shared" si="3"/>
        <v>142.34</v>
      </c>
      <c r="T6" s="32">
        <f t="shared" si="3"/>
        <v>18824</v>
      </c>
      <c r="U6" s="32">
        <f t="shared" si="3"/>
        <v>13.58</v>
      </c>
      <c r="V6" s="32">
        <f t="shared" si="3"/>
        <v>1386.16</v>
      </c>
      <c r="W6" s="33">
        <f>IF(W7="",NA(),W7)</f>
        <v>105.85</v>
      </c>
      <c r="X6" s="33">
        <f t="shared" ref="X6:AF6" si="4">IF(X7="",NA(),X7)</f>
        <v>96.06</v>
      </c>
      <c r="Y6" s="33">
        <f t="shared" si="4"/>
        <v>100.3</v>
      </c>
      <c r="Z6" s="33">
        <f t="shared" si="4"/>
        <v>119.29</v>
      </c>
      <c r="AA6" s="33">
        <f t="shared" si="4"/>
        <v>122.81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3">
        <f t="shared" ref="AI6:AQ6" si="5">IF(AI7="",NA(),AI7)</f>
        <v>4.12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283.97000000000003</v>
      </c>
      <c r="AT6" s="33">
        <f t="shared" ref="AT6:BB6" si="6">IF(AT7="",NA(),AT7)</f>
        <v>574.4</v>
      </c>
      <c r="AU6" s="33">
        <f t="shared" si="6"/>
        <v>660.56</v>
      </c>
      <c r="AV6" s="33">
        <f t="shared" si="6"/>
        <v>479.79</v>
      </c>
      <c r="AW6" s="33">
        <f t="shared" si="6"/>
        <v>634.5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90.35</v>
      </c>
      <c r="BE6" s="33">
        <f t="shared" ref="BE6:BM6" si="7">IF(BE7="",NA(),BE7)</f>
        <v>100.66</v>
      </c>
      <c r="BF6" s="33">
        <f t="shared" si="7"/>
        <v>101.99</v>
      </c>
      <c r="BG6" s="33">
        <f t="shared" si="7"/>
        <v>85.2</v>
      </c>
      <c r="BH6" s="33">
        <f t="shared" si="7"/>
        <v>88.83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102.56</v>
      </c>
      <c r="BP6" s="33">
        <f t="shared" ref="BP6:BX6" si="8">IF(BP7="",NA(),BP7)</f>
        <v>93.76</v>
      </c>
      <c r="BQ6" s="33">
        <f t="shared" si="8"/>
        <v>97.81</v>
      </c>
      <c r="BR6" s="33">
        <f t="shared" si="8"/>
        <v>121.84</v>
      </c>
      <c r="BS6" s="33">
        <f t="shared" si="8"/>
        <v>122.51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53.54</v>
      </c>
      <c r="CA6" s="33">
        <f t="shared" ref="CA6:CI6" si="9">IF(CA7="",NA(),CA7)</f>
        <v>59.29</v>
      </c>
      <c r="CB6" s="33">
        <f t="shared" si="9"/>
        <v>57.33</v>
      </c>
      <c r="CC6" s="33">
        <f t="shared" si="9"/>
        <v>57.98</v>
      </c>
      <c r="CD6" s="33">
        <f t="shared" si="9"/>
        <v>56.88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48.31</v>
      </c>
      <c r="CL6" s="33">
        <f t="shared" ref="CL6:CT6" si="10">IF(CL7="",NA(),CL7)</f>
        <v>47.63</v>
      </c>
      <c r="CM6" s="33">
        <f t="shared" si="10"/>
        <v>46.7</v>
      </c>
      <c r="CN6" s="33">
        <f t="shared" si="10"/>
        <v>45.37</v>
      </c>
      <c r="CO6" s="33">
        <f t="shared" si="10"/>
        <v>46.2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87</v>
      </c>
      <c r="CW6" s="33">
        <f t="shared" ref="CW6:DE6" si="11">IF(CW7="",NA(),CW7)</f>
        <v>87</v>
      </c>
      <c r="CX6" s="33">
        <f t="shared" si="11"/>
        <v>87</v>
      </c>
      <c r="CY6" s="33">
        <f t="shared" si="11"/>
        <v>87</v>
      </c>
      <c r="CZ6" s="33">
        <f t="shared" si="11"/>
        <v>87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29.85</v>
      </c>
      <c r="DH6" s="33">
        <f t="shared" ref="DH6:DP6" si="12">IF(DH7="",NA(),DH7)</f>
        <v>29.68</v>
      </c>
      <c r="DI6" s="33">
        <f t="shared" si="12"/>
        <v>30.55</v>
      </c>
      <c r="DJ6" s="33">
        <f t="shared" si="12"/>
        <v>44.62</v>
      </c>
      <c r="DK6" s="33">
        <f t="shared" si="12"/>
        <v>45.73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3">
        <f>IF(DR7="",NA(),DR7)</f>
        <v>15.8</v>
      </c>
      <c r="DS6" s="33">
        <f t="shared" ref="DS6:EA6" si="13">IF(DS7="",NA(),DS7)</f>
        <v>15.5</v>
      </c>
      <c r="DT6" s="33">
        <f t="shared" si="13"/>
        <v>15.16</v>
      </c>
      <c r="DU6" s="33">
        <f t="shared" si="13"/>
        <v>16.25</v>
      </c>
      <c r="DV6" s="33">
        <f t="shared" si="13"/>
        <v>15.78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0.22</v>
      </c>
      <c r="EF6" s="32">
        <f t="shared" si="14"/>
        <v>0</v>
      </c>
      <c r="EG6" s="32">
        <f t="shared" si="14"/>
        <v>0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223441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93.49</v>
      </c>
      <c r="O7" s="36">
        <v>97.99</v>
      </c>
      <c r="P7" s="36">
        <v>1130</v>
      </c>
      <c r="Q7" s="36">
        <v>19321</v>
      </c>
      <c r="R7" s="36">
        <v>135.74</v>
      </c>
      <c r="S7" s="36">
        <v>142.34</v>
      </c>
      <c r="T7" s="36">
        <v>18824</v>
      </c>
      <c r="U7" s="36">
        <v>13.58</v>
      </c>
      <c r="V7" s="36">
        <v>1386.16</v>
      </c>
      <c r="W7" s="36">
        <v>105.85</v>
      </c>
      <c r="X7" s="36">
        <v>96.06</v>
      </c>
      <c r="Y7" s="36">
        <v>100.3</v>
      </c>
      <c r="Z7" s="36">
        <v>119.29</v>
      </c>
      <c r="AA7" s="36">
        <v>122.81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4.12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283.97000000000003</v>
      </c>
      <c r="AT7" s="36">
        <v>574.4</v>
      </c>
      <c r="AU7" s="36">
        <v>660.56</v>
      </c>
      <c r="AV7" s="36">
        <v>479.79</v>
      </c>
      <c r="AW7" s="36">
        <v>634.5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90.35</v>
      </c>
      <c r="BE7" s="36">
        <v>100.66</v>
      </c>
      <c r="BF7" s="36">
        <v>101.99</v>
      </c>
      <c r="BG7" s="36">
        <v>85.2</v>
      </c>
      <c r="BH7" s="36">
        <v>88.83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102.56</v>
      </c>
      <c r="BP7" s="36">
        <v>93.76</v>
      </c>
      <c r="BQ7" s="36">
        <v>97.81</v>
      </c>
      <c r="BR7" s="36">
        <v>121.84</v>
      </c>
      <c r="BS7" s="36">
        <v>122.51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53.54</v>
      </c>
      <c r="CA7" s="36">
        <v>59.29</v>
      </c>
      <c r="CB7" s="36">
        <v>57.33</v>
      </c>
      <c r="CC7" s="36">
        <v>57.98</v>
      </c>
      <c r="CD7" s="36">
        <v>56.88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48.31</v>
      </c>
      <c r="CL7" s="36">
        <v>47.63</v>
      </c>
      <c r="CM7" s="36">
        <v>46.7</v>
      </c>
      <c r="CN7" s="36">
        <v>45.37</v>
      </c>
      <c r="CO7" s="36">
        <v>46.2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87</v>
      </c>
      <c r="CW7" s="36">
        <v>87</v>
      </c>
      <c r="CX7" s="36">
        <v>87</v>
      </c>
      <c r="CY7" s="36">
        <v>87</v>
      </c>
      <c r="CZ7" s="36">
        <v>87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29.85</v>
      </c>
      <c r="DH7" s="36">
        <v>29.68</v>
      </c>
      <c r="DI7" s="36">
        <v>30.55</v>
      </c>
      <c r="DJ7" s="36">
        <v>44.62</v>
      </c>
      <c r="DK7" s="36">
        <v>45.73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15.8</v>
      </c>
      <c r="DS7" s="36">
        <v>15.5</v>
      </c>
      <c r="DT7" s="36">
        <v>15.16</v>
      </c>
      <c r="DU7" s="36">
        <v>16.25</v>
      </c>
      <c r="DV7" s="36">
        <v>15.78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0</v>
      </c>
      <c r="ED7" s="36">
        <v>0</v>
      </c>
      <c r="EE7" s="36">
        <v>0.22</v>
      </c>
      <c r="EF7" s="36">
        <v>0</v>
      </c>
      <c r="EG7" s="36">
        <v>0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高橋　浩一</cp:lastModifiedBy>
  <cp:lastPrinted>2017-02-23T15:56:03Z</cp:lastPrinted>
  <dcterms:created xsi:type="dcterms:W3CDTF">2017-02-01T08:42:43Z</dcterms:created>
  <dcterms:modified xsi:type="dcterms:W3CDTF">2017-02-23T15:56:04Z</dcterms:modified>
</cp:coreProperties>
</file>