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s23\public\道路維持課\非公開\管理担当\⑲調査・回答\【5月】地方公営企業調査\H29年度に回答\(H30.3)平成28年度決算｢経営比較分析表｣の分析等について\"/>
    </mc:Choice>
  </mc:AlternateContent>
  <workbookProtection workbookPassword="B319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DL7" i="5"/>
  <c r="DK7" i="5"/>
  <c r="DI7" i="5"/>
  <c r="MI78" i="4" s="1"/>
  <c r="DH7" i="5"/>
  <c r="LT78" i="4" s="1"/>
  <c r="DG7" i="5"/>
  <c r="DF7" i="5"/>
  <c r="DE7" i="5"/>
  <c r="DD7" i="5"/>
  <c r="DC7" i="5"/>
  <c r="DB7" i="5"/>
  <c r="DA7" i="5"/>
  <c r="CZ7" i="5"/>
  <c r="KA77" i="4" s="1"/>
  <c r="CN7" i="5"/>
  <c r="CM7" i="5"/>
  <c r="BZ7" i="5"/>
  <c r="BY7" i="5"/>
  <c r="BX7" i="5"/>
  <c r="BW7" i="5"/>
  <c r="BV7" i="5"/>
  <c r="BU7" i="5"/>
  <c r="MA52" i="4" s="1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AX7" i="5"/>
  <c r="AW7" i="5"/>
  <c r="AV7" i="5"/>
  <c r="AU7" i="5"/>
  <c r="U52" i="4" s="1"/>
  <c r="AS7" i="5"/>
  <c r="AR7" i="5"/>
  <c r="AQ7" i="5"/>
  <c r="AP7" i="5"/>
  <c r="AO7" i="5"/>
  <c r="AN7" i="5"/>
  <c r="AM7" i="5"/>
  <c r="AL7" i="5"/>
  <c r="FX31" i="4" s="1"/>
  <c r="AK7" i="5"/>
  <c r="AJ7" i="5"/>
  <c r="AH7" i="5"/>
  <c r="AG7" i="5"/>
  <c r="AF7" i="5"/>
  <c r="AE7" i="5"/>
  <c r="AD7" i="5"/>
  <c r="AC7" i="5"/>
  <c r="CS31" i="4" s="1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EL53" i="4"/>
  <c r="CS53" i="4"/>
  <c r="BG53" i="4"/>
  <c r="AN53" i="4"/>
  <c r="U53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MA32" i="4"/>
  <c r="LH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E31" i="4"/>
  <c r="EL31" i="4"/>
  <c r="BZ31" i="4"/>
  <c r="BG31" i="4"/>
  <c r="AN31" i="4"/>
  <c r="U31" i="4"/>
  <c r="LJ10" i="4"/>
  <c r="JQ10" i="4"/>
  <c r="HX10" i="4"/>
  <c r="DU10" i="4"/>
  <c r="AQ10" i="4"/>
  <c r="B10" i="4"/>
  <c r="JQ8" i="4"/>
  <c r="HX8" i="4"/>
  <c r="CF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K76" i="4" l="1"/>
  <c r="LH51" i="4"/>
  <c r="LT76" i="4"/>
  <c r="GQ51" i="4"/>
  <c r="LH30" i="4"/>
  <c r="BZ51" i="4"/>
  <c r="GQ30" i="4"/>
  <c r="BZ30" i="4"/>
  <c r="IE76" i="4"/>
  <c r="BG30" i="4"/>
  <c r="KO30" i="4"/>
  <c r="HP76" i="4"/>
  <c r="BG51" i="4"/>
  <c r="FX30" i="4"/>
  <c r="AV76" i="4"/>
  <c r="KO51" i="4"/>
  <c r="LE76" i="4"/>
  <c r="FX51" i="4"/>
  <c r="HA76" i="4"/>
  <c r="AN51" i="4"/>
  <c r="FE30" i="4"/>
  <c r="AN30" i="4"/>
  <c r="JV51" i="4"/>
  <c r="JV30" i="4"/>
  <c r="AG76" i="4"/>
  <c r="KP76" i="4"/>
  <c r="FE51" i="4"/>
  <c r="KA76" i="4"/>
  <c r="EL51" i="4"/>
  <c r="JC30" i="4"/>
  <c r="JC51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<sst xmlns="http://schemas.openxmlformats.org/spreadsheetml/2006/main" count="286" uniqueCount="136">
  <si>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</si>
  <si>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</si>
  <si>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</si>
  <si>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</si>
  <si>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</si>
  <si>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</si>
  <si>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</si>
  <si>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</si>
  <si>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</si>
  <si>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</si>
  <si>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</si>
  <si>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</si>
  <si>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</si>
  <si>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</si>
  <si>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</si>
  <si>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</si>
  <si>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</si>
  <si>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</si>
  <si>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</si>
  <si>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</si>
  <si>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</si>
  <si>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</si>
  <si>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</si>
  <si>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</si>
  <si>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</si>
  <si>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</si>
  <si>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</si>
  <si>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</si>
  <si>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</si>
  <si>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</si>
  <si>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</si>
  <si>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</si>
  <si>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</si>
  <si>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</si>
  <si>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</si>
  <si>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</si>
  <si>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</si>
  <si>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</si>
  <si>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</si>
  <si>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</si>
  <si>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</si>
  <si>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</si>
  <si>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</si>
  <si>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</si>
  <si>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</si>
  <si>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</si>
  <si>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</si>
  <si>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</si>
  <si>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</si>
  <si>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</si>
  <si>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</si>
  <si>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</si>
  <si>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</si>
  <si>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</si>
  <si>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</si>
  <si>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</si>
  <si>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</si>
  <si>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</si>
  <si>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</si>
  <si>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</si>
  <si>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</si>
  <si>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</si>
  <si>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</si>
  <si>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</si>
  <si>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</si>
  <si>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</si>
  <si>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</si>
  <si>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</si>
  <si>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</si>
  <si>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</si>
  <si>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</si>
  <si>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</si>
  <si>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</si>
  <si>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</si>
  <si>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</si>
  <si>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</si>
  <si>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</si>
  <si>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</si>
  <si>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</si>
  <si>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</si>
  <si>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</si>
  <si>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</si>
  <si>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</si>
  <si>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</si>
  <si>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</si>
  <si>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</si>
  <si>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</si>
  <si>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</si>
  <si>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</si>
  <si>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</si>
  <si>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</si>
  <si>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</si>
  <si>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</si>
  <si>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</si>
  <si>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</si>
  <si>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</si>
  <si>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</si>
  <si>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</si>
  <si>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</si>
  <si>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</si>
  <si>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</si>
  <si>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</si>
  <si>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</si>
  <si>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</si>
  <si>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</si>
  <si>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</si>
  <si>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</si>
  <si>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</si>
  <si>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</si>
  <si>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</si>
  <si>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</si>
  <si>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</si>
  <si>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</si>
  <si>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</si>
  <si>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静岡県　富士市</t>
  </si>
  <si>
    <t>南町公園駐車場</t>
  </si>
  <si>
    <t>法非適用</t>
  </si>
  <si>
    <t>駐車場整備事業</t>
  </si>
  <si>
    <t>-</t>
  </si>
  <si>
    <t>Ａ３Ｂ１</t>
  </si>
  <si>
    <t>該当数値なし</t>
  </si>
  <si>
    <t>その他駐車場</t>
  </si>
  <si>
    <t>広場式</t>
  </si>
  <si>
    <t>駅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</si>
  <si>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</si>
  <si>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</si>
  <si>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</si>
  <si>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</si>
  <si>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</si>
  <si>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</si>
  <si>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</si>
  <si>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商店街の近くにあるが、敷地は狭い。敷地の地価は近傍地より求めたものである。設備投資見込額は補修工事費及び修繕費を見込んでいる。自動精算機が古くなってきているため、数年後には入れ替えが必要になってくると考える。</t>
    <rPh sb="0" eb="2">
      <t>ショウテン</t>
    </rPh>
    <rPh sb="2" eb="3">
      <t>ガイ</t>
    </rPh>
    <rPh sb="4" eb="5">
      <t>チカ</t>
    </rPh>
    <rPh sb="14" eb="15">
      <t>セマ</t>
    </rPh>
    <phoneticPr fontId="6"/>
  </si>
  <si>
    <t>稼働率は減少傾向にあるものの、立地条件から固定利用者に恵まれた駐車場である。H27年度に指定管理者制度への移行が検討されたが、収益向上が見込めないとの理由で現行の管理が続いているため、当面は現状の管理を継続する中で収益向上を目指す。</t>
    <rPh sb="15" eb="17">
      <t>リッチ</t>
    </rPh>
    <rPh sb="17" eb="19">
      <t>ジョウケン</t>
    </rPh>
    <rPh sb="21" eb="23">
      <t>コテイ</t>
    </rPh>
    <rPh sb="23" eb="26">
      <t>リヨウシャ</t>
    </rPh>
    <rPh sb="27" eb="28">
      <t>メグ</t>
    </rPh>
    <phoneticPr fontId="6"/>
  </si>
  <si>
    <t>非設置</t>
    <phoneticPr fontId="6"/>
  </si>
  <si>
    <t>収益的収支比率は常に100％を超え、他会計から補助金を得ることなく収益を上げている。売上高GOP比率、EBITDAは共に平均より低い値である。H26年度までは市営駐車場全6箇所を1つの単位として管理していたため、個々の駐車場単位で集計できるようになったH27年度以降の数値と乖離している。H27年度以降の数値が正しい数値である。収益性が低く収益向上のための施策が必要と考える。</t>
    <rPh sb="147" eb="149">
      <t>ネンド</t>
    </rPh>
    <phoneticPr fontId="6"/>
  </si>
  <si>
    <t>公園の隣接地であり、ハローワーク利用者や幼稚園の送迎、近隣の商店街利用者などの利用が多い。稼働率は減少傾向である。近年は平均値を下回っているが、稼働率は200％程度である。近年、周辺に民間駐車場施設が増加しているため、当駐車場利用者が減少しているものと考える。収益にはあまり変化がないため、現状維持が妥当と考える。</t>
    <rPh sb="3" eb="5">
      <t>リンセツ</t>
    </rPh>
    <rPh sb="80" eb="82">
      <t>テイド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</si>
</sst>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252.5</c:v>
                </c:pt>
                <c:pt idx="1">
                  <c:v>217.1</c:v>
                </c:pt>
                <c:pt idx="2">
                  <c:v>256.10000000000002</c:v>
                </c:pt>
                <c:pt idx="3">
                  <c:v>122.1</c:v>
                </c:pt>
                <c:pt idx="4">
                  <c:v>125.7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363384"/>
        <c:axId val="411417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393.6</c:v>
                </c:pt>
                <c:pt idx="1">
                  <c:v>407.1</c:v>
                </c:pt>
                <c:pt idx="2">
                  <c:v>375.5</c:v>
                </c:pt>
                <c:pt idx="3">
                  <c:v>441.2</c:v>
                </c:pt>
                <c:pt idx="4">
                  <c:v>368.2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363384"/>
        <c:axId val="411417376"/>
      </c:lineChart>
      <c:dateAx>
        <c:axId val="413363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1417376"/>
        <c:crosses val="autoZero"/>
        <c:auto val="1"/>
        <c:lblOffset val="100"/>
        <c:baseTimeUnit val="years"/>
      </c:dateAx>
      <c:valAx>
        <c:axId val="411417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33633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418160"/>
        <c:axId val="411418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123.1</c:v>
                </c:pt>
                <c:pt idx="1">
                  <c:v>92.3</c:v>
                </c:pt>
                <c:pt idx="2">
                  <c:v>85.4</c:v>
                </c:pt>
                <c:pt idx="3">
                  <c:v>76.3</c:v>
                </c:pt>
                <c:pt idx="4">
                  <c:v>64.099999999999994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18160"/>
        <c:axId val="411418552"/>
      </c:lineChart>
      <c:dateAx>
        <c:axId val="411418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1418552"/>
        <c:crosses val="autoZero"/>
        <c:auto val="1"/>
        <c:lblOffset val="100"/>
        <c:baseTimeUnit val="years"/>
      </c:dateAx>
      <c:valAx>
        <c:axId val="411418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1418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419728"/>
        <c:axId val="411420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19728"/>
        <c:axId val="411420120"/>
      </c:lineChart>
      <c:dateAx>
        <c:axId val="411419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1420120"/>
        <c:crosses val="autoZero"/>
        <c:auto val="1"/>
        <c:lblOffset val="100"/>
        <c:baseTimeUnit val="years"/>
      </c:dateAx>
      <c:valAx>
        <c:axId val="411420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14197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420904"/>
        <c:axId val="547972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20904"/>
        <c:axId val="547972336"/>
      </c:lineChart>
      <c:dateAx>
        <c:axId val="411420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7972336"/>
        <c:crosses val="autoZero"/>
        <c:auto val="1"/>
        <c:lblOffset val="100"/>
        <c:baseTimeUnit val="years"/>
      </c:dateAx>
      <c:valAx>
        <c:axId val="547972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1420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7973120"/>
        <c:axId val="547973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11.4</c:v>
                </c:pt>
                <c:pt idx="1">
                  <c:v>11</c:v>
                </c:pt>
                <c:pt idx="2">
                  <c:v>7.8</c:v>
                </c:pt>
                <c:pt idx="3">
                  <c:v>6.7</c:v>
                </c:pt>
                <c:pt idx="4">
                  <c:v>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973120"/>
        <c:axId val="547973512"/>
      </c:lineChart>
      <c:dateAx>
        <c:axId val="547973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7973512"/>
        <c:crosses val="autoZero"/>
        <c:auto val="1"/>
        <c:lblOffset val="100"/>
        <c:baseTimeUnit val="years"/>
      </c:dateAx>
      <c:valAx>
        <c:axId val="547973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479731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7974296"/>
        <c:axId val="547974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105</c:v>
                </c:pt>
                <c:pt idx="1">
                  <c:v>61</c:v>
                </c:pt>
                <c:pt idx="2">
                  <c:v>40</c:v>
                </c:pt>
                <c:pt idx="3">
                  <c:v>27</c:v>
                </c:pt>
                <c:pt idx="4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974296"/>
        <c:axId val="547974688"/>
      </c:lineChart>
      <c:dateAx>
        <c:axId val="547974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7974688"/>
        <c:crosses val="autoZero"/>
        <c:auto val="1"/>
        <c:lblOffset val="100"/>
        <c:baseTimeUnit val="years"/>
      </c:dateAx>
      <c:valAx>
        <c:axId val="547974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47974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250</c:v>
                </c:pt>
                <c:pt idx="1">
                  <c:v>228.6</c:v>
                </c:pt>
                <c:pt idx="2">
                  <c:v>221.4</c:v>
                </c:pt>
                <c:pt idx="3">
                  <c:v>207.1</c:v>
                </c:pt>
                <c:pt idx="4">
                  <c:v>200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7975472"/>
        <c:axId val="547975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230</c:v>
                </c:pt>
                <c:pt idx="1">
                  <c:v>244.3</c:v>
                </c:pt>
                <c:pt idx="2">
                  <c:v>238.1</c:v>
                </c:pt>
                <c:pt idx="3">
                  <c:v>261.8</c:v>
                </c:pt>
                <c:pt idx="4">
                  <c:v>268.7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975472"/>
        <c:axId val="547975864"/>
      </c:lineChart>
      <c:dateAx>
        <c:axId val="547975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7975864"/>
        <c:crosses val="autoZero"/>
        <c:auto val="1"/>
        <c:lblOffset val="100"/>
        <c:baseTimeUnit val="years"/>
      </c:dateAx>
      <c:valAx>
        <c:axId val="547975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479754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60.3</c:v>
                </c:pt>
                <c:pt idx="1">
                  <c:v>53.7</c:v>
                </c:pt>
                <c:pt idx="2">
                  <c:v>60.6</c:v>
                </c:pt>
                <c:pt idx="3">
                  <c:v>17.8</c:v>
                </c:pt>
                <c:pt idx="4">
                  <c:v>19.5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834552"/>
        <c:axId val="415834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51.9</c:v>
                </c:pt>
                <c:pt idx="1">
                  <c:v>59.2</c:v>
                </c:pt>
                <c:pt idx="2">
                  <c:v>64.5</c:v>
                </c:pt>
                <c:pt idx="3">
                  <c:v>60</c:v>
                </c:pt>
                <c:pt idx="4">
                  <c:v>52.8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834552"/>
        <c:axId val="415834944"/>
      </c:lineChart>
      <c:dateAx>
        <c:axId val="415834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5834944"/>
        <c:crosses val="autoZero"/>
        <c:auto val="1"/>
        <c:lblOffset val="100"/>
        <c:baseTimeUnit val="years"/>
      </c:dateAx>
      <c:valAx>
        <c:axId val="415834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5834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6512</c:v>
                </c:pt>
                <c:pt idx="1">
                  <c:v>4062</c:v>
                </c:pt>
                <c:pt idx="2">
                  <c:v>4685</c:v>
                </c:pt>
                <c:pt idx="3">
                  <c:v>951</c:v>
                </c:pt>
                <c:pt idx="4">
                  <c:v>1152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835728"/>
        <c:axId val="415836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6188</c:v>
                </c:pt>
                <c:pt idx="1">
                  <c:v>7011</c:v>
                </c:pt>
                <c:pt idx="2">
                  <c:v>7612</c:v>
                </c:pt>
                <c:pt idx="3">
                  <c:v>7104</c:v>
                </c:pt>
                <c:pt idx="4">
                  <c:v>7407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835728"/>
        <c:axId val="415836120"/>
      </c:lineChart>
      <c:dateAx>
        <c:axId val="415835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5836120"/>
        <c:crosses val="autoZero"/>
        <c:auto val="1"/>
        <c:lblOffset val="100"/>
        <c:baseTimeUnit val="years"/>
      </c:dateAx>
      <c:valAx>
        <c:axId val="415836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158357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C1" zoomScaleNormal="100" zoomScaleSheetLayoutView="70" workbookViewId="0">
      <selection activeCell="ND66" sqref="ND66:NR82"/>
    </sheetView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138" t="str">
        <f>データ!H6&amp;"　"&amp;データ!I6</f>
        <v>静岡県富士市　南町公園駐車場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130" t="s">
        <v>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2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2"/>
      <c r="CF7" s="130" t="s">
        <v>3</v>
      </c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2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3" t="s">
        <v>5</v>
      </c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3" t="s">
        <v>6</v>
      </c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 t="s">
        <v>7</v>
      </c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 t="s">
        <v>8</v>
      </c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3"/>
      <c r="LZ7" s="133"/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34" t="s">
        <v>133</v>
      </c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360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4"/>
      <c r="ND8" s="128" t="s">
        <v>10</v>
      </c>
      <c r="NE8" s="129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130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130" t="s">
        <v>13</v>
      </c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2"/>
      <c r="CF9" s="130" t="s">
        <v>14</v>
      </c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2"/>
      <c r="DU9" s="133" t="s">
        <v>15</v>
      </c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3" t="s">
        <v>16</v>
      </c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 t="s">
        <v>17</v>
      </c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 t="s">
        <v>18</v>
      </c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3"/>
      <c r="LZ9" s="133"/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4"/>
      <c r="ND9" s="135" t="s">
        <v>19</v>
      </c>
      <c r="NE9" s="136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tr">
        <f>データ!P7</f>
        <v>その他駐車場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45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3">
        <f>データ!V7</f>
        <v>28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108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26" t="s">
        <v>23</v>
      </c>
      <c r="NE11" s="126"/>
      <c r="NF11" s="126"/>
      <c r="NG11" s="126"/>
      <c r="NH11" s="126"/>
      <c r="NI11" s="126"/>
      <c r="NJ11" s="126"/>
      <c r="NK11" s="126"/>
      <c r="NL11" s="126"/>
      <c r="NM11" s="126"/>
      <c r="NN11" s="126"/>
      <c r="NO11" s="126"/>
      <c r="NP11" s="126"/>
      <c r="NQ11" s="126"/>
      <c r="NR11" s="126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26"/>
      <c r="NE12" s="126"/>
      <c r="NF12" s="126"/>
      <c r="NG12" s="126"/>
      <c r="NH12" s="126"/>
      <c r="NI12" s="126"/>
      <c r="NJ12" s="126"/>
      <c r="NK12" s="126"/>
      <c r="NL12" s="126"/>
      <c r="NM12" s="126"/>
      <c r="NN12" s="126"/>
      <c r="NO12" s="126"/>
      <c r="NP12" s="126"/>
      <c r="NQ12" s="126"/>
      <c r="NR12" s="126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7"/>
      <c r="NE13" s="127"/>
      <c r="NF13" s="127"/>
      <c r="NG13" s="127"/>
      <c r="NH13" s="127"/>
      <c r="NI13" s="127"/>
      <c r="NJ13" s="127"/>
      <c r="NK13" s="127"/>
      <c r="NL13" s="127"/>
      <c r="NM13" s="127"/>
      <c r="NN13" s="127"/>
      <c r="NO13" s="127"/>
      <c r="NP13" s="127"/>
      <c r="NQ13" s="127"/>
      <c r="NR13" s="127"/>
    </row>
    <row r="14" spans="1:382" ht="13.5" customHeight="1">
      <c r="A14" s="19"/>
      <c r="B14" s="7"/>
      <c r="C14" s="8"/>
      <c r="D14" s="8"/>
      <c r="E14" s="8"/>
      <c r="F14" s="8"/>
      <c r="G14" s="8"/>
      <c r="H14" s="86" t="s">
        <v>24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86" t="s">
        <v>25</v>
      </c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"/>
      <c r="MX14" s="8"/>
      <c r="MY14" s="8"/>
      <c r="MZ14" s="8"/>
      <c r="NA14" s="8"/>
      <c r="NB14" s="9"/>
      <c r="NC14" s="2"/>
      <c r="ND14" s="89" t="s">
        <v>26</v>
      </c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1"/>
    </row>
    <row r="15" spans="1:382" ht="13.5" customHeight="1">
      <c r="A15" s="2"/>
      <c r="B15" s="20"/>
      <c r="C15" s="21"/>
      <c r="D15" s="21"/>
      <c r="E15" s="21"/>
      <c r="F15" s="21"/>
      <c r="G15" s="21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21"/>
      <c r="MX15" s="21"/>
      <c r="MY15" s="21"/>
      <c r="MZ15" s="21"/>
      <c r="NA15" s="21"/>
      <c r="NB15" s="22"/>
      <c r="NC15" s="2"/>
      <c r="ND15" s="92" t="s">
        <v>134</v>
      </c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4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92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4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92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4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92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4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92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4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92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4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92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4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92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4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92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4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92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4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92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4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92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4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92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4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92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4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92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4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92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4"/>
    </row>
    <row r="31" spans="1:382" ht="13.5" customHeight="1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252.5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217.1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256.10000000000002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122.1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125.7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0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250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228.6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221.4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207.1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200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89" t="s">
        <v>28</v>
      </c>
      <c r="NE31" s="90"/>
      <c r="NF31" s="90"/>
      <c r="NG31" s="90"/>
      <c r="NH31" s="90"/>
      <c r="NI31" s="90"/>
      <c r="NJ31" s="90"/>
      <c r="NK31" s="90"/>
      <c r="NL31" s="90"/>
      <c r="NM31" s="90"/>
      <c r="NN31" s="90"/>
      <c r="NO31" s="90"/>
      <c r="NP31" s="90"/>
      <c r="NQ31" s="90"/>
      <c r="NR31" s="91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393.6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407.1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375.5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441.2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368.2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11.4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11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7.8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6.7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5.9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230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244.3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238.1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261.8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268.7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92" t="s">
        <v>131</v>
      </c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4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92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4"/>
    </row>
    <row r="34" spans="1:382" ht="13.5" customHeight="1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92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4"/>
    </row>
    <row r="35" spans="1:382" ht="13.5" customHeight="1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92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4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92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4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92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4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92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4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92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4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92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4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92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4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92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4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92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4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92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4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92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4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92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4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92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4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89" t="s">
        <v>33</v>
      </c>
      <c r="NE48" s="90"/>
      <c r="NF48" s="90"/>
      <c r="NG48" s="90"/>
      <c r="NH48" s="90"/>
      <c r="NI48" s="90"/>
      <c r="NJ48" s="90"/>
      <c r="NK48" s="90"/>
      <c r="NL48" s="90"/>
      <c r="NM48" s="90"/>
      <c r="NN48" s="90"/>
      <c r="NO48" s="90"/>
      <c r="NP48" s="90"/>
      <c r="NQ48" s="90"/>
      <c r="NR48" s="91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92" t="s">
        <v>135</v>
      </c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4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92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4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92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4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0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0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0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0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60.3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53.7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60.6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17.8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19.5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6512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4062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4685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951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1152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92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4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105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61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40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27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29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51.9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59.2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64.5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60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52.8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6188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7011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7612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7104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7407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92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4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92"/>
      <c r="NE54" s="93"/>
      <c r="NF54" s="93"/>
      <c r="NG54" s="93"/>
      <c r="NH54" s="93"/>
      <c r="NI54" s="93"/>
      <c r="NJ54" s="93"/>
      <c r="NK54" s="93"/>
      <c r="NL54" s="93"/>
      <c r="NM54" s="93"/>
      <c r="NN54" s="93"/>
      <c r="NO54" s="93"/>
      <c r="NP54" s="93"/>
      <c r="NQ54" s="93"/>
      <c r="NR54" s="94"/>
    </row>
    <row r="55" spans="1:382" ht="13.5" customHeight="1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92"/>
      <c r="NE55" s="93"/>
      <c r="NF55" s="93"/>
      <c r="NG55" s="93"/>
      <c r="NH55" s="93"/>
      <c r="NI55" s="93"/>
      <c r="NJ55" s="93"/>
      <c r="NK55" s="93"/>
      <c r="NL55" s="93"/>
      <c r="NM55" s="93"/>
      <c r="NN55" s="93"/>
      <c r="NO55" s="93"/>
      <c r="NP55" s="93"/>
      <c r="NQ55" s="93"/>
      <c r="NR55" s="94"/>
    </row>
    <row r="56" spans="1:382" ht="13.5" customHeight="1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92"/>
      <c r="NE56" s="93"/>
      <c r="NF56" s="93"/>
      <c r="NG56" s="93"/>
      <c r="NH56" s="93"/>
      <c r="NI56" s="93"/>
      <c r="NJ56" s="93"/>
      <c r="NK56" s="93"/>
      <c r="NL56" s="93"/>
      <c r="NM56" s="93"/>
      <c r="NN56" s="93"/>
      <c r="NO56" s="93"/>
      <c r="NP56" s="93"/>
      <c r="NQ56" s="93"/>
      <c r="NR56" s="94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92"/>
      <c r="NE57" s="93"/>
      <c r="NF57" s="93"/>
      <c r="NG57" s="93"/>
      <c r="NH57" s="93"/>
      <c r="NI57" s="93"/>
      <c r="NJ57" s="93"/>
      <c r="NK57" s="93"/>
      <c r="NL57" s="93"/>
      <c r="NM57" s="93"/>
      <c r="NN57" s="93"/>
      <c r="NO57" s="93"/>
      <c r="NP57" s="93"/>
      <c r="NQ57" s="93"/>
      <c r="NR57" s="94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92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94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92"/>
      <c r="NE59" s="93"/>
      <c r="NF59" s="93"/>
      <c r="NG59" s="93"/>
      <c r="NH59" s="93"/>
      <c r="NI59" s="93"/>
      <c r="NJ59" s="93"/>
      <c r="NK59" s="93"/>
      <c r="NL59" s="93"/>
      <c r="NM59" s="93"/>
      <c r="NN59" s="93"/>
      <c r="NO59" s="93"/>
      <c r="NP59" s="93"/>
      <c r="NQ59" s="93"/>
      <c r="NR59" s="94"/>
    </row>
    <row r="60" spans="1:382" ht="13.5" customHeight="1">
      <c r="A60" s="24"/>
      <c r="B60" s="20"/>
      <c r="C60" s="21"/>
      <c r="D60" s="21"/>
      <c r="E60" s="21"/>
      <c r="F60" s="21"/>
      <c r="G60" s="21"/>
      <c r="H60" s="86" t="s">
        <v>37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21"/>
      <c r="MX60" s="21"/>
      <c r="MY60" s="21"/>
      <c r="MZ60" s="21"/>
      <c r="NA60" s="21"/>
      <c r="NB60" s="22"/>
      <c r="NC60" s="2"/>
      <c r="ND60" s="92"/>
      <c r="NE60" s="93"/>
      <c r="NF60" s="93"/>
      <c r="NG60" s="93"/>
      <c r="NH60" s="93"/>
      <c r="NI60" s="93"/>
      <c r="NJ60" s="93"/>
      <c r="NK60" s="93"/>
      <c r="NL60" s="93"/>
      <c r="NM60" s="93"/>
      <c r="NN60" s="93"/>
      <c r="NO60" s="93"/>
      <c r="NP60" s="93"/>
      <c r="NQ60" s="93"/>
      <c r="NR60" s="94"/>
    </row>
    <row r="61" spans="1:382" ht="13.5" customHeight="1">
      <c r="A61" s="24"/>
      <c r="B61" s="20"/>
      <c r="C61" s="21"/>
      <c r="D61" s="21"/>
      <c r="E61" s="21"/>
      <c r="F61" s="21"/>
      <c r="G61" s="21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  <c r="IX61" s="87"/>
      <c r="IY61" s="87"/>
      <c r="IZ61" s="87"/>
      <c r="JA61" s="87"/>
      <c r="JB61" s="87"/>
      <c r="JC61" s="87"/>
      <c r="JD61" s="87"/>
      <c r="JE61" s="87"/>
      <c r="JF61" s="87"/>
      <c r="JG61" s="87"/>
      <c r="JH61" s="87"/>
      <c r="JI61" s="87"/>
      <c r="JJ61" s="87"/>
      <c r="JK61" s="87"/>
      <c r="JL61" s="87"/>
      <c r="JM61" s="87"/>
      <c r="JN61" s="87"/>
      <c r="JO61" s="87"/>
      <c r="JP61" s="87"/>
      <c r="JQ61" s="87"/>
      <c r="JR61" s="87"/>
      <c r="JS61" s="87"/>
      <c r="JT61" s="87"/>
      <c r="JU61" s="87"/>
      <c r="JV61" s="87"/>
      <c r="JW61" s="87"/>
      <c r="JX61" s="87"/>
      <c r="JY61" s="87"/>
      <c r="JZ61" s="87"/>
      <c r="KA61" s="87"/>
      <c r="KB61" s="87"/>
      <c r="KC61" s="87"/>
      <c r="KD61" s="87"/>
      <c r="KE61" s="87"/>
      <c r="KF61" s="87"/>
      <c r="KG61" s="87"/>
      <c r="KH61" s="87"/>
      <c r="KI61" s="87"/>
      <c r="KJ61" s="87"/>
      <c r="KK61" s="87"/>
      <c r="KL61" s="87"/>
      <c r="KM61" s="87"/>
      <c r="KN61" s="87"/>
      <c r="KO61" s="87"/>
      <c r="KP61" s="87"/>
      <c r="KQ61" s="87"/>
      <c r="KR61" s="87"/>
      <c r="KS61" s="87"/>
      <c r="KT61" s="87"/>
      <c r="KU61" s="87"/>
      <c r="KV61" s="87"/>
      <c r="KW61" s="87"/>
      <c r="KX61" s="87"/>
      <c r="KY61" s="87"/>
      <c r="KZ61" s="87"/>
      <c r="LA61" s="87"/>
      <c r="LB61" s="87"/>
      <c r="LC61" s="87"/>
      <c r="LD61" s="87"/>
      <c r="LE61" s="87"/>
      <c r="LF61" s="87"/>
      <c r="LG61" s="87"/>
      <c r="LH61" s="87"/>
      <c r="LI61" s="87"/>
      <c r="LJ61" s="87"/>
      <c r="LK61" s="87"/>
      <c r="LL61" s="87"/>
      <c r="LM61" s="87"/>
      <c r="LN61" s="87"/>
      <c r="LO61" s="87"/>
      <c r="LP61" s="87"/>
      <c r="LQ61" s="87"/>
      <c r="LR61" s="87"/>
      <c r="LS61" s="87"/>
      <c r="LT61" s="87"/>
      <c r="LU61" s="87"/>
      <c r="LV61" s="87"/>
      <c r="LW61" s="87"/>
      <c r="LX61" s="87"/>
      <c r="LY61" s="87"/>
      <c r="LZ61" s="87"/>
      <c r="MA61" s="87"/>
      <c r="MB61" s="87"/>
      <c r="MC61" s="87"/>
      <c r="MD61" s="87"/>
      <c r="ME61" s="87"/>
      <c r="MF61" s="87"/>
      <c r="MG61" s="87"/>
      <c r="MH61" s="87"/>
      <c r="MI61" s="87"/>
      <c r="MJ61" s="87"/>
      <c r="MK61" s="87"/>
      <c r="ML61" s="87"/>
      <c r="MM61" s="87"/>
      <c r="MN61" s="87"/>
      <c r="MO61" s="87"/>
      <c r="MP61" s="87"/>
      <c r="MQ61" s="87"/>
      <c r="MR61" s="87"/>
      <c r="MS61" s="87"/>
      <c r="MT61" s="87"/>
      <c r="MU61" s="87"/>
      <c r="MV61" s="87"/>
      <c r="MW61" s="21"/>
      <c r="MX61" s="21"/>
      <c r="MY61" s="21"/>
      <c r="MZ61" s="21"/>
      <c r="NA61" s="21"/>
      <c r="NB61" s="22"/>
      <c r="NC61" s="2"/>
      <c r="ND61" s="92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4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92"/>
      <c r="NE62" s="93"/>
      <c r="NF62" s="93"/>
      <c r="NG62" s="93"/>
      <c r="NH62" s="93"/>
      <c r="NI62" s="93"/>
      <c r="NJ62" s="93"/>
      <c r="NK62" s="93"/>
      <c r="NL62" s="93"/>
      <c r="NM62" s="93"/>
      <c r="NN62" s="93"/>
      <c r="NO62" s="93"/>
      <c r="NP62" s="93"/>
      <c r="NQ62" s="93"/>
      <c r="NR62" s="94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88" t="s">
        <v>38</v>
      </c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92"/>
      <c r="NE63" s="93"/>
      <c r="NF63" s="93"/>
      <c r="NG63" s="93"/>
      <c r="NH63" s="93"/>
      <c r="NI63" s="93"/>
      <c r="NJ63" s="93"/>
      <c r="NK63" s="93"/>
      <c r="NL63" s="93"/>
      <c r="NM63" s="93"/>
      <c r="NN63" s="93"/>
      <c r="NO63" s="93"/>
      <c r="NP63" s="93"/>
      <c r="NQ63" s="93"/>
      <c r="NR63" s="94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95"/>
      <c r="NE64" s="96"/>
      <c r="NF64" s="96"/>
      <c r="NG64" s="96"/>
      <c r="NH64" s="96"/>
      <c r="NI64" s="96"/>
      <c r="NJ64" s="96"/>
      <c r="NK64" s="96"/>
      <c r="NL64" s="96"/>
      <c r="NM64" s="96"/>
      <c r="NN64" s="96"/>
      <c r="NO64" s="96"/>
      <c r="NP64" s="96"/>
      <c r="NQ64" s="96"/>
      <c r="NR64" s="97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89" t="s">
        <v>39</v>
      </c>
      <c r="NE65" s="90"/>
      <c r="NF65" s="90"/>
      <c r="NG65" s="90"/>
      <c r="NH65" s="90"/>
      <c r="NI65" s="90"/>
      <c r="NJ65" s="90"/>
      <c r="NK65" s="90"/>
      <c r="NL65" s="90"/>
      <c r="NM65" s="90"/>
      <c r="NN65" s="90"/>
      <c r="NO65" s="90"/>
      <c r="NP65" s="90"/>
      <c r="NQ65" s="90"/>
      <c r="NR65" s="91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92" t="s">
        <v>132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4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33224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92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4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92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94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92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94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92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94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92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94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88" t="s">
        <v>40</v>
      </c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92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94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92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4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92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4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92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4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>
        <f>データ!CN7</f>
        <v>4500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92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4"/>
    </row>
    <row r="77" spans="1:382" ht="13.5" customHeight="1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0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92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4"/>
    </row>
    <row r="78" spans="1:382" ht="13.5" customHeight="1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123.1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92.3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85.4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76.3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64.099999999999994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92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4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92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4"/>
    </row>
    <row r="80" spans="1:382" ht="13.5" customHeight="1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92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4"/>
    </row>
    <row r="81" spans="1:382" ht="13.5" customHeight="1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92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4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95"/>
      <c r="NE82" s="96"/>
      <c r="NF82" s="96"/>
      <c r="NG82" s="96"/>
      <c r="NH82" s="96"/>
      <c r="NI82" s="96"/>
      <c r="NJ82" s="96"/>
      <c r="NK82" s="96"/>
      <c r="NL82" s="96"/>
      <c r="NM82" s="96"/>
      <c r="NN82" s="96"/>
      <c r="NO82" s="96"/>
      <c r="NP82" s="96"/>
      <c r="NQ82" s="96"/>
      <c r="NR82" s="97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222101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3</v>
      </c>
      <c r="H6" s="61" t="str">
        <f>SUBSTITUTE(H8,"　","")</f>
        <v>静岡県富士市</v>
      </c>
      <c r="I6" s="61" t="str">
        <f t="shared" si="1"/>
        <v>南町公園駐車場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広場式</v>
      </c>
      <c r="R6" s="64">
        <f t="shared" si="1"/>
        <v>45</v>
      </c>
      <c r="S6" s="63" t="str">
        <f t="shared" si="1"/>
        <v>駅</v>
      </c>
      <c r="T6" s="63" t="str">
        <f t="shared" si="1"/>
        <v>無</v>
      </c>
      <c r="U6" s="64">
        <f t="shared" si="1"/>
        <v>360</v>
      </c>
      <c r="V6" s="64">
        <f t="shared" si="1"/>
        <v>28</v>
      </c>
      <c r="W6" s="64">
        <f t="shared" si="1"/>
        <v>108</v>
      </c>
      <c r="X6" s="63" t="str">
        <f t="shared" si="1"/>
        <v>導入なし</v>
      </c>
      <c r="Y6" s="65">
        <f>IF(Y8="-",NA(),Y8)</f>
        <v>252.5</v>
      </c>
      <c r="Z6" s="65">
        <f t="shared" ref="Z6:AH6" si="2">IF(Z8="-",NA(),Z8)</f>
        <v>217.1</v>
      </c>
      <c r="AA6" s="65">
        <f t="shared" si="2"/>
        <v>256.10000000000002</v>
      </c>
      <c r="AB6" s="65">
        <f t="shared" si="2"/>
        <v>122.1</v>
      </c>
      <c r="AC6" s="65">
        <f t="shared" si="2"/>
        <v>125.7</v>
      </c>
      <c r="AD6" s="65">
        <f t="shared" si="2"/>
        <v>393.6</v>
      </c>
      <c r="AE6" s="65">
        <f t="shared" si="2"/>
        <v>407.1</v>
      </c>
      <c r="AF6" s="65">
        <f t="shared" si="2"/>
        <v>375.5</v>
      </c>
      <c r="AG6" s="65">
        <f t="shared" si="2"/>
        <v>441.2</v>
      </c>
      <c r="AH6" s="65">
        <f t="shared" si="2"/>
        <v>368.2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11.4</v>
      </c>
      <c r="AP6" s="65">
        <f t="shared" si="3"/>
        <v>11</v>
      </c>
      <c r="AQ6" s="65">
        <f t="shared" si="3"/>
        <v>7.8</v>
      </c>
      <c r="AR6" s="65">
        <f t="shared" si="3"/>
        <v>6.7</v>
      </c>
      <c r="AS6" s="65">
        <f t="shared" si="3"/>
        <v>5.9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105</v>
      </c>
      <c r="BA6" s="66">
        <f t="shared" si="4"/>
        <v>61</v>
      </c>
      <c r="BB6" s="66">
        <f t="shared" si="4"/>
        <v>40</v>
      </c>
      <c r="BC6" s="66">
        <f t="shared" si="4"/>
        <v>27</v>
      </c>
      <c r="BD6" s="66">
        <f t="shared" si="4"/>
        <v>29</v>
      </c>
      <c r="BE6" s="64" t="str">
        <f>IF(BE8="-","",IF(BE8="-","【-】","【"&amp;SUBSTITUTE(TEXT(BE8,"#,##0"),"-","△")&amp;"】"))</f>
        <v>【140】</v>
      </c>
      <c r="BF6" s="65">
        <f>IF(BF8="-",NA(),BF8)</f>
        <v>60.3</v>
      </c>
      <c r="BG6" s="65">
        <f t="shared" ref="BG6:BO6" si="5">IF(BG8="-",NA(),BG8)</f>
        <v>53.7</v>
      </c>
      <c r="BH6" s="65">
        <f t="shared" si="5"/>
        <v>60.6</v>
      </c>
      <c r="BI6" s="65">
        <f t="shared" si="5"/>
        <v>17.8</v>
      </c>
      <c r="BJ6" s="65">
        <f t="shared" si="5"/>
        <v>19.5</v>
      </c>
      <c r="BK6" s="65">
        <f t="shared" si="5"/>
        <v>51.9</v>
      </c>
      <c r="BL6" s="65">
        <f t="shared" si="5"/>
        <v>59.2</v>
      </c>
      <c r="BM6" s="65">
        <f t="shared" si="5"/>
        <v>64.5</v>
      </c>
      <c r="BN6" s="65">
        <f t="shared" si="5"/>
        <v>60</v>
      </c>
      <c r="BO6" s="65">
        <f t="shared" si="5"/>
        <v>52.8</v>
      </c>
      <c r="BP6" s="62" t="str">
        <f>IF(BP8="-","",IF(BP8="-","【-】","【"&amp;SUBSTITUTE(TEXT(BP8,"#,##0.0"),"-","△")&amp;"】"))</f>
        <v>【45.2】</v>
      </c>
      <c r="BQ6" s="66">
        <f>IF(BQ8="-",NA(),BQ8)</f>
        <v>6512</v>
      </c>
      <c r="BR6" s="66">
        <f t="shared" ref="BR6:BZ6" si="6">IF(BR8="-",NA(),BR8)</f>
        <v>4062</v>
      </c>
      <c r="BS6" s="66">
        <f t="shared" si="6"/>
        <v>4685</v>
      </c>
      <c r="BT6" s="66">
        <f t="shared" si="6"/>
        <v>951</v>
      </c>
      <c r="BU6" s="66">
        <f t="shared" si="6"/>
        <v>1152</v>
      </c>
      <c r="BV6" s="66">
        <f t="shared" si="6"/>
        <v>6188</v>
      </c>
      <c r="BW6" s="66">
        <f t="shared" si="6"/>
        <v>7011</v>
      </c>
      <c r="BX6" s="66">
        <f t="shared" si="6"/>
        <v>7612</v>
      </c>
      <c r="BY6" s="66">
        <f t="shared" si="6"/>
        <v>7104</v>
      </c>
      <c r="BZ6" s="66">
        <f t="shared" si="6"/>
        <v>7407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33224</v>
      </c>
      <c r="CN6" s="64">
        <f t="shared" si="7"/>
        <v>4500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123.1</v>
      </c>
      <c r="DF6" s="65">
        <f t="shared" si="8"/>
        <v>92.3</v>
      </c>
      <c r="DG6" s="65">
        <f t="shared" si="8"/>
        <v>85.4</v>
      </c>
      <c r="DH6" s="65">
        <f t="shared" si="8"/>
        <v>76.3</v>
      </c>
      <c r="DI6" s="65">
        <f t="shared" si="8"/>
        <v>64.099999999999994</v>
      </c>
      <c r="DJ6" s="62" t="str">
        <f>IF(DJ8="-","",IF(DJ8="-","【-】","【"&amp;SUBSTITUTE(TEXT(DJ8,"#,##0.0"),"-","△")&amp;"】"))</f>
        <v>【122.6】</v>
      </c>
      <c r="DK6" s="65">
        <f>IF(DK8="-",NA(),DK8)</f>
        <v>250</v>
      </c>
      <c r="DL6" s="65">
        <f t="shared" ref="DL6:DT6" si="9">IF(DL8="-",NA(),DL8)</f>
        <v>228.6</v>
      </c>
      <c r="DM6" s="65">
        <f t="shared" si="9"/>
        <v>221.4</v>
      </c>
      <c r="DN6" s="65">
        <f t="shared" si="9"/>
        <v>207.1</v>
      </c>
      <c r="DO6" s="65">
        <f t="shared" si="9"/>
        <v>200</v>
      </c>
      <c r="DP6" s="65">
        <f t="shared" si="9"/>
        <v>230</v>
      </c>
      <c r="DQ6" s="65">
        <f t="shared" si="9"/>
        <v>244.3</v>
      </c>
      <c r="DR6" s="65">
        <f t="shared" si="9"/>
        <v>238.1</v>
      </c>
      <c r="DS6" s="65">
        <f t="shared" si="9"/>
        <v>261.8</v>
      </c>
      <c r="DT6" s="65">
        <f t="shared" si="9"/>
        <v>268.7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222101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3</v>
      </c>
      <c r="H7" s="61" t="str">
        <f t="shared" si="10"/>
        <v>静岡県　富士市</v>
      </c>
      <c r="I7" s="61" t="str">
        <f t="shared" si="10"/>
        <v>南町公園駐車場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広場式</v>
      </c>
      <c r="R7" s="64">
        <f t="shared" si="10"/>
        <v>45</v>
      </c>
      <c r="S7" s="63" t="str">
        <f t="shared" si="10"/>
        <v>駅</v>
      </c>
      <c r="T7" s="63" t="str">
        <f t="shared" si="10"/>
        <v>無</v>
      </c>
      <c r="U7" s="64">
        <f t="shared" si="10"/>
        <v>360</v>
      </c>
      <c r="V7" s="64">
        <f t="shared" si="10"/>
        <v>28</v>
      </c>
      <c r="W7" s="64">
        <f t="shared" si="10"/>
        <v>108</v>
      </c>
      <c r="X7" s="63" t="str">
        <f t="shared" si="10"/>
        <v>導入なし</v>
      </c>
      <c r="Y7" s="65">
        <f>Y8</f>
        <v>252.5</v>
      </c>
      <c r="Z7" s="65">
        <f t="shared" ref="Z7:AH7" si="11">Z8</f>
        <v>217.1</v>
      </c>
      <c r="AA7" s="65">
        <f t="shared" si="11"/>
        <v>256.10000000000002</v>
      </c>
      <c r="AB7" s="65">
        <f t="shared" si="11"/>
        <v>122.1</v>
      </c>
      <c r="AC7" s="65">
        <f t="shared" si="11"/>
        <v>125.7</v>
      </c>
      <c r="AD7" s="65">
        <f t="shared" si="11"/>
        <v>393.6</v>
      </c>
      <c r="AE7" s="65">
        <f t="shared" si="11"/>
        <v>407.1</v>
      </c>
      <c r="AF7" s="65">
        <f t="shared" si="11"/>
        <v>375.5</v>
      </c>
      <c r="AG7" s="65">
        <f t="shared" si="11"/>
        <v>441.2</v>
      </c>
      <c r="AH7" s="65">
        <f t="shared" si="11"/>
        <v>368.2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11.4</v>
      </c>
      <c r="AP7" s="65">
        <f t="shared" si="12"/>
        <v>11</v>
      </c>
      <c r="AQ7" s="65">
        <f t="shared" si="12"/>
        <v>7.8</v>
      </c>
      <c r="AR7" s="65">
        <f t="shared" si="12"/>
        <v>6.7</v>
      </c>
      <c r="AS7" s="65">
        <f t="shared" si="12"/>
        <v>5.9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105</v>
      </c>
      <c r="BA7" s="66">
        <f t="shared" si="13"/>
        <v>61</v>
      </c>
      <c r="BB7" s="66">
        <f t="shared" si="13"/>
        <v>40</v>
      </c>
      <c r="BC7" s="66">
        <f t="shared" si="13"/>
        <v>27</v>
      </c>
      <c r="BD7" s="66">
        <f t="shared" si="13"/>
        <v>29</v>
      </c>
      <c r="BE7" s="64"/>
      <c r="BF7" s="65">
        <f>BF8</f>
        <v>60.3</v>
      </c>
      <c r="BG7" s="65">
        <f t="shared" ref="BG7:BO7" si="14">BG8</f>
        <v>53.7</v>
      </c>
      <c r="BH7" s="65">
        <f t="shared" si="14"/>
        <v>60.6</v>
      </c>
      <c r="BI7" s="65">
        <f t="shared" si="14"/>
        <v>17.8</v>
      </c>
      <c r="BJ7" s="65">
        <f t="shared" si="14"/>
        <v>19.5</v>
      </c>
      <c r="BK7" s="65">
        <f t="shared" si="14"/>
        <v>51.9</v>
      </c>
      <c r="BL7" s="65">
        <f t="shared" si="14"/>
        <v>59.2</v>
      </c>
      <c r="BM7" s="65">
        <f t="shared" si="14"/>
        <v>64.5</v>
      </c>
      <c r="BN7" s="65">
        <f t="shared" si="14"/>
        <v>60</v>
      </c>
      <c r="BO7" s="65">
        <f t="shared" si="14"/>
        <v>52.8</v>
      </c>
      <c r="BP7" s="62"/>
      <c r="BQ7" s="66">
        <f>BQ8</f>
        <v>6512</v>
      </c>
      <c r="BR7" s="66">
        <f t="shared" ref="BR7:BZ7" si="15">BR8</f>
        <v>4062</v>
      </c>
      <c r="BS7" s="66">
        <f t="shared" si="15"/>
        <v>4685</v>
      </c>
      <c r="BT7" s="66">
        <f t="shared" si="15"/>
        <v>951</v>
      </c>
      <c r="BU7" s="66">
        <f t="shared" si="15"/>
        <v>1152</v>
      </c>
      <c r="BV7" s="66">
        <f t="shared" si="15"/>
        <v>6188</v>
      </c>
      <c r="BW7" s="66">
        <f t="shared" si="15"/>
        <v>7011</v>
      </c>
      <c r="BX7" s="66">
        <f t="shared" si="15"/>
        <v>7612</v>
      </c>
      <c r="BY7" s="66">
        <f t="shared" si="15"/>
        <v>7104</v>
      </c>
      <c r="BZ7" s="66">
        <f t="shared" si="15"/>
        <v>7407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113</v>
      </c>
      <c r="CL7" s="62"/>
      <c r="CM7" s="64">
        <f>CM8</f>
        <v>33224</v>
      </c>
      <c r="CN7" s="64">
        <f>CN8</f>
        <v>4500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123.1</v>
      </c>
      <c r="DF7" s="65">
        <f t="shared" si="16"/>
        <v>92.3</v>
      </c>
      <c r="DG7" s="65">
        <f t="shared" si="16"/>
        <v>85.4</v>
      </c>
      <c r="DH7" s="65">
        <f t="shared" si="16"/>
        <v>76.3</v>
      </c>
      <c r="DI7" s="65">
        <f t="shared" si="16"/>
        <v>64.099999999999994</v>
      </c>
      <c r="DJ7" s="62"/>
      <c r="DK7" s="65">
        <f>DK8</f>
        <v>250</v>
      </c>
      <c r="DL7" s="65">
        <f t="shared" ref="DL7:DT7" si="17">DL8</f>
        <v>228.6</v>
      </c>
      <c r="DM7" s="65">
        <f t="shared" si="17"/>
        <v>221.4</v>
      </c>
      <c r="DN7" s="65">
        <f t="shared" si="17"/>
        <v>207.1</v>
      </c>
      <c r="DO7" s="65">
        <f t="shared" si="17"/>
        <v>200</v>
      </c>
      <c r="DP7" s="65">
        <f t="shared" si="17"/>
        <v>230</v>
      </c>
      <c r="DQ7" s="65">
        <f t="shared" si="17"/>
        <v>244.3</v>
      </c>
      <c r="DR7" s="65">
        <f t="shared" si="17"/>
        <v>238.1</v>
      </c>
      <c r="DS7" s="65">
        <f t="shared" si="17"/>
        <v>261.8</v>
      </c>
      <c r="DT7" s="65">
        <f t="shared" si="17"/>
        <v>268.7</v>
      </c>
      <c r="DU7" s="62"/>
    </row>
    <row r="8" spans="1:125" s="67" customFormat="1">
      <c r="A8" s="50"/>
      <c r="B8" s="68">
        <v>2016</v>
      </c>
      <c r="C8" s="68">
        <v>222101</v>
      </c>
      <c r="D8" s="68">
        <v>47</v>
      </c>
      <c r="E8" s="68">
        <v>14</v>
      </c>
      <c r="F8" s="68">
        <v>0</v>
      </c>
      <c r="G8" s="68">
        <v>3</v>
      </c>
      <c r="H8" s="68" t="s">
        <v>114</v>
      </c>
      <c r="I8" s="68" t="s">
        <v>115</v>
      </c>
      <c r="J8" s="68" t="s">
        <v>116</v>
      </c>
      <c r="K8" s="68" t="s">
        <v>117</v>
      </c>
      <c r="L8" s="68" t="s">
        <v>118</v>
      </c>
      <c r="M8" s="68" t="s">
        <v>119</v>
      </c>
      <c r="N8" s="68"/>
      <c r="O8" s="69" t="s">
        <v>120</v>
      </c>
      <c r="P8" s="70" t="s">
        <v>121</v>
      </c>
      <c r="Q8" s="70" t="s">
        <v>122</v>
      </c>
      <c r="R8" s="71">
        <v>45</v>
      </c>
      <c r="S8" s="70" t="s">
        <v>123</v>
      </c>
      <c r="T8" s="70" t="s">
        <v>124</v>
      </c>
      <c r="U8" s="71">
        <v>360</v>
      </c>
      <c r="V8" s="71">
        <v>28</v>
      </c>
      <c r="W8" s="71">
        <v>108</v>
      </c>
      <c r="X8" s="70" t="s">
        <v>125</v>
      </c>
      <c r="Y8" s="72">
        <v>252.5</v>
      </c>
      <c r="Z8" s="72">
        <v>217.1</v>
      </c>
      <c r="AA8" s="72">
        <v>256.10000000000002</v>
      </c>
      <c r="AB8" s="72">
        <v>122.1</v>
      </c>
      <c r="AC8" s="72">
        <v>125.7</v>
      </c>
      <c r="AD8" s="72">
        <v>393.6</v>
      </c>
      <c r="AE8" s="72">
        <v>407.1</v>
      </c>
      <c r="AF8" s="72">
        <v>375.5</v>
      </c>
      <c r="AG8" s="72">
        <v>441.2</v>
      </c>
      <c r="AH8" s="72">
        <v>368.2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11.4</v>
      </c>
      <c r="AP8" s="72">
        <v>11</v>
      </c>
      <c r="AQ8" s="72">
        <v>7.8</v>
      </c>
      <c r="AR8" s="72">
        <v>6.7</v>
      </c>
      <c r="AS8" s="72">
        <v>5.9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105</v>
      </c>
      <c r="BA8" s="73">
        <v>61</v>
      </c>
      <c r="BB8" s="73">
        <v>40</v>
      </c>
      <c r="BC8" s="73">
        <v>27</v>
      </c>
      <c r="BD8" s="73">
        <v>29</v>
      </c>
      <c r="BE8" s="73">
        <v>140</v>
      </c>
      <c r="BF8" s="72">
        <v>60.3</v>
      </c>
      <c r="BG8" s="72">
        <v>53.7</v>
      </c>
      <c r="BH8" s="72">
        <v>60.6</v>
      </c>
      <c r="BI8" s="72">
        <v>17.8</v>
      </c>
      <c r="BJ8" s="72">
        <v>19.5</v>
      </c>
      <c r="BK8" s="72">
        <v>51.9</v>
      </c>
      <c r="BL8" s="72">
        <v>59.2</v>
      </c>
      <c r="BM8" s="72">
        <v>64.5</v>
      </c>
      <c r="BN8" s="72">
        <v>60</v>
      </c>
      <c r="BO8" s="72">
        <v>52.8</v>
      </c>
      <c r="BP8" s="69">
        <v>45.2</v>
      </c>
      <c r="BQ8" s="73">
        <v>6512</v>
      </c>
      <c r="BR8" s="73">
        <v>4062</v>
      </c>
      <c r="BS8" s="73">
        <v>4685</v>
      </c>
      <c r="BT8" s="74">
        <v>951</v>
      </c>
      <c r="BU8" s="74">
        <v>1152</v>
      </c>
      <c r="BV8" s="73">
        <v>6188</v>
      </c>
      <c r="BW8" s="73">
        <v>7011</v>
      </c>
      <c r="BX8" s="73">
        <v>7612</v>
      </c>
      <c r="BY8" s="73">
        <v>7104</v>
      </c>
      <c r="BZ8" s="73">
        <v>7407</v>
      </c>
      <c r="CA8" s="71">
        <v>19129</v>
      </c>
      <c r="CB8" s="72" t="s">
        <v>118</v>
      </c>
      <c r="CC8" s="72" t="s">
        <v>118</v>
      </c>
      <c r="CD8" s="72" t="s">
        <v>118</v>
      </c>
      <c r="CE8" s="72" t="s">
        <v>118</v>
      </c>
      <c r="CF8" s="72" t="s">
        <v>118</v>
      </c>
      <c r="CG8" s="72" t="s">
        <v>118</v>
      </c>
      <c r="CH8" s="72" t="s">
        <v>118</v>
      </c>
      <c r="CI8" s="72" t="s">
        <v>118</v>
      </c>
      <c r="CJ8" s="72" t="s">
        <v>118</v>
      </c>
      <c r="CK8" s="72" t="s">
        <v>118</v>
      </c>
      <c r="CL8" s="69" t="s">
        <v>118</v>
      </c>
      <c r="CM8" s="71">
        <v>33224</v>
      </c>
      <c r="CN8" s="71">
        <v>4500</v>
      </c>
      <c r="CO8" s="72" t="s">
        <v>118</v>
      </c>
      <c r="CP8" s="72" t="s">
        <v>118</v>
      </c>
      <c r="CQ8" s="72" t="s">
        <v>118</v>
      </c>
      <c r="CR8" s="72" t="s">
        <v>118</v>
      </c>
      <c r="CS8" s="72" t="s">
        <v>118</v>
      </c>
      <c r="CT8" s="72" t="s">
        <v>118</v>
      </c>
      <c r="CU8" s="72" t="s">
        <v>118</v>
      </c>
      <c r="CV8" s="72" t="s">
        <v>118</v>
      </c>
      <c r="CW8" s="72" t="s">
        <v>118</v>
      </c>
      <c r="CX8" s="72" t="s">
        <v>118</v>
      </c>
      <c r="CY8" s="69" t="s">
        <v>118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123.1</v>
      </c>
      <c r="DF8" s="72">
        <v>92.3</v>
      </c>
      <c r="DG8" s="72">
        <v>85.4</v>
      </c>
      <c r="DH8" s="72">
        <v>76.3</v>
      </c>
      <c r="DI8" s="72">
        <v>64.099999999999994</v>
      </c>
      <c r="DJ8" s="69">
        <v>122.6</v>
      </c>
      <c r="DK8" s="72">
        <v>250</v>
      </c>
      <c r="DL8" s="72">
        <v>228.6</v>
      </c>
      <c r="DM8" s="72">
        <v>221.4</v>
      </c>
      <c r="DN8" s="72">
        <v>207.1</v>
      </c>
      <c r="DO8" s="72">
        <v>200</v>
      </c>
      <c r="DP8" s="72">
        <v>230</v>
      </c>
      <c r="DQ8" s="72">
        <v>244.3</v>
      </c>
      <c r="DR8" s="72">
        <v>238.1</v>
      </c>
      <c r="DS8" s="72">
        <v>261.8</v>
      </c>
      <c r="DT8" s="72">
        <v>268.7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126</v>
      </c>
      <c r="C10" s="79" t="s">
        <v>127</v>
      </c>
      <c r="D10" s="79" t="s">
        <v>128</v>
      </c>
      <c r="E10" s="79" t="s">
        <v>129</v>
      </c>
      <c r="F10" s="79" t="s">
        <v>130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おかもと　わたる</cp:lastModifiedBy>
  <dcterms:created xsi:type="dcterms:W3CDTF">2018-02-09T01:47:55Z</dcterms:created>
  <dcterms:modified xsi:type="dcterms:W3CDTF">2018-03-12T01:11:51Z</dcterms:modified>
  <cp:category/>
</cp:coreProperties>
</file>