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480" yWindow="45" windowWidth="27900" windowHeight="1260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MN54" i="4"/>
  <c r="FL54" i="4"/>
  <c r="MH78" i="4"/>
  <c r="CS78" i="4"/>
  <c r="IZ54" i="4"/>
  <c r="BX54" i="4"/>
  <c r="IZ32" i="4"/>
  <c r="BX32" i="4"/>
  <c r="MN32" i="4"/>
  <c r="FL32" i="4"/>
  <c r="C11" i="5"/>
  <c r="E11" i="5"/>
  <c r="B11" i="5"/>
  <c r="D11" i="5"/>
  <c r="EO78" i="4" l="1"/>
  <c r="KF54" i="4"/>
  <c r="DD54" i="4"/>
  <c r="JJ78" i="4"/>
  <c r="U78" i="4"/>
  <c r="GR54" i="4"/>
  <c r="P54" i="4"/>
  <c r="GR32" i="4"/>
  <c r="P32" i="4"/>
  <c r="KF32" i="4"/>
  <c r="DD32" i="4"/>
  <c r="KC78" i="4"/>
  <c r="AN78" i="4"/>
  <c r="HG54" i="4"/>
  <c r="AE54" i="4"/>
  <c r="FH78" i="4"/>
  <c r="KU54" i="4"/>
  <c r="DS54" i="4"/>
  <c r="KU32" i="4"/>
  <c r="DS32" i="4"/>
  <c r="HG32" i="4"/>
  <c r="AE32" i="4"/>
  <c r="GA78" i="4"/>
  <c r="LJ54" i="4"/>
  <c r="EH54" i="4"/>
  <c r="LJ32" i="4"/>
  <c r="EH32" i="4"/>
  <c r="KV78" i="4"/>
  <c r="BG78" i="4"/>
  <c r="HV54" i="4"/>
  <c r="AT54" i="4"/>
  <c r="HV32" i="4"/>
  <c r="AT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<sst xmlns="http://schemas.openxmlformats.org/spreadsheetml/2006/main" count="288" uniqueCount="148">
  <si>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</si>
  <si>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</si>
  <si>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</si>
  <si>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</si>
  <si>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</si>
  <si>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</si>
  <si>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</si>
  <si>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</si>
  <si>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</si>
  <si>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</si>
  <si>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</si>
  <si>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</si>
  <si>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</si>
  <si>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</si>
  <si>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</si>
  <si>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</si>
  <si>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</si>
  <si>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</si>
  <si>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</si>
  <si>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</si>
  <si>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</si>
  <si>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</si>
  <si>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</si>
  <si>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</si>
  <si>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</si>
  <si>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</si>
  <si>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</si>
  <si>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</si>
  <si>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</si>
  <si>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</si>
  <si>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</si>
  <si>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</si>
  <si>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</si>
  <si>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</si>
  <si>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</si>
  <si>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</si>
  <si>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</si>
  <si>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</si>
  <si>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</si>
  <si>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</si>
  <si>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</si>
  <si>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</si>
  <si>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</si>
  <si>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</si>
  <si>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</si>
  <si>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</si>
  <si>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</si>
  <si>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</si>
  <si>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</si>
  <si>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</si>
  <si>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</si>
  <si>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</si>
  <si>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</si>
  <si>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</si>
  <si>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</si>
  <si>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</si>
  <si>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</si>
  <si>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</si>
  <si>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</si>
  <si>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</si>
  <si>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</si>
  <si>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</si>
  <si>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</si>
  <si>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</si>
  <si>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</si>
  <si>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</si>
  <si>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</si>
  <si>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</si>
  <si>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</si>
  <si>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</si>
  <si>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</si>
  <si>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</si>
  <si>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</si>
  <si>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</si>
  <si>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</si>
  <si>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</si>
  <si>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</si>
  <si>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</si>
  <si>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</si>
  <si>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</si>
  <si>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</si>
  <si>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</si>
  <si>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</si>
  <si>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</si>
  <si>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</si>
  <si>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</si>
  <si>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</si>
  <si>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</si>
  <si>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</si>
  <si>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</si>
  <si>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</si>
  <si>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</si>
  <si>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</si>
  <si>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</si>
  <si>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</si>
  <si>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</si>
  <si>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</si>
  <si>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</si>
  <si>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</si>
  <si>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</si>
  <si>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</si>
  <si>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</si>
  <si>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</si>
  <si>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</si>
  <si>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</si>
  <si>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</si>
  <si>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</si>
  <si>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</si>
  <si>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</si>
  <si>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</si>
  <si>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</si>
  <si>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</si>
  <si>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</si>
  <si>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</si>
  <si>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</si>
  <si>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</si>
  <si>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</si>
  <si>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</si>
  <si>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</si>
  <si>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</si>
  <si>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</si>
  <si>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</si>
  <si>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</si>
  <si>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静岡県</t>
  </si>
  <si>
    <t>焼津市</t>
  </si>
  <si>
    <t>焼津市立総合病院</t>
  </si>
  <si>
    <t>条例全部</t>
  </si>
  <si>
    <t>病院事業</t>
  </si>
  <si>
    <t>一般病院</t>
  </si>
  <si>
    <t>400床以上～500床未満</t>
  </si>
  <si>
    <t>直営</t>
  </si>
  <si>
    <t>対象</t>
  </si>
  <si>
    <t>ド 透 未 訓 ガ</t>
  </si>
  <si>
    <t>救 臨 災 地 輪</t>
  </si>
  <si>
    <t>非該当</t>
  </si>
  <si>
    <t>７：１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</si>
  <si>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</si>
  <si>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</si>
  <si>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</si>
  <si>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</si>
  <si>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</si>
  <si>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</si>
  <si>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</si>
  <si>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</t>
    <rPh sb="0" eb="3">
      <t>ジチタイ</t>
    </rPh>
    <rPh sb="3" eb="5">
      <t>ショクイン</t>
    </rPh>
    <phoneticPr fontId="5"/>
  </si>
  <si>
    <t>②救急・小児・周産期・災害・精神などの不採算・特殊部門に関わる医療の提供</t>
    <rPh sb="1" eb="3">
      <t>キュウキュウ</t>
    </rPh>
    <rPh sb="4" eb="6">
      <t>ショウニ</t>
    </rPh>
    <rPh sb="7" eb="10">
      <t>シュウサンキ</t>
    </rPh>
    <rPh sb="11" eb="13">
      <t>サイガイ</t>
    </rPh>
    <rPh sb="14" eb="16">
      <t>セイシン</t>
    </rPh>
    <rPh sb="19" eb="22">
      <t>フサイサン</t>
    </rPh>
    <rPh sb="23" eb="25">
      <t>トクシュ</t>
    </rPh>
    <rPh sb="25" eb="27">
      <t>ブモン</t>
    </rPh>
    <rPh sb="28" eb="29">
      <t>カカ</t>
    </rPh>
    <rPh sb="31" eb="33">
      <t>イリョウ</t>
    </rPh>
    <rPh sb="34" eb="36">
      <t>テイキョウ</t>
    </rPh>
    <phoneticPr fontId="5"/>
  </si>
  <si>
    <t>①有形固定資産減価償却率は、70％前後で推移しており、類似団体平均値よりも高いことから、資産の老朽化が進んでいると言える。②機械備品減価償却率は、75％前後で推移しており、類似団体平均値よりも高いことから、医療機械備品の老朽化が進んでいると言える。よって、新病院建設基本計画等に基づき、計画的な施設の更新を検討する必要がある。③1床当たり有形固定資産は、類似団体平均値よりも低い数値で推移してい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7" eb="19">
      <t>ゼンゴ</t>
    </rPh>
    <rPh sb="20" eb="22">
      <t>スイイ</t>
    </rPh>
    <rPh sb="27" eb="29">
      <t>ルイジ</t>
    </rPh>
    <rPh sb="29" eb="31">
      <t>ダンタイ</t>
    </rPh>
    <rPh sb="31" eb="34">
      <t>ヘイキンチ</t>
    </rPh>
    <rPh sb="37" eb="38">
      <t>タカ</t>
    </rPh>
    <rPh sb="44" eb="46">
      <t>シサン</t>
    </rPh>
    <rPh sb="47" eb="50">
      <t>ロウキュウカ</t>
    </rPh>
    <rPh sb="51" eb="52">
      <t>スス</t>
    </rPh>
    <rPh sb="57" eb="58">
      <t>イ</t>
    </rPh>
    <rPh sb="62" eb="64">
      <t>キカイ</t>
    </rPh>
    <rPh sb="64" eb="66">
      <t>ビヒン</t>
    </rPh>
    <rPh sb="66" eb="68">
      <t>ゲンカ</t>
    </rPh>
    <rPh sb="68" eb="71">
      <t>ショウキャクリツ</t>
    </rPh>
    <rPh sb="76" eb="78">
      <t>ゼンゴ</t>
    </rPh>
    <rPh sb="107" eb="109">
      <t>ビヒン</t>
    </rPh>
    <rPh sb="128" eb="131">
      <t>シンビョウイン</t>
    </rPh>
    <rPh sb="131" eb="133">
      <t>ケンセツ</t>
    </rPh>
    <rPh sb="133" eb="135">
      <t>キホン</t>
    </rPh>
    <rPh sb="135" eb="137">
      <t>ケイカク</t>
    </rPh>
    <rPh sb="137" eb="138">
      <t>トウ</t>
    </rPh>
    <rPh sb="139" eb="140">
      <t>モト</t>
    </rPh>
    <rPh sb="143" eb="146">
      <t>ケイカクテキ</t>
    </rPh>
    <rPh sb="147" eb="149">
      <t>シセツ</t>
    </rPh>
    <rPh sb="150" eb="152">
      <t>コウシン</t>
    </rPh>
    <rPh sb="153" eb="155">
      <t>ケントウ</t>
    </rPh>
    <rPh sb="157" eb="159">
      <t>ヒツヨウ</t>
    </rPh>
    <rPh sb="165" eb="166">
      <t>ショウ</t>
    </rPh>
    <rPh sb="166" eb="167">
      <t>ア</t>
    </rPh>
    <rPh sb="169" eb="171">
      <t>ユウケイ</t>
    </rPh>
    <rPh sb="171" eb="175">
      <t>コテイシサン</t>
    </rPh>
    <rPh sb="177" eb="179">
      <t>ルイジ</t>
    </rPh>
    <rPh sb="179" eb="181">
      <t>ダンタイ</t>
    </rPh>
    <rPh sb="181" eb="184">
      <t>ヘイキンチ</t>
    </rPh>
    <rPh sb="187" eb="188">
      <t>ヒク</t>
    </rPh>
    <rPh sb="189" eb="191">
      <t>スウチ</t>
    </rPh>
    <rPh sb="192" eb="194">
      <t>スイイ</t>
    </rPh>
    <phoneticPr fontId="5"/>
  </si>
  <si>
    <t>経常収支比率が100％未満で、累積欠損金比率が類似団体平均値よりも高いことから、経営状況は厳しい状況にあると言える。また、経常収支比率が100％未満で、有形固定資産減価償却率が高いことから、施設の老朽化が進んでいるにも関わらず、更新投資を経常収益では賄えてはいない状況である。そのため、今後も新公立病院改革プランや中期経営計画、及び新病院建設基本計画に基づき、改善を目指す必要がある。</t>
    <rPh sb="0" eb="2">
      <t>ケイジョウ</t>
    </rPh>
    <rPh sb="2" eb="4">
      <t>シュウシ</t>
    </rPh>
    <rPh sb="4" eb="6">
      <t>ヒリツ</t>
    </rPh>
    <rPh sb="11" eb="13">
      <t>ミマン</t>
    </rPh>
    <rPh sb="15" eb="17">
      <t>ルイセキ</t>
    </rPh>
    <rPh sb="17" eb="20">
      <t>ケッソンキン</t>
    </rPh>
    <rPh sb="20" eb="22">
      <t>ヒリツ</t>
    </rPh>
    <rPh sb="23" eb="25">
      <t>ルイジ</t>
    </rPh>
    <rPh sb="25" eb="27">
      <t>ダンタイ</t>
    </rPh>
    <rPh sb="27" eb="30">
      <t>ヘイキンチ</t>
    </rPh>
    <rPh sb="33" eb="34">
      <t>タカ</t>
    </rPh>
    <rPh sb="40" eb="42">
      <t>ケイエイ</t>
    </rPh>
    <rPh sb="42" eb="44">
      <t>ジョウキョウ</t>
    </rPh>
    <rPh sb="45" eb="46">
      <t>キビ</t>
    </rPh>
    <rPh sb="48" eb="50">
      <t>ジョウキョウ</t>
    </rPh>
    <rPh sb="54" eb="55">
      <t>イ</t>
    </rPh>
    <rPh sb="76" eb="78">
      <t>ユウケイ</t>
    </rPh>
    <rPh sb="78" eb="82">
      <t>コテイシサン</t>
    </rPh>
    <rPh sb="82" eb="84">
      <t>ゲンカ</t>
    </rPh>
    <rPh sb="84" eb="87">
      <t>ショウキャクリツ</t>
    </rPh>
    <rPh sb="88" eb="89">
      <t>タカ</t>
    </rPh>
    <rPh sb="95" eb="97">
      <t>シセツ</t>
    </rPh>
    <rPh sb="98" eb="101">
      <t>ロウキュウカ</t>
    </rPh>
    <rPh sb="102" eb="103">
      <t>スス</t>
    </rPh>
    <rPh sb="109" eb="110">
      <t>カカ</t>
    </rPh>
    <rPh sb="114" eb="116">
      <t>コウシン</t>
    </rPh>
    <rPh sb="116" eb="118">
      <t>トウシ</t>
    </rPh>
    <rPh sb="119" eb="121">
      <t>ケイジョウ</t>
    </rPh>
    <rPh sb="121" eb="123">
      <t>シュウエキ</t>
    </rPh>
    <rPh sb="125" eb="126">
      <t>マカナ</t>
    </rPh>
    <rPh sb="132" eb="134">
      <t>ジョウキョウ</t>
    </rPh>
    <rPh sb="143" eb="145">
      <t>コンゴ</t>
    </rPh>
    <rPh sb="146" eb="147">
      <t>シン</t>
    </rPh>
    <rPh sb="147" eb="151">
      <t>コウリツビョウイン</t>
    </rPh>
    <rPh sb="151" eb="153">
      <t>カイカク</t>
    </rPh>
    <rPh sb="157" eb="159">
      <t>チュウキ</t>
    </rPh>
    <rPh sb="159" eb="161">
      <t>ケイエイ</t>
    </rPh>
    <rPh sb="161" eb="163">
      <t>ケイカク</t>
    </rPh>
    <rPh sb="164" eb="165">
      <t>オヨ</t>
    </rPh>
    <rPh sb="166" eb="169">
      <t>シンビョウイン</t>
    </rPh>
    <rPh sb="169" eb="171">
      <t>ケンセツ</t>
    </rPh>
    <rPh sb="171" eb="173">
      <t>キホン</t>
    </rPh>
    <rPh sb="173" eb="175">
      <t>ケイカク</t>
    </rPh>
    <rPh sb="176" eb="177">
      <t>モト</t>
    </rPh>
    <rPh sb="180" eb="182">
      <t>カイゼン</t>
    </rPh>
    <rPh sb="183" eb="185">
      <t>メザ</t>
    </rPh>
    <rPh sb="186" eb="188">
      <t>ヒツヨウ</t>
    </rPh>
    <phoneticPr fontId="5"/>
  </si>
  <si>
    <t>①経常収支比率は、近年、平成27年度にハイケアユニット入院医療管理料取得等により100％を越え、類似団体平均値も上回ったが、それ以外の年度は100％に届いておらず類似団体平均値も下回っているため、早期に100％を達成する必要がある。②医業収支比率は、類似団体平均値よりも良好な数値で推移している。③累積欠損金比率については、平成26年度の会計制度改正により、退職給付引当金を計上したことで、特別損失が発生したため、累積欠損金が増加した。それ以降、類似団体平均値よりも高い値で推移しており、累積欠損金が解消されるよう経営改善を図る必要がある。④病床利用率は、70％を越え、類似団体平均値よりも良好な数値で推移している。⑤入院患者1人1日当たり収益は、循環器内科の常勤の専門医師など、点数の高い診療を行う医師の不在や不足により、類似団体平均値を下回っている。⑥外来患者1人1日当たり収益は、呼吸器内科の常勤の専門医師などの不在や不足により、在宅療養指導管理料等の指導管理料が算定できないことなどから、類似団体平均値を下回っている。⑦職員給与費対医業収益比率は、波はあるものの、類似団体平均値を上回って推移している。⑧材料費対医業収益比率は、類似団体平均値よりも下回り、良好な数値で推移している。</t>
    <rPh sb="1" eb="3">
      <t>ケイジョウ</t>
    </rPh>
    <rPh sb="3" eb="5">
      <t>シュウシ</t>
    </rPh>
    <rPh sb="5" eb="7">
      <t>ヒリツ</t>
    </rPh>
    <rPh sb="9" eb="11">
      <t>キンネン</t>
    </rPh>
    <rPh sb="12" eb="14">
      <t>ヘイセイ</t>
    </rPh>
    <rPh sb="16" eb="18">
      <t>ネンド</t>
    </rPh>
    <rPh sb="27" eb="34">
      <t>ニュウインイリョウカンリ</t>
    </rPh>
    <rPh sb="34" eb="36">
      <t>シュトク</t>
    </rPh>
    <rPh sb="36" eb="37">
      <t>トウ</t>
    </rPh>
    <rPh sb="45" eb="46">
      <t>コ</t>
    </rPh>
    <rPh sb="48" eb="50">
      <t>ルイジ</t>
    </rPh>
    <rPh sb="50" eb="52">
      <t>ダンタイ</t>
    </rPh>
    <rPh sb="52" eb="55">
      <t>ヘイキンチ</t>
    </rPh>
    <rPh sb="56" eb="58">
      <t>ウワマワ</t>
    </rPh>
    <rPh sb="64" eb="66">
      <t>イガイ</t>
    </rPh>
    <rPh sb="67" eb="69">
      <t>ネンド</t>
    </rPh>
    <rPh sb="75" eb="76">
      <t>トド</t>
    </rPh>
    <rPh sb="81" eb="83">
      <t>ルイジ</t>
    </rPh>
    <rPh sb="83" eb="85">
      <t>ダンタイ</t>
    </rPh>
    <rPh sb="85" eb="88">
      <t>ヘイキンチ</t>
    </rPh>
    <rPh sb="98" eb="100">
      <t>ソウキ</t>
    </rPh>
    <rPh sb="106" eb="108">
      <t>タッセイ</t>
    </rPh>
    <rPh sb="110" eb="112">
      <t>ヒツヨウ</t>
    </rPh>
    <rPh sb="117" eb="119">
      <t>イギョウ</t>
    </rPh>
    <rPh sb="119" eb="121">
      <t>シュウシ</t>
    </rPh>
    <rPh sb="121" eb="123">
      <t>ヒリツ</t>
    </rPh>
    <rPh sb="125" eb="127">
      <t>ルイジ</t>
    </rPh>
    <rPh sb="127" eb="129">
      <t>ダンタイ</t>
    </rPh>
    <rPh sb="129" eb="132">
      <t>ヘイキンチ</t>
    </rPh>
    <rPh sb="135" eb="137">
      <t>リョウコウ</t>
    </rPh>
    <rPh sb="138" eb="140">
      <t>スウチ</t>
    </rPh>
    <rPh sb="141" eb="143">
      <t>スイイ</t>
    </rPh>
    <rPh sb="149" eb="151">
      <t>ルイセキ</t>
    </rPh>
    <rPh sb="151" eb="153">
      <t>ケッソン</t>
    </rPh>
    <rPh sb="153" eb="154">
      <t>キン</t>
    </rPh>
    <rPh sb="154" eb="156">
      <t>ヒリツ</t>
    </rPh>
    <rPh sb="162" eb="164">
      <t>ヘイセイ</t>
    </rPh>
    <rPh sb="166" eb="168">
      <t>ネンド</t>
    </rPh>
    <rPh sb="169" eb="171">
      <t>カイケイ</t>
    </rPh>
    <rPh sb="171" eb="173">
      <t>セイド</t>
    </rPh>
    <rPh sb="173" eb="175">
      <t>カイセイ</t>
    </rPh>
    <rPh sb="179" eb="181">
      <t>タイショク</t>
    </rPh>
    <rPh sb="181" eb="183">
      <t>キュウフ</t>
    </rPh>
    <rPh sb="183" eb="186">
      <t>ヒキアテキン</t>
    </rPh>
    <rPh sb="187" eb="189">
      <t>ケイジョウ</t>
    </rPh>
    <rPh sb="195" eb="197">
      <t>トクベツ</t>
    </rPh>
    <rPh sb="197" eb="199">
      <t>ソンシツ</t>
    </rPh>
    <rPh sb="200" eb="202">
      <t>ハッセイ</t>
    </rPh>
    <rPh sb="207" eb="209">
      <t>ルイセキ</t>
    </rPh>
    <rPh sb="209" eb="212">
      <t>ケッソンキン</t>
    </rPh>
    <rPh sb="213" eb="215">
      <t>ゾウカ</t>
    </rPh>
    <rPh sb="220" eb="222">
      <t>イコウ</t>
    </rPh>
    <rPh sb="223" eb="225">
      <t>ルイジ</t>
    </rPh>
    <rPh sb="225" eb="227">
      <t>ダンタイ</t>
    </rPh>
    <rPh sb="227" eb="230">
      <t>ヘイキンチ</t>
    </rPh>
    <rPh sb="233" eb="234">
      <t>タカ</t>
    </rPh>
    <rPh sb="235" eb="236">
      <t>アタイ</t>
    </rPh>
    <rPh sb="237" eb="239">
      <t>スイイ</t>
    </rPh>
    <rPh sb="244" eb="246">
      <t>ルイセキ</t>
    </rPh>
    <rPh sb="246" eb="249">
      <t>ケッソンキン</t>
    </rPh>
    <rPh sb="250" eb="252">
      <t>カイショウ</t>
    </rPh>
    <rPh sb="257" eb="259">
      <t>ケイエイ</t>
    </rPh>
    <rPh sb="259" eb="261">
      <t>カイゼン</t>
    </rPh>
    <rPh sb="262" eb="263">
      <t>ハカ</t>
    </rPh>
    <rPh sb="264" eb="266">
      <t>ヒツヨウ</t>
    </rPh>
    <rPh sb="271" eb="276">
      <t>ビョウショウリヨウリツ</t>
    </rPh>
    <rPh sb="282" eb="283">
      <t>コ</t>
    </rPh>
    <rPh sb="295" eb="297">
      <t>リョウコウ</t>
    </rPh>
    <rPh sb="298" eb="300">
      <t>スウチ</t>
    </rPh>
    <rPh sb="309" eb="313">
      <t>ニュウインカンジャ</t>
    </rPh>
    <rPh sb="314" eb="315">
      <t>ニン</t>
    </rPh>
    <rPh sb="316" eb="317">
      <t>ニチ</t>
    </rPh>
    <rPh sb="317" eb="318">
      <t>トウ</t>
    </rPh>
    <rPh sb="320" eb="322">
      <t>シュウエキ</t>
    </rPh>
    <rPh sb="324" eb="329">
      <t>ジュンカンキナイカ</t>
    </rPh>
    <rPh sb="330" eb="332">
      <t>ジョウキン</t>
    </rPh>
    <rPh sb="333" eb="337">
      <t>センモンイシ</t>
    </rPh>
    <rPh sb="340" eb="342">
      <t>テンスウ</t>
    </rPh>
    <rPh sb="343" eb="344">
      <t>タカ</t>
    </rPh>
    <rPh sb="345" eb="347">
      <t>シンリョウ</t>
    </rPh>
    <rPh sb="348" eb="349">
      <t>オコナ</t>
    </rPh>
    <rPh sb="350" eb="352">
      <t>イシ</t>
    </rPh>
    <rPh sb="353" eb="355">
      <t>フザイ</t>
    </rPh>
    <rPh sb="356" eb="358">
      <t>フソク</t>
    </rPh>
    <rPh sb="393" eb="396">
      <t>コキュウキ</t>
    </rPh>
    <rPh sb="396" eb="398">
      <t>ナイカ</t>
    </rPh>
    <rPh sb="418" eb="422">
      <t>ザイタクリョウヨウ</t>
    </rPh>
    <rPh sb="422" eb="427">
      <t>シドウカンリリョウ</t>
    </rPh>
    <rPh sb="427" eb="428">
      <t>トウ</t>
    </rPh>
    <rPh sb="429" eb="434">
      <t>シドウカンリリョウ</t>
    </rPh>
    <rPh sb="435" eb="437">
      <t>サンテイ</t>
    </rPh>
    <rPh sb="494" eb="496">
      <t>ウワマワ</t>
    </rPh>
    <rPh sb="498" eb="500">
      <t>スイイ</t>
    </rPh>
    <rPh sb="506" eb="508">
      <t>ザイリョウ</t>
    </rPh>
    <rPh sb="508" eb="510">
      <t>ヒタイ</t>
    </rPh>
    <rPh sb="518" eb="520">
      <t>ルイジ</t>
    </rPh>
    <rPh sb="520" eb="522">
      <t>ダンタイ</t>
    </rPh>
    <rPh sb="522" eb="525">
      <t>ヘイキンチ</t>
    </rPh>
    <rPh sb="528" eb="530">
      <t>シタマワ</t>
    </rPh>
    <rPh sb="532" eb="534">
      <t>リョウコウ</t>
    </rPh>
    <rPh sb="535" eb="537">
      <t>スウチ</t>
    </rPh>
    <rPh sb="538" eb="540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</si>
</sst>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1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25" fillId="0" borderId="8" xfId="1" applyFont="1" applyBorder="1" applyAlignment="1" applyProtection="1">
      <alignment horizontal="left" vertical="top" wrapText="1"/>
      <protection locked="0"/>
    </xf>
    <xf numFmtId="0" fontId="25" fillId="0" borderId="0" xfId="1" applyFont="1" applyBorder="1" applyAlignment="1" applyProtection="1">
      <alignment horizontal="left" vertical="top" wrapText="1"/>
      <protection locked="0"/>
    </xf>
    <xf numFmtId="0" fontId="25" fillId="0" borderId="9" xfId="1" applyFont="1" applyBorder="1" applyAlignment="1" applyProtection="1">
      <alignment horizontal="left" vertical="top" wrapText="1"/>
      <protection locked="0"/>
    </xf>
    <xf numFmtId="0" fontId="25" fillId="0" borderId="10" xfId="1" applyFont="1" applyBorder="1" applyAlignment="1" applyProtection="1">
      <alignment horizontal="left" vertical="top" wrapText="1"/>
      <protection locked="0"/>
    </xf>
    <xf numFmtId="0" fontId="25" fillId="0" borderId="1" xfId="1" applyFont="1" applyBorder="1" applyAlignment="1" applyProtection="1">
      <alignment horizontal="left" vertical="top" wrapText="1"/>
      <protection locked="0"/>
    </xf>
    <xf numFmtId="0" fontId="25" fillId="0" borderId="11" xfId="1" applyFont="1" applyBorder="1" applyAlignment="1" applyProtection="1">
      <alignment horizontal="left" vertical="top" wrapText="1"/>
      <protection locked="0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82.8</c:v>
                </c:pt>
                <c:pt idx="1">
                  <c:v>90.6</c:v>
                </c:pt>
                <c:pt idx="2">
                  <c:v>87.2</c:v>
                </c:pt>
                <c:pt idx="3">
                  <c:v>89</c:v>
                </c:pt>
                <c:pt idx="4">
                  <c:v>85.2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86240"/>
        <c:axId val="16122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76.400000000000006</c:v>
                </c:pt>
                <c:pt idx="1">
                  <c:v>76</c:v>
                </c:pt>
                <c:pt idx="2">
                  <c:v>76.099999999999994</c:v>
                </c:pt>
                <c:pt idx="3">
                  <c:v>75.7</c:v>
                </c:pt>
                <c:pt idx="4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6240"/>
        <c:axId val="161220864"/>
      </c:lineChart>
      <c:dateAx>
        <c:axId val="10098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220864"/>
        <c:crosses val="autoZero"/>
        <c:auto val="1"/>
        <c:lblOffset val="100"/>
        <c:baseTimeUnit val="years"/>
      </c:dateAx>
      <c:valAx>
        <c:axId val="16122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986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10003</c:v>
                </c:pt>
                <c:pt idx="1">
                  <c:v>10450</c:v>
                </c:pt>
                <c:pt idx="2">
                  <c:v>10705</c:v>
                </c:pt>
                <c:pt idx="3">
                  <c:v>10873</c:v>
                </c:pt>
                <c:pt idx="4">
                  <c:v>11044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09152"/>
        <c:axId val="10701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12339</c:v>
                </c:pt>
                <c:pt idx="1">
                  <c:v>12424</c:v>
                </c:pt>
                <c:pt idx="2">
                  <c:v>13027</c:v>
                </c:pt>
                <c:pt idx="3">
                  <c:v>13969</c:v>
                </c:pt>
                <c:pt idx="4">
                  <c:v>14455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09152"/>
        <c:axId val="107011072"/>
      </c:lineChart>
      <c:dateAx>
        <c:axId val="10700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11072"/>
        <c:crosses val="autoZero"/>
        <c:auto val="1"/>
        <c:lblOffset val="100"/>
        <c:baseTimeUnit val="years"/>
      </c:dateAx>
      <c:valAx>
        <c:axId val="10701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009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49058</c:v>
                </c:pt>
                <c:pt idx="1">
                  <c:v>50165</c:v>
                </c:pt>
                <c:pt idx="2">
                  <c:v>50252</c:v>
                </c:pt>
                <c:pt idx="3">
                  <c:v>50824</c:v>
                </c:pt>
                <c:pt idx="4">
                  <c:v>50470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23456"/>
        <c:axId val="10712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50749</c:v>
                </c:pt>
                <c:pt idx="1">
                  <c:v>51813</c:v>
                </c:pt>
                <c:pt idx="2">
                  <c:v>53447</c:v>
                </c:pt>
                <c:pt idx="3">
                  <c:v>54464</c:v>
                </c:pt>
                <c:pt idx="4">
                  <c:v>55265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3456"/>
        <c:axId val="107125376"/>
      </c:lineChart>
      <c:dateAx>
        <c:axId val="1071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25376"/>
        <c:crosses val="autoZero"/>
        <c:auto val="1"/>
        <c:lblOffset val="100"/>
        <c:baseTimeUnit val="years"/>
      </c:dateAx>
      <c:valAx>
        <c:axId val="10712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12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39.200000000000003</c:v>
                </c:pt>
                <c:pt idx="1">
                  <c:v>36.6</c:v>
                </c:pt>
                <c:pt idx="2">
                  <c:v>69.2</c:v>
                </c:pt>
                <c:pt idx="3">
                  <c:v>65.599999999999994</c:v>
                </c:pt>
                <c:pt idx="4">
                  <c:v>70.599999999999994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71168"/>
        <c:axId val="10047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52.1</c:v>
                </c:pt>
                <c:pt idx="2">
                  <c:v>45.6</c:v>
                </c:pt>
                <c:pt idx="3">
                  <c:v>38.1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1168"/>
        <c:axId val="100473088"/>
      </c:lineChart>
      <c:dateAx>
        <c:axId val="10047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73088"/>
        <c:crosses val="autoZero"/>
        <c:auto val="1"/>
        <c:lblOffset val="100"/>
        <c:baseTimeUnit val="years"/>
      </c:dateAx>
      <c:valAx>
        <c:axId val="10047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47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98.2</c:v>
                </c:pt>
                <c:pt idx="2">
                  <c:v>95.2</c:v>
                </c:pt>
                <c:pt idx="3">
                  <c:v>99.4</c:v>
                </c:pt>
                <c:pt idx="4">
                  <c:v>94.1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99456"/>
        <c:axId val="10050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95.4</c:v>
                </c:pt>
                <c:pt idx="2">
                  <c:v>93.6</c:v>
                </c:pt>
                <c:pt idx="3">
                  <c:v>91.8</c:v>
                </c:pt>
                <c:pt idx="4">
                  <c:v>91.6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9456"/>
        <c:axId val="100501376"/>
      </c:lineChart>
      <c:dateAx>
        <c:axId val="1004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01376"/>
        <c:crosses val="autoZero"/>
        <c:auto val="1"/>
        <c:lblOffset val="100"/>
        <c:baseTimeUnit val="years"/>
      </c:dateAx>
      <c:valAx>
        <c:axId val="10050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49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97.6</c:v>
                </c:pt>
                <c:pt idx="3">
                  <c:v>101.1</c:v>
                </c:pt>
                <c:pt idx="4">
                  <c:v>96.6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11744"/>
        <c:axId val="10251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100.4</c:v>
                </c:pt>
                <c:pt idx="2">
                  <c:v>99.7</c:v>
                </c:pt>
                <c:pt idx="3">
                  <c:v>98.8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11744"/>
        <c:axId val="102513664"/>
      </c:lineChart>
      <c:dateAx>
        <c:axId val="10251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13664"/>
        <c:crosses val="autoZero"/>
        <c:auto val="1"/>
        <c:lblOffset val="100"/>
        <c:baseTimeUnit val="years"/>
      </c:dateAx>
      <c:valAx>
        <c:axId val="10251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251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68.3</c:v>
                </c:pt>
                <c:pt idx="2">
                  <c:v>70.8</c:v>
                </c:pt>
                <c:pt idx="3">
                  <c:v>72.400000000000006</c:v>
                </c:pt>
                <c:pt idx="4">
                  <c:v>72.3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48224"/>
        <c:axId val="10255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47.3</c:v>
                </c:pt>
                <c:pt idx="2">
                  <c:v>48.4</c:v>
                </c:pt>
                <c:pt idx="3">
                  <c:v>48.7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8224"/>
        <c:axId val="102550144"/>
      </c:lineChart>
      <c:dateAx>
        <c:axId val="10254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50144"/>
        <c:crosses val="autoZero"/>
        <c:auto val="1"/>
        <c:lblOffset val="100"/>
        <c:baseTimeUnit val="years"/>
      </c:dateAx>
      <c:valAx>
        <c:axId val="10255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54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70.900000000000006</c:v>
                </c:pt>
                <c:pt idx="1">
                  <c:v>73.2</c:v>
                </c:pt>
                <c:pt idx="2">
                  <c:v>77.099999999999994</c:v>
                </c:pt>
                <c:pt idx="3">
                  <c:v>79</c:v>
                </c:pt>
                <c:pt idx="4">
                  <c:v>75.3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6864"/>
        <c:axId val="10291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60</c:v>
                </c:pt>
                <c:pt idx="2">
                  <c:v>62.3</c:v>
                </c:pt>
                <c:pt idx="3">
                  <c:v>61.7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6864"/>
        <c:axId val="102918784"/>
      </c:lineChart>
      <c:dateAx>
        <c:axId val="10291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8784"/>
        <c:crosses val="autoZero"/>
        <c:auto val="1"/>
        <c:lblOffset val="100"/>
        <c:baseTimeUnit val="years"/>
      </c:dateAx>
      <c:valAx>
        <c:axId val="10291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91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37330667</c:v>
                </c:pt>
                <c:pt idx="1">
                  <c:v>38689941</c:v>
                </c:pt>
                <c:pt idx="2">
                  <c:v>38716280</c:v>
                </c:pt>
                <c:pt idx="3">
                  <c:v>38936567</c:v>
                </c:pt>
                <c:pt idx="4">
                  <c:v>39638635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39264"/>
        <c:axId val="10295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39704002</c:v>
                </c:pt>
                <c:pt idx="1">
                  <c:v>40361969</c:v>
                </c:pt>
                <c:pt idx="2">
                  <c:v>42112933</c:v>
                </c:pt>
                <c:pt idx="3">
                  <c:v>43764424</c:v>
                </c:pt>
                <c:pt idx="4">
                  <c:v>44446754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9264"/>
        <c:axId val="102957824"/>
      </c:lineChart>
      <c:dateAx>
        <c:axId val="1029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57824"/>
        <c:crosses val="autoZero"/>
        <c:auto val="1"/>
        <c:lblOffset val="100"/>
        <c:baseTimeUnit val="years"/>
      </c:dateAx>
      <c:valAx>
        <c:axId val="10295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93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19.399999999999999</c:v>
                </c:pt>
                <c:pt idx="1">
                  <c:v>20</c:v>
                </c:pt>
                <c:pt idx="2">
                  <c:v>20.100000000000001</c:v>
                </c:pt>
                <c:pt idx="3">
                  <c:v>19.8</c:v>
                </c:pt>
                <c:pt idx="4">
                  <c:v>19.600000000000001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04416"/>
        <c:axId val="10301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24.3</c:v>
                </c:pt>
                <c:pt idx="2">
                  <c:v>24.2</c:v>
                </c:pt>
                <c:pt idx="3">
                  <c:v>25.3</c:v>
                </c:pt>
                <c:pt idx="4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4416"/>
        <c:axId val="103010688"/>
      </c:lineChart>
      <c:dateAx>
        <c:axId val="10300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10688"/>
        <c:crosses val="autoZero"/>
        <c:auto val="1"/>
        <c:lblOffset val="100"/>
        <c:baseTimeUnit val="years"/>
      </c:dateAx>
      <c:valAx>
        <c:axId val="10301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00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59.1</c:v>
                </c:pt>
                <c:pt idx="2">
                  <c:v>60.8</c:v>
                </c:pt>
                <c:pt idx="3">
                  <c:v>55.9</c:v>
                </c:pt>
                <c:pt idx="4">
                  <c:v>60.9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72672"/>
        <c:axId val="10697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52.5</c:v>
                </c:pt>
                <c:pt idx="2">
                  <c:v>52.6</c:v>
                </c:pt>
                <c:pt idx="3">
                  <c:v>53.2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72672"/>
        <c:axId val="106974592"/>
      </c:lineChart>
      <c:dateAx>
        <c:axId val="10697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74592"/>
        <c:crosses val="autoZero"/>
        <c:auto val="1"/>
        <c:lblOffset val="100"/>
        <c:baseTimeUnit val="years"/>
      </c:dateAx>
      <c:valAx>
        <c:axId val="10697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972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75" zoomScaleNormal="75" zoomScaleSheetLayoutView="70" workbookViewId="0">
      <selection activeCell="OJ42" sqref="OJ42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  <c r="NS2" s="141"/>
      <c r="NT2" s="141"/>
      <c r="NU2" s="141"/>
      <c r="NV2" s="141"/>
      <c r="NW2" s="141"/>
      <c r="NX2" s="141"/>
    </row>
    <row r="3" spans="1:388" ht="9.75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  <c r="NS3" s="141"/>
      <c r="NT3" s="141"/>
      <c r="NU3" s="141"/>
      <c r="NV3" s="141"/>
      <c r="NW3" s="141"/>
      <c r="NX3" s="141"/>
    </row>
    <row r="4" spans="1:388" ht="9.75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42" t="str">
        <f>データ!H6</f>
        <v>静岡県焼津市　焼津市立総合病院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131" t="s">
        <v>2</v>
      </c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1" t="s">
        <v>3</v>
      </c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3"/>
      <c r="EG7" s="131" t="s">
        <v>4</v>
      </c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 t="s">
        <v>5</v>
      </c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3"/>
      <c r="ID7" s="131" t="s">
        <v>6</v>
      </c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3"/>
      <c r="JW7" s="131" t="s">
        <v>7</v>
      </c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3"/>
      <c r="LP7" s="131" t="s">
        <v>8</v>
      </c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6" t="str">
        <f>データ!K6</f>
        <v>条例全部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126" t="str">
        <f>データ!L6</f>
        <v>病院事業</v>
      </c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6" t="str">
        <f>データ!M6</f>
        <v>一般病院</v>
      </c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8"/>
      <c r="EG8" s="126" t="str">
        <f>データ!N6</f>
        <v>400床以上～500床未満</v>
      </c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8"/>
      <c r="FZ8" s="138" t="s">
        <v>143</v>
      </c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40"/>
      <c r="ID8" s="119">
        <f>データ!Y6</f>
        <v>471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データ!Z6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データ!AA6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4"/>
      <c r="NJ8" s="136" t="s">
        <v>10</v>
      </c>
      <c r="NK8" s="137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  <c r="AU9" s="131" t="s">
        <v>13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3"/>
      <c r="CN9" s="131" t="s">
        <v>14</v>
      </c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3"/>
      <c r="EG9" s="131" t="s">
        <v>15</v>
      </c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3"/>
      <c r="FZ9" s="131" t="s">
        <v>16</v>
      </c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3"/>
      <c r="ID9" s="131" t="s">
        <v>17</v>
      </c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3"/>
      <c r="JW9" s="131" t="s">
        <v>18</v>
      </c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3"/>
      <c r="LP9" s="131" t="s">
        <v>19</v>
      </c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3"/>
      <c r="NI9" s="4"/>
      <c r="NJ9" s="134" t="s">
        <v>20</v>
      </c>
      <c r="NK9" s="135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6" t="str">
        <f>データ!P6</f>
        <v>直営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8"/>
      <c r="AU10" s="119">
        <f>データ!Q6</f>
        <v>28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26" t="str">
        <f>データ!R6</f>
        <v>対象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8"/>
      <c r="EG10" s="126" t="str">
        <f>データ!S6</f>
        <v>ド 透 未 訓 ガ</v>
      </c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8"/>
      <c r="FZ10" s="126" t="str">
        <f>データ!T6</f>
        <v>救 臨 災 地 輪</v>
      </c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8"/>
      <c r="ID10" s="119" t="str">
        <f>データ!AB6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データ!AC6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データ!AD6</f>
        <v>471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29" t="s">
        <v>22</v>
      </c>
      <c r="NK10" s="130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31" t="s">
        <v>24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31" t="s">
        <v>25</v>
      </c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 t="s">
        <v>26</v>
      </c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3"/>
      <c r="EG11" s="131" t="s">
        <v>27</v>
      </c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3"/>
      <c r="ID11" s="131" t="s">
        <v>28</v>
      </c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  <c r="IW11" s="132"/>
      <c r="IX11" s="132"/>
      <c r="IY11" s="132"/>
      <c r="IZ11" s="132"/>
      <c r="JA11" s="132"/>
      <c r="JB11" s="132"/>
      <c r="JC11" s="132"/>
      <c r="JD11" s="132"/>
      <c r="JE11" s="132"/>
      <c r="JF11" s="132"/>
      <c r="JG11" s="132"/>
      <c r="JH11" s="132"/>
      <c r="JI11" s="132"/>
      <c r="JJ11" s="132"/>
      <c r="JK11" s="132"/>
      <c r="JL11" s="132"/>
      <c r="JM11" s="132"/>
      <c r="JN11" s="132"/>
      <c r="JO11" s="132"/>
      <c r="JP11" s="132"/>
      <c r="JQ11" s="132"/>
      <c r="JR11" s="132"/>
      <c r="JS11" s="132"/>
      <c r="JT11" s="132"/>
      <c r="JU11" s="132"/>
      <c r="JV11" s="133"/>
      <c r="JW11" s="131" t="s">
        <v>29</v>
      </c>
      <c r="JX11" s="132"/>
      <c r="JY11" s="132"/>
      <c r="JZ11" s="132"/>
      <c r="KA11" s="132"/>
      <c r="KB11" s="132"/>
      <c r="KC11" s="132"/>
      <c r="KD11" s="132"/>
      <c r="KE11" s="132"/>
      <c r="KF11" s="132"/>
      <c r="KG11" s="132"/>
      <c r="KH11" s="132"/>
      <c r="KI11" s="132"/>
      <c r="KJ11" s="132"/>
      <c r="KK11" s="132"/>
      <c r="KL11" s="132"/>
      <c r="KM11" s="132"/>
      <c r="KN11" s="132"/>
      <c r="KO11" s="132"/>
      <c r="KP11" s="132"/>
      <c r="KQ11" s="132"/>
      <c r="KR11" s="132"/>
      <c r="KS11" s="132"/>
      <c r="KT11" s="132"/>
      <c r="KU11" s="132"/>
      <c r="KV11" s="132"/>
      <c r="KW11" s="132"/>
      <c r="KX11" s="132"/>
      <c r="KY11" s="132"/>
      <c r="KZ11" s="132"/>
      <c r="LA11" s="132"/>
      <c r="LB11" s="132"/>
      <c r="LC11" s="132"/>
      <c r="LD11" s="132"/>
      <c r="LE11" s="132"/>
      <c r="LF11" s="132"/>
      <c r="LG11" s="132"/>
      <c r="LH11" s="132"/>
      <c r="LI11" s="132"/>
      <c r="LJ11" s="132"/>
      <c r="LK11" s="132"/>
      <c r="LL11" s="132"/>
      <c r="LM11" s="132"/>
      <c r="LN11" s="132"/>
      <c r="LO11" s="133"/>
      <c r="LP11" s="131" t="s">
        <v>30</v>
      </c>
      <c r="LQ11" s="132"/>
      <c r="LR11" s="132"/>
      <c r="LS11" s="132"/>
      <c r="LT11" s="132"/>
      <c r="LU11" s="132"/>
      <c r="LV11" s="132"/>
      <c r="LW11" s="132"/>
      <c r="LX11" s="132"/>
      <c r="LY11" s="132"/>
      <c r="LZ11" s="132"/>
      <c r="MA11" s="132"/>
      <c r="MB11" s="132"/>
      <c r="MC11" s="132"/>
      <c r="MD11" s="132"/>
      <c r="ME11" s="132"/>
      <c r="MF11" s="132"/>
      <c r="MG11" s="132"/>
      <c r="MH11" s="132"/>
      <c r="MI11" s="132"/>
      <c r="MJ11" s="132"/>
      <c r="MK11" s="132"/>
      <c r="ML11" s="132"/>
      <c r="MM11" s="132"/>
      <c r="MN11" s="132"/>
      <c r="MO11" s="132"/>
      <c r="MP11" s="132"/>
      <c r="MQ11" s="132"/>
      <c r="MR11" s="132"/>
      <c r="MS11" s="132"/>
      <c r="MT11" s="132"/>
      <c r="MU11" s="132"/>
      <c r="MV11" s="132"/>
      <c r="MW11" s="132"/>
      <c r="MX11" s="132"/>
      <c r="MY11" s="132"/>
      <c r="MZ11" s="132"/>
      <c r="NA11" s="132"/>
      <c r="NB11" s="132"/>
      <c r="NC11" s="132"/>
      <c r="ND11" s="132"/>
      <c r="NE11" s="132"/>
      <c r="NF11" s="132"/>
      <c r="NG11" s="132"/>
      <c r="NH11" s="13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9">
        <f>データ!U6</f>
        <v>141338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33157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26" t="str">
        <f>データ!W6</f>
        <v>非該当</v>
      </c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8"/>
      <c r="EG12" s="126" t="str">
        <f>データ!X6</f>
        <v>７：１</v>
      </c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8"/>
      <c r="ID12" s="119">
        <f>データ!AE6</f>
        <v>464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データ!AF6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データ!AG6</f>
        <v>464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22" t="s">
        <v>31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23" t="s">
        <v>144</v>
      </c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5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13" t="s">
        <v>147</v>
      </c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100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100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97.6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101.1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96.6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97.2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98.2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95.2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99.4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94.1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39.200000000000003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36.6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69.2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65.599999999999994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70.599999999999994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82.8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90.6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87.2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89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85.2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102.1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100.4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99.7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98.8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98.5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96.7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95.4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93.6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91.8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91.6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51.7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52.1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45.6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38.1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42.9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76.400000000000006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76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76.099999999999994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75.7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76.099999999999994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113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5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13"/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5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113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5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113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5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13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5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13"/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6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8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145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49058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50165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50252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50824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50470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10003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10450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10705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10873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11044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59.1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59.1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60.8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55.9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60.9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19.399999999999999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20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20.100000000000001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19.8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19.600000000000001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50749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51813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53447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54464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55265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12339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12424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13027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13969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14455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52.1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52.5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52.6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53.2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54.1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24.4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24.3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24.2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25.3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25.2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66.3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68.3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70.8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72.400000000000006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72.3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70.900000000000006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73.2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77.099999999999994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79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75.3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37330667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38689941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38716280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38936567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39638635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48.6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47.3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48.4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48.7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62.9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60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62.3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61.7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66.099999999999994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39704002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40361969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42112933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43764424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44446754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4" t="s">
        <v>75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7" t="s">
        <v>76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7" t="s">
        <v>77</v>
      </c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4" t="s">
        <v>78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3" t="s">
        <v>79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7" t="s">
        <v>80</v>
      </c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 t="s">
        <v>81</v>
      </c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 t="s">
        <v>82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4" t="s">
        <v>83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43" t="s">
        <v>84</v>
      </c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 t="s">
        <v>85</v>
      </c>
      <c r="EO4" s="143"/>
      <c r="EP4" s="143"/>
      <c r="EQ4" s="143"/>
      <c r="ER4" s="143"/>
      <c r="ES4" s="143"/>
      <c r="ET4" s="143"/>
      <c r="EU4" s="143"/>
      <c r="EV4" s="143"/>
      <c r="EW4" s="143"/>
      <c r="EX4" s="143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222127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8" t="str">
        <f>IF(H8&lt;&gt;I8,H8,"")&amp;IF(I8&lt;&gt;J8,I8,"")&amp;"　"&amp;J8</f>
        <v>静岡県焼津市　焼津市立総合病院</v>
      </c>
      <c r="I6" s="149"/>
      <c r="J6" s="15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/>
      <c r="P6" s="63" t="str">
        <f>P8</f>
        <v>直営</v>
      </c>
      <c r="Q6" s="64">
        <f t="shared" ref="Q6:AG6" si="3">Q8</f>
        <v>28</v>
      </c>
      <c r="R6" s="63" t="str">
        <f t="shared" si="3"/>
        <v>対象</v>
      </c>
      <c r="S6" s="63" t="str">
        <f t="shared" si="3"/>
        <v>ド 透 未 訓 ガ</v>
      </c>
      <c r="T6" s="63" t="str">
        <f t="shared" si="3"/>
        <v>救 臨 災 地 輪</v>
      </c>
      <c r="U6" s="64">
        <f>U8</f>
        <v>141338</v>
      </c>
      <c r="V6" s="64">
        <f>V8</f>
        <v>33157</v>
      </c>
      <c r="W6" s="63" t="str">
        <f>W8</f>
        <v>非該当</v>
      </c>
      <c r="X6" s="63" t="str">
        <f t="shared" si="3"/>
        <v>７：１</v>
      </c>
      <c r="Y6" s="64">
        <f t="shared" si="3"/>
        <v>471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471</v>
      </c>
      <c r="AE6" s="64">
        <f t="shared" si="3"/>
        <v>464</v>
      </c>
      <c r="AF6" s="64" t="str">
        <f t="shared" si="3"/>
        <v>-</v>
      </c>
      <c r="AG6" s="64">
        <f t="shared" si="3"/>
        <v>464</v>
      </c>
      <c r="AH6" s="65">
        <f>IF(AH8="-",NA(),AH8)</f>
        <v>100</v>
      </c>
      <c r="AI6" s="65">
        <f t="shared" ref="AI6:AQ6" si="4">IF(AI8="-",NA(),AI8)</f>
        <v>100</v>
      </c>
      <c r="AJ6" s="65">
        <f t="shared" si="4"/>
        <v>97.6</v>
      </c>
      <c r="AK6" s="65">
        <f t="shared" si="4"/>
        <v>101.1</v>
      </c>
      <c r="AL6" s="65">
        <f t="shared" si="4"/>
        <v>96.6</v>
      </c>
      <c r="AM6" s="65">
        <f t="shared" si="4"/>
        <v>102.1</v>
      </c>
      <c r="AN6" s="65">
        <f t="shared" si="4"/>
        <v>100.4</v>
      </c>
      <c r="AO6" s="65">
        <f t="shared" si="4"/>
        <v>99.7</v>
      </c>
      <c r="AP6" s="65">
        <f t="shared" si="4"/>
        <v>98.8</v>
      </c>
      <c r="AQ6" s="65">
        <f t="shared" si="4"/>
        <v>98.5</v>
      </c>
      <c r="AR6" s="65" t="str">
        <f>IF(AR8="-","【-】","【"&amp;SUBSTITUTE(TEXT(AR8,"#,##0.0"),"-","△")&amp;"】")</f>
        <v>【98.4】</v>
      </c>
      <c r="AS6" s="65">
        <f>IF(AS8="-",NA(),AS8)</f>
        <v>97.2</v>
      </c>
      <c r="AT6" s="65">
        <f t="shared" ref="AT6:BB6" si="5">IF(AT8="-",NA(),AT8)</f>
        <v>98.2</v>
      </c>
      <c r="AU6" s="65">
        <f t="shared" si="5"/>
        <v>95.2</v>
      </c>
      <c r="AV6" s="65">
        <f t="shared" si="5"/>
        <v>99.4</v>
      </c>
      <c r="AW6" s="65">
        <f t="shared" si="5"/>
        <v>94.1</v>
      </c>
      <c r="AX6" s="65">
        <f t="shared" si="5"/>
        <v>96.7</v>
      </c>
      <c r="AY6" s="65">
        <f t="shared" si="5"/>
        <v>95.4</v>
      </c>
      <c r="AZ6" s="65">
        <f t="shared" si="5"/>
        <v>93.6</v>
      </c>
      <c r="BA6" s="65">
        <f t="shared" si="5"/>
        <v>91.8</v>
      </c>
      <c r="BB6" s="65">
        <f t="shared" si="5"/>
        <v>91.6</v>
      </c>
      <c r="BC6" s="65" t="str">
        <f>IF(BC8="-","【-】","【"&amp;SUBSTITUTE(TEXT(BC8,"#,##0.0"),"-","△")&amp;"】")</f>
        <v>【89.5】</v>
      </c>
      <c r="BD6" s="65">
        <f>IF(BD8="-",NA(),BD8)</f>
        <v>39.200000000000003</v>
      </c>
      <c r="BE6" s="65">
        <f t="shared" ref="BE6:BM6" si="6">IF(BE8="-",NA(),BE8)</f>
        <v>36.6</v>
      </c>
      <c r="BF6" s="65">
        <f t="shared" si="6"/>
        <v>69.2</v>
      </c>
      <c r="BG6" s="65">
        <f t="shared" si="6"/>
        <v>65.599999999999994</v>
      </c>
      <c r="BH6" s="65">
        <f t="shared" si="6"/>
        <v>70.599999999999994</v>
      </c>
      <c r="BI6" s="65">
        <f t="shared" si="6"/>
        <v>51.7</v>
      </c>
      <c r="BJ6" s="65">
        <f t="shared" si="6"/>
        <v>52.1</v>
      </c>
      <c r="BK6" s="65">
        <f t="shared" si="6"/>
        <v>45.6</v>
      </c>
      <c r="BL6" s="65">
        <f t="shared" si="6"/>
        <v>38.1</v>
      </c>
      <c r="BM6" s="65">
        <f t="shared" si="6"/>
        <v>42.9</v>
      </c>
      <c r="BN6" s="65" t="str">
        <f>IF(BN8="-","【-】","【"&amp;SUBSTITUTE(TEXT(BN8,"#,##0.0"),"-","△")&amp;"】")</f>
        <v>【63.6】</v>
      </c>
      <c r="BO6" s="65">
        <f>IF(BO8="-",NA(),BO8)</f>
        <v>82.8</v>
      </c>
      <c r="BP6" s="65">
        <f t="shared" ref="BP6:BX6" si="7">IF(BP8="-",NA(),BP8)</f>
        <v>90.6</v>
      </c>
      <c r="BQ6" s="65">
        <f t="shared" si="7"/>
        <v>87.2</v>
      </c>
      <c r="BR6" s="65">
        <f t="shared" si="7"/>
        <v>89</v>
      </c>
      <c r="BS6" s="65">
        <f t="shared" si="7"/>
        <v>85.2</v>
      </c>
      <c r="BT6" s="65">
        <f t="shared" si="7"/>
        <v>76.400000000000006</v>
      </c>
      <c r="BU6" s="65">
        <f t="shared" si="7"/>
        <v>76</v>
      </c>
      <c r="BV6" s="65">
        <f t="shared" si="7"/>
        <v>76.099999999999994</v>
      </c>
      <c r="BW6" s="65">
        <f t="shared" si="7"/>
        <v>75.7</v>
      </c>
      <c r="BX6" s="65">
        <f t="shared" si="7"/>
        <v>76.099999999999994</v>
      </c>
      <c r="BY6" s="65" t="str">
        <f>IF(BY8="-","【-】","【"&amp;SUBSTITUTE(TEXT(BY8,"#,##0.0"),"-","△")&amp;"】")</f>
        <v>【74.2】</v>
      </c>
      <c r="BZ6" s="66">
        <f>IF(BZ8="-",NA(),BZ8)</f>
        <v>49058</v>
      </c>
      <c r="CA6" s="66">
        <f t="shared" ref="CA6:CI6" si="8">IF(CA8="-",NA(),CA8)</f>
        <v>50165</v>
      </c>
      <c r="CB6" s="66">
        <f t="shared" si="8"/>
        <v>50252</v>
      </c>
      <c r="CC6" s="66">
        <f t="shared" si="8"/>
        <v>50824</v>
      </c>
      <c r="CD6" s="66">
        <f t="shared" si="8"/>
        <v>50470</v>
      </c>
      <c r="CE6" s="66">
        <f t="shared" si="8"/>
        <v>50749</v>
      </c>
      <c r="CF6" s="66">
        <f t="shared" si="8"/>
        <v>51813</v>
      </c>
      <c r="CG6" s="66">
        <f t="shared" si="8"/>
        <v>53447</v>
      </c>
      <c r="CH6" s="66">
        <f t="shared" si="8"/>
        <v>54464</v>
      </c>
      <c r="CI6" s="66">
        <f t="shared" si="8"/>
        <v>55265</v>
      </c>
      <c r="CJ6" s="65" t="str">
        <f>IF(CJ8="-","【-】","【"&amp;SUBSTITUTE(TEXT(CJ8,"#,##0"),"-","△")&amp;"】")</f>
        <v>【49,667】</v>
      </c>
      <c r="CK6" s="66">
        <f>IF(CK8="-",NA(),CK8)</f>
        <v>10003</v>
      </c>
      <c r="CL6" s="66">
        <f t="shared" ref="CL6:CT6" si="9">IF(CL8="-",NA(),CL8)</f>
        <v>10450</v>
      </c>
      <c r="CM6" s="66">
        <f t="shared" si="9"/>
        <v>10705</v>
      </c>
      <c r="CN6" s="66">
        <f t="shared" si="9"/>
        <v>10873</v>
      </c>
      <c r="CO6" s="66">
        <f t="shared" si="9"/>
        <v>11044</v>
      </c>
      <c r="CP6" s="66">
        <f t="shared" si="9"/>
        <v>12339</v>
      </c>
      <c r="CQ6" s="66">
        <f t="shared" si="9"/>
        <v>12424</v>
      </c>
      <c r="CR6" s="66">
        <f t="shared" si="9"/>
        <v>13027</v>
      </c>
      <c r="CS6" s="66">
        <f t="shared" si="9"/>
        <v>13969</v>
      </c>
      <c r="CT6" s="66">
        <f t="shared" si="9"/>
        <v>14455</v>
      </c>
      <c r="CU6" s="65" t="str">
        <f>IF(CU8="-","【-】","【"&amp;SUBSTITUTE(TEXT(CU8,"#,##0"),"-","△")&amp;"】")</f>
        <v>【13,758】</v>
      </c>
      <c r="CV6" s="65">
        <f>IF(CV8="-",NA(),CV8)</f>
        <v>59.1</v>
      </c>
      <c r="CW6" s="65">
        <f t="shared" ref="CW6:DE6" si="10">IF(CW8="-",NA(),CW8)</f>
        <v>59.1</v>
      </c>
      <c r="CX6" s="65">
        <f t="shared" si="10"/>
        <v>60.8</v>
      </c>
      <c r="CY6" s="65">
        <f t="shared" si="10"/>
        <v>55.9</v>
      </c>
      <c r="CZ6" s="65">
        <f t="shared" si="10"/>
        <v>60.9</v>
      </c>
      <c r="DA6" s="65">
        <f t="shared" si="10"/>
        <v>52.1</v>
      </c>
      <c r="DB6" s="65">
        <f t="shared" si="10"/>
        <v>52.5</v>
      </c>
      <c r="DC6" s="65">
        <f t="shared" si="10"/>
        <v>52.6</v>
      </c>
      <c r="DD6" s="65">
        <f t="shared" si="10"/>
        <v>53.2</v>
      </c>
      <c r="DE6" s="65">
        <f t="shared" si="10"/>
        <v>54.1</v>
      </c>
      <c r="DF6" s="65" t="str">
        <f>IF(DF8="-","【-】","【"&amp;SUBSTITUTE(TEXT(DF8,"#,##0.0"),"-","△")&amp;"】")</f>
        <v>【55.2】</v>
      </c>
      <c r="DG6" s="65">
        <f>IF(DG8="-",NA(),DG8)</f>
        <v>19.399999999999999</v>
      </c>
      <c r="DH6" s="65">
        <f t="shared" ref="DH6:DP6" si="11">IF(DH8="-",NA(),DH8)</f>
        <v>20</v>
      </c>
      <c r="DI6" s="65">
        <f t="shared" si="11"/>
        <v>20.100000000000001</v>
      </c>
      <c r="DJ6" s="65">
        <f t="shared" si="11"/>
        <v>19.8</v>
      </c>
      <c r="DK6" s="65">
        <f t="shared" si="11"/>
        <v>19.600000000000001</v>
      </c>
      <c r="DL6" s="65">
        <f t="shared" si="11"/>
        <v>24.4</v>
      </c>
      <c r="DM6" s="65">
        <f t="shared" si="11"/>
        <v>24.3</v>
      </c>
      <c r="DN6" s="65">
        <f t="shared" si="11"/>
        <v>24.2</v>
      </c>
      <c r="DO6" s="65">
        <f t="shared" si="11"/>
        <v>25.3</v>
      </c>
      <c r="DP6" s="65">
        <f t="shared" si="11"/>
        <v>25.2</v>
      </c>
      <c r="DQ6" s="65" t="str">
        <f>IF(DQ8="-","【-】","【"&amp;SUBSTITUTE(TEXT(DQ8,"#,##0.0"),"-","△")&amp;"】")</f>
        <v>【24.1】</v>
      </c>
      <c r="DR6" s="65">
        <f>IF(DR8="-",NA(),DR8)</f>
        <v>66.3</v>
      </c>
      <c r="DS6" s="65">
        <f t="shared" ref="DS6:EA6" si="12">IF(DS8="-",NA(),DS8)</f>
        <v>68.3</v>
      </c>
      <c r="DT6" s="65">
        <f t="shared" si="12"/>
        <v>70.8</v>
      </c>
      <c r="DU6" s="65">
        <f t="shared" si="12"/>
        <v>72.400000000000006</v>
      </c>
      <c r="DV6" s="65">
        <f t="shared" si="12"/>
        <v>72.3</v>
      </c>
      <c r="DW6" s="65">
        <f t="shared" si="12"/>
        <v>48.6</v>
      </c>
      <c r="DX6" s="65">
        <f t="shared" si="12"/>
        <v>47.3</v>
      </c>
      <c r="DY6" s="65">
        <f t="shared" si="12"/>
        <v>48.4</v>
      </c>
      <c r="DZ6" s="65">
        <f t="shared" si="12"/>
        <v>48.7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70.900000000000006</v>
      </c>
      <c r="ED6" s="65">
        <f t="shared" ref="ED6:EL6" si="13">IF(ED8="-",NA(),ED8)</f>
        <v>73.2</v>
      </c>
      <c r="EE6" s="65">
        <f t="shared" si="13"/>
        <v>77.099999999999994</v>
      </c>
      <c r="EF6" s="65">
        <f t="shared" si="13"/>
        <v>79</v>
      </c>
      <c r="EG6" s="65">
        <f t="shared" si="13"/>
        <v>75.3</v>
      </c>
      <c r="EH6" s="65">
        <f t="shared" si="13"/>
        <v>62.9</v>
      </c>
      <c r="EI6" s="65">
        <f t="shared" si="13"/>
        <v>60</v>
      </c>
      <c r="EJ6" s="65">
        <f t="shared" si="13"/>
        <v>62.3</v>
      </c>
      <c r="EK6" s="65">
        <f t="shared" si="13"/>
        <v>61.7</v>
      </c>
      <c r="EL6" s="65">
        <f t="shared" si="13"/>
        <v>66.099999999999994</v>
      </c>
      <c r="EM6" s="65" t="str">
        <f>IF(EM8="-","【-】","【"&amp;SUBSTITUTE(TEXT(EM8,"#,##0.0"),"-","△")&amp;"】")</f>
        <v>【65.7】</v>
      </c>
      <c r="EN6" s="66">
        <f>IF(EN8="-",NA(),EN8)</f>
        <v>37330667</v>
      </c>
      <c r="EO6" s="66">
        <f t="shared" ref="EO6:EW6" si="14">IF(EO8="-",NA(),EO8)</f>
        <v>38689941</v>
      </c>
      <c r="EP6" s="66">
        <f t="shared" si="14"/>
        <v>38716280</v>
      </c>
      <c r="EQ6" s="66">
        <f t="shared" si="14"/>
        <v>38936567</v>
      </c>
      <c r="ER6" s="66">
        <f t="shared" si="14"/>
        <v>39638635</v>
      </c>
      <c r="ES6" s="66">
        <f t="shared" si="14"/>
        <v>39704002</v>
      </c>
      <c r="ET6" s="66">
        <f t="shared" si="14"/>
        <v>40361969</v>
      </c>
      <c r="EU6" s="66">
        <f t="shared" si="14"/>
        <v>42112933</v>
      </c>
      <c r="EV6" s="66">
        <f t="shared" si="14"/>
        <v>43764424</v>
      </c>
      <c r="EW6" s="66">
        <f t="shared" si="14"/>
        <v>44446754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222127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/>
      <c r="P7" s="63" t="str">
        <f>P8</f>
        <v>直営</v>
      </c>
      <c r="Q7" s="64">
        <f t="shared" si="15"/>
        <v>28</v>
      </c>
      <c r="R7" s="63" t="str">
        <f t="shared" si="15"/>
        <v>対象</v>
      </c>
      <c r="S7" s="63" t="str">
        <f t="shared" si="15"/>
        <v>ド 透 未 訓 ガ</v>
      </c>
      <c r="T7" s="63" t="str">
        <f t="shared" si="15"/>
        <v>救 臨 災 地 輪</v>
      </c>
      <c r="U7" s="64">
        <f>U8</f>
        <v>141338</v>
      </c>
      <c r="V7" s="64">
        <f>V8</f>
        <v>33157</v>
      </c>
      <c r="W7" s="63" t="str">
        <f>W8</f>
        <v>非該当</v>
      </c>
      <c r="X7" s="63" t="str">
        <f t="shared" si="15"/>
        <v>７：１</v>
      </c>
      <c r="Y7" s="64">
        <f t="shared" si="15"/>
        <v>471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471</v>
      </c>
      <c r="AE7" s="64">
        <f t="shared" si="15"/>
        <v>464</v>
      </c>
      <c r="AF7" s="64" t="str">
        <f t="shared" si="15"/>
        <v>-</v>
      </c>
      <c r="AG7" s="64">
        <f t="shared" si="15"/>
        <v>464</v>
      </c>
      <c r="AH7" s="65">
        <f>AH8</f>
        <v>100</v>
      </c>
      <c r="AI7" s="65">
        <f t="shared" ref="AI7:AQ7" si="16">AI8</f>
        <v>100</v>
      </c>
      <c r="AJ7" s="65">
        <f t="shared" si="16"/>
        <v>97.6</v>
      </c>
      <c r="AK7" s="65">
        <f t="shared" si="16"/>
        <v>101.1</v>
      </c>
      <c r="AL7" s="65">
        <f t="shared" si="16"/>
        <v>96.6</v>
      </c>
      <c r="AM7" s="65">
        <f t="shared" si="16"/>
        <v>102.1</v>
      </c>
      <c r="AN7" s="65">
        <f t="shared" si="16"/>
        <v>100.4</v>
      </c>
      <c r="AO7" s="65">
        <f t="shared" si="16"/>
        <v>99.7</v>
      </c>
      <c r="AP7" s="65">
        <f t="shared" si="16"/>
        <v>98.8</v>
      </c>
      <c r="AQ7" s="65">
        <f t="shared" si="16"/>
        <v>98.5</v>
      </c>
      <c r="AR7" s="65"/>
      <c r="AS7" s="65">
        <f>AS8</f>
        <v>97.2</v>
      </c>
      <c r="AT7" s="65">
        <f t="shared" ref="AT7:BB7" si="17">AT8</f>
        <v>98.2</v>
      </c>
      <c r="AU7" s="65">
        <f t="shared" si="17"/>
        <v>95.2</v>
      </c>
      <c r="AV7" s="65">
        <f t="shared" si="17"/>
        <v>99.4</v>
      </c>
      <c r="AW7" s="65">
        <f t="shared" si="17"/>
        <v>94.1</v>
      </c>
      <c r="AX7" s="65">
        <f t="shared" si="17"/>
        <v>96.7</v>
      </c>
      <c r="AY7" s="65">
        <f t="shared" si="17"/>
        <v>95.4</v>
      </c>
      <c r="AZ7" s="65">
        <f t="shared" si="17"/>
        <v>93.6</v>
      </c>
      <c r="BA7" s="65">
        <f t="shared" si="17"/>
        <v>91.8</v>
      </c>
      <c r="BB7" s="65">
        <f t="shared" si="17"/>
        <v>91.6</v>
      </c>
      <c r="BC7" s="65"/>
      <c r="BD7" s="65">
        <f>BD8</f>
        <v>39.200000000000003</v>
      </c>
      <c r="BE7" s="65">
        <f t="shared" ref="BE7:BM7" si="18">BE8</f>
        <v>36.6</v>
      </c>
      <c r="BF7" s="65">
        <f t="shared" si="18"/>
        <v>69.2</v>
      </c>
      <c r="BG7" s="65">
        <f t="shared" si="18"/>
        <v>65.599999999999994</v>
      </c>
      <c r="BH7" s="65">
        <f t="shared" si="18"/>
        <v>70.599999999999994</v>
      </c>
      <c r="BI7" s="65">
        <f t="shared" si="18"/>
        <v>51.7</v>
      </c>
      <c r="BJ7" s="65">
        <f t="shared" si="18"/>
        <v>52.1</v>
      </c>
      <c r="BK7" s="65">
        <f t="shared" si="18"/>
        <v>45.6</v>
      </c>
      <c r="BL7" s="65">
        <f t="shared" si="18"/>
        <v>38.1</v>
      </c>
      <c r="BM7" s="65">
        <f t="shared" si="18"/>
        <v>42.9</v>
      </c>
      <c r="BN7" s="65"/>
      <c r="BO7" s="65">
        <f>BO8</f>
        <v>82.8</v>
      </c>
      <c r="BP7" s="65">
        <f t="shared" ref="BP7:BX7" si="19">BP8</f>
        <v>90.6</v>
      </c>
      <c r="BQ7" s="65">
        <f t="shared" si="19"/>
        <v>87.2</v>
      </c>
      <c r="BR7" s="65">
        <f t="shared" si="19"/>
        <v>89</v>
      </c>
      <c r="BS7" s="65">
        <f t="shared" si="19"/>
        <v>85.2</v>
      </c>
      <c r="BT7" s="65">
        <f t="shared" si="19"/>
        <v>76.400000000000006</v>
      </c>
      <c r="BU7" s="65">
        <f t="shared" si="19"/>
        <v>76</v>
      </c>
      <c r="BV7" s="65">
        <f t="shared" si="19"/>
        <v>76.099999999999994</v>
      </c>
      <c r="BW7" s="65">
        <f t="shared" si="19"/>
        <v>75.7</v>
      </c>
      <c r="BX7" s="65">
        <f t="shared" si="19"/>
        <v>76.099999999999994</v>
      </c>
      <c r="BY7" s="65"/>
      <c r="BZ7" s="66">
        <f>BZ8</f>
        <v>49058</v>
      </c>
      <c r="CA7" s="66">
        <f t="shared" ref="CA7:CI7" si="20">CA8</f>
        <v>50165</v>
      </c>
      <c r="CB7" s="66">
        <f t="shared" si="20"/>
        <v>50252</v>
      </c>
      <c r="CC7" s="66">
        <f t="shared" si="20"/>
        <v>50824</v>
      </c>
      <c r="CD7" s="66">
        <f t="shared" si="20"/>
        <v>50470</v>
      </c>
      <c r="CE7" s="66">
        <f t="shared" si="20"/>
        <v>50749</v>
      </c>
      <c r="CF7" s="66">
        <f t="shared" si="20"/>
        <v>51813</v>
      </c>
      <c r="CG7" s="66">
        <f t="shared" si="20"/>
        <v>53447</v>
      </c>
      <c r="CH7" s="66">
        <f t="shared" si="20"/>
        <v>54464</v>
      </c>
      <c r="CI7" s="66">
        <f t="shared" si="20"/>
        <v>55265</v>
      </c>
      <c r="CJ7" s="65"/>
      <c r="CK7" s="66">
        <f>CK8</f>
        <v>10003</v>
      </c>
      <c r="CL7" s="66">
        <f t="shared" ref="CL7:CT7" si="21">CL8</f>
        <v>10450</v>
      </c>
      <c r="CM7" s="66">
        <f t="shared" si="21"/>
        <v>10705</v>
      </c>
      <c r="CN7" s="66">
        <f t="shared" si="21"/>
        <v>10873</v>
      </c>
      <c r="CO7" s="66">
        <f t="shared" si="21"/>
        <v>11044</v>
      </c>
      <c r="CP7" s="66">
        <f t="shared" si="21"/>
        <v>12339</v>
      </c>
      <c r="CQ7" s="66">
        <f t="shared" si="21"/>
        <v>12424</v>
      </c>
      <c r="CR7" s="66">
        <f t="shared" si="21"/>
        <v>13027</v>
      </c>
      <c r="CS7" s="66">
        <f t="shared" si="21"/>
        <v>13969</v>
      </c>
      <c r="CT7" s="66">
        <f t="shared" si="21"/>
        <v>14455</v>
      </c>
      <c r="CU7" s="65"/>
      <c r="CV7" s="65">
        <f>CV8</f>
        <v>59.1</v>
      </c>
      <c r="CW7" s="65">
        <f t="shared" ref="CW7:DE7" si="22">CW8</f>
        <v>59.1</v>
      </c>
      <c r="CX7" s="65">
        <f t="shared" si="22"/>
        <v>60.8</v>
      </c>
      <c r="CY7" s="65">
        <f t="shared" si="22"/>
        <v>55.9</v>
      </c>
      <c r="CZ7" s="65">
        <f t="shared" si="22"/>
        <v>60.9</v>
      </c>
      <c r="DA7" s="65">
        <f t="shared" si="22"/>
        <v>52.1</v>
      </c>
      <c r="DB7" s="65">
        <f t="shared" si="22"/>
        <v>52.5</v>
      </c>
      <c r="DC7" s="65">
        <f t="shared" si="22"/>
        <v>52.6</v>
      </c>
      <c r="DD7" s="65">
        <f t="shared" si="22"/>
        <v>53.2</v>
      </c>
      <c r="DE7" s="65">
        <f t="shared" si="22"/>
        <v>54.1</v>
      </c>
      <c r="DF7" s="65"/>
      <c r="DG7" s="65">
        <f>DG8</f>
        <v>19.399999999999999</v>
      </c>
      <c r="DH7" s="65">
        <f t="shared" ref="DH7:DP7" si="23">DH8</f>
        <v>20</v>
      </c>
      <c r="DI7" s="65">
        <f t="shared" si="23"/>
        <v>20.100000000000001</v>
      </c>
      <c r="DJ7" s="65">
        <f t="shared" si="23"/>
        <v>19.8</v>
      </c>
      <c r="DK7" s="65">
        <f t="shared" si="23"/>
        <v>19.600000000000001</v>
      </c>
      <c r="DL7" s="65">
        <f t="shared" si="23"/>
        <v>24.4</v>
      </c>
      <c r="DM7" s="65">
        <f t="shared" si="23"/>
        <v>24.3</v>
      </c>
      <c r="DN7" s="65">
        <f t="shared" si="23"/>
        <v>24.2</v>
      </c>
      <c r="DO7" s="65">
        <f t="shared" si="23"/>
        <v>25.3</v>
      </c>
      <c r="DP7" s="65">
        <f t="shared" si="23"/>
        <v>25.2</v>
      </c>
      <c r="DQ7" s="65"/>
      <c r="DR7" s="65">
        <f>DR8</f>
        <v>66.3</v>
      </c>
      <c r="DS7" s="65">
        <f t="shared" ref="DS7:EA7" si="24">DS8</f>
        <v>68.3</v>
      </c>
      <c r="DT7" s="65">
        <f t="shared" si="24"/>
        <v>70.8</v>
      </c>
      <c r="DU7" s="65">
        <f t="shared" si="24"/>
        <v>72.400000000000006</v>
      </c>
      <c r="DV7" s="65">
        <f t="shared" si="24"/>
        <v>72.3</v>
      </c>
      <c r="DW7" s="65">
        <f t="shared" si="24"/>
        <v>48.6</v>
      </c>
      <c r="DX7" s="65">
        <f t="shared" si="24"/>
        <v>47.3</v>
      </c>
      <c r="DY7" s="65">
        <f t="shared" si="24"/>
        <v>48.4</v>
      </c>
      <c r="DZ7" s="65">
        <f t="shared" si="24"/>
        <v>48.7</v>
      </c>
      <c r="EA7" s="65">
        <f t="shared" si="24"/>
        <v>52.5</v>
      </c>
      <c r="EB7" s="65"/>
      <c r="EC7" s="65">
        <f>EC8</f>
        <v>70.900000000000006</v>
      </c>
      <c r="ED7" s="65">
        <f t="shared" ref="ED7:EL7" si="25">ED8</f>
        <v>73.2</v>
      </c>
      <c r="EE7" s="65">
        <f t="shared" si="25"/>
        <v>77.099999999999994</v>
      </c>
      <c r="EF7" s="65">
        <f t="shared" si="25"/>
        <v>79</v>
      </c>
      <c r="EG7" s="65">
        <f t="shared" si="25"/>
        <v>75.3</v>
      </c>
      <c r="EH7" s="65">
        <f t="shared" si="25"/>
        <v>62.9</v>
      </c>
      <c r="EI7" s="65">
        <f t="shared" si="25"/>
        <v>60</v>
      </c>
      <c r="EJ7" s="65">
        <f t="shared" si="25"/>
        <v>62.3</v>
      </c>
      <c r="EK7" s="65">
        <f t="shared" si="25"/>
        <v>61.7</v>
      </c>
      <c r="EL7" s="65">
        <f t="shared" si="25"/>
        <v>66.099999999999994</v>
      </c>
      <c r="EM7" s="65"/>
      <c r="EN7" s="66">
        <f>EN8</f>
        <v>37330667</v>
      </c>
      <c r="EO7" s="66">
        <f t="shared" ref="EO7:EW7" si="26">EO8</f>
        <v>38689941</v>
      </c>
      <c r="EP7" s="66">
        <f t="shared" si="26"/>
        <v>38716280</v>
      </c>
      <c r="EQ7" s="66">
        <f t="shared" si="26"/>
        <v>38936567</v>
      </c>
      <c r="ER7" s="66">
        <f t="shared" si="26"/>
        <v>39638635</v>
      </c>
      <c r="ES7" s="66">
        <f t="shared" si="26"/>
        <v>39704002</v>
      </c>
      <c r="ET7" s="66">
        <f t="shared" si="26"/>
        <v>40361969</v>
      </c>
      <c r="EU7" s="66">
        <f t="shared" si="26"/>
        <v>42112933</v>
      </c>
      <c r="EV7" s="66">
        <f t="shared" si="26"/>
        <v>43764424</v>
      </c>
      <c r="EW7" s="66">
        <f t="shared" si="26"/>
        <v>44446754</v>
      </c>
      <c r="EX7" s="66"/>
    </row>
    <row r="8" spans="1:154" s="67" customFormat="1">
      <c r="A8" s="48"/>
      <c r="B8" s="68">
        <v>2016</v>
      </c>
      <c r="C8" s="68">
        <v>222127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28</v>
      </c>
      <c r="R8" s="68" t="s">
        <v>131</v>
      </c>
      <c r="S8" s="68" t="s">
        <v>132</v>
      </c>
      <c r="T8" s="68" t="s">
        <v>133</v>
      </c>
      <c r="U8" s="69">
        <v>141338</v>
      </c>
      <c r="V8" s="69">
        <v>33157</v>
      </c>
      <c r="W8" s="68" t="s">
        <v>134</v>
      </c>
      <c r="X8" s="70" t="s">
        <v>135</v>
      </c>
      <c r="Y8" s="69">
        <v>471</v>
      </c>
      <c r="Z8" s="69" t="s">
        <v>136</v>
      </c>
      <c r="AA8" s="69" t="s">
        <v>136</v>
      </c>
      <c r="AB8" s="69" t="s">
        <v>136</v>
      </c>
      <c r="AC8" s="69" t="s">
        <v>136</v>
      </c>
      <c r="AD8" s="69">
        <v>471</v>
      </c>
      <c r="AE8" s="69">
        <v>464</v>
      </c>
      <c r="AF8" s="69" t="s">
        <v>136</v>
      </c>
      <c r="AG8" s="69">
        <v>464</v>
      </c>
      <c r="AH8" s="71">
        <v>100</v>
      </c>
      <c r="AI8" s="71">
        <v>100</v>
      </c>
      <c r="AJ8" s="71">
        <v>97.6</v>
      </c>
      <c r="AK8" s="71">
        <v>101.1</v>
      </c>
      <c r="AL8" s="71">
        <v>96.6</v>
      </c>
      <c r="AM8" s="71">
        <v>102.1</v>
      </c>
      <c r="AN8" s="71">
        <v>100.4</v>
      </c>
      <c r="AO8" s="71">
        <v>99.7</v>
      </c>
      <c r="AP8" s="71">
        <v>98.8</v>
      </c>
      <c r="AQ8" s="71">
        <v>98.5</v>
      </c>
      <c r="AR8" s="71">
        <v>98.4</v>
      </c>
      <c r="AS8" s="71">
        <v>97.2</v>
      </c>
      <c r="AT8" s="71">
        <v>98.2</v>
      </c>
      <c r="AU8" s="71">
        <v>95.2</v>
      </c>
      <c r="AV8" s="71">
        <v>99.4</v>
      </c>
      <c r="AW8" s="71">
        <v>94.1</v>
      </c>
      <c r="AX8" s="71">
        <v>96.7</v>
      </c>
      <c r="AY8" s="71">
        <v>95.4</v>
      </c>
      <c r="AZ8" s="71">
        <v>93.6</v>
      </c>
      <c r="BA8" s="71">
        <v>91.8</v>
      </c>
      <c r="BB8" s="71">
        <v>91.6</v>
      </c>
      <c r="BC8" s="71">
        <v>89.5</v>
      </c>
      <c r="BD8" s="72">
        <v>39.200000000000003</v>
      </c>
      <c r="BE8" s="72">
        <v>36.6</v>
      </c>
      <c r="BF8" s="72">
        <v>69.2</v>
      </c>
      <c r="BG8" s="72">
        <v>65.599999999999994</v>
      </c>
      <c r="BH8" s="72">
        <v>70.599999999999994</v>
      </c>
      <c r="BI8" s="72">
        <v>51.7</v>
      </c>
      <c r="BJ8" s="72">
        <v>52.1</v>
      </c>
      <c r="BK8" s="72">
        <v>45.6</v>
      </c>
      <c r="BL8" s="72">
        <v>38.1</v>
      </c>
      <c r="BM8" s="72">
        <v>42.9</v>
      </c>
      <c r="BN8" s="72">
        <v>63.6</v>
      </c>
      <c r="BO8" s="71">
        <v>82.8</v>
      </c>
      <c r="BP8" s="71">
        <v>90.6</v>
      </c>
      <c r="BQ8" s="71">
        <v>87.2</v>
      </c>
      <c r="BR8" s="71">
        <v>89</v>
      </c>
      <c r="BS8" s="71">
        <v>85.2</v>
      </c>
      <c r="BT8" s="71">
        <v>76.400000000000006</v>
      </c>
      <c r="BU8" s="71">
        <v>76</v>
      </c>
      <c r="BV8" s="71">
        <v>76.099999999999994</v>
      </c>
      <c r="BW8" s="71">
        <v>75.7</v>
      </c>
      <c r="BX8" s="71">
        <v>76.099999999999994</v>
      </c>
      <c r="BY8" s="71">
        <v>74.2</v>
      </c>
      <c r="BZ8" s="72">
        <v>49058</v>
      </c>
      <c r="CA8" s="72">
        <v>50165</v>
      </c>
      <c r="CB8" s="72">
        <v>50252</v>
      </c>
      <c r="CC8" s="72">
        <v>50824</v>
      </c>
      <c r="CD8" s="72">
        <v>50470</v>
      </c>
      <c r="CE8" s="72">
        <v>50749</v>
      </c>
      <c r="CF8" s="72">
        <v>51813</v>
      </c>
      <c r="CG8" s="72">
        <v>53447</v>
      </c>
      <c r="CH8" s="72">
        <v>54464</v>
      </c>
      <c r="CI8" s="72">
        <v>55265</v>
      </c>
      <c r="CJ8" s="71">
        <v>49667</v>
      </c>
      <c r="CK8" s="72">
        <v>10003</v>
      </c>
      <c r="CL8" s="72">
        <v>10450</v>
      </c>
      <c r="CM8" s="72">
        <v>10705</v>
      </c>
      <c r="CN8" s="72">
        <v>10873</v>
      </c>
      <c r="CO8" s="72">
        <v>11044</v>
      </c>
      <c r="CP8" s="72">
        <v>12339</v>
      </c>
      <c r="CQ8" s="72">
        <v>12424</v>
      </c>
      <c r="CR8" s="72">
        <v>13027</v>
      </c>
      <c r="CS8" s="72">
        <v>13969</v>
      </c>
      <c r="CT8" s="72">
        <v>14455</v>
      </c>
      <c r="CU8" s="71">
        <v>13758</v>
      </c>
      <c r="CV8" s="72">
        <v>59.1</v>
      </c>
      <c r="CW8" s="72">
        <v>59.1</v>
      </c>
      <c r="CX8" s="72">
        <v>60.8</v>
      </c>
      <c r="CY8" s="72">
        <v>55.9</v>
      </c>
      <c r="CZ8" s="72">
        <v>60.9</v>
      </c>
      <c r="DA8" s="72">
        <v>52.1</v>
      </c>
      <c r="DB8" s="72">
        <v>52.5</v>
      </c>
      <c r="DC8" s="72">
        <v>52.6</v>
      </c>
      <c r="DD8" s="72">
        <v>53.2</v>
      </c>
      <c r="DE8" s="72">
        <v>54.1</v>
      </c>
      <c r="DF8" s="72">
        <v>55.2</v>
      </c>
      <c r="DG8" s="72">
        <v>19.399999999999999</v>
      </c>
      <c r="DH8" s="72">
        <v>20</v>
      </c>
      <c r="DI8" s="72">
        <v>20.100000000000001</v>
      </c>
      <c r="DJ8" s="72">
        <v>19.8</v>
      </c>
      <c r="DK8" s="72">
        <v>19.600000000000001</v>
      </c>
      <c r="DL8" s="72">
        <v>24.4</v>
      </c>
      <c r="DM8" s="72">
        <v>24.3</v>
      </c>
      <c r="DN8" s="72">
        <v>24.2</v>
      </c>
      <c r="DO8" s="72">
        <v>25.3</v>
      </c>
      <c r="DP8" s="72">
        <v>25.2</v>
      </c>
      <c r="DQ8" s="72">
        <v>24.1</v>
      </c>
      <c r="DR8" s="71">
        <v>66.3</v>
      </c>
      <c r="DS8" s="71">
        <v>68.3</v>
      </c>
      <c r="DT8" s="71">
        <v>70.8</v>
      </c>
      <c r="DU8" s="71">
        <v>72.400000000000006</v>
      </c>
      <c r="DV8" s="71">
        <v>72.3</v>
      </c>
      <c r="DW8" s="71">
        <v>48.6</v>
      </c>
      <c r="DX8" s="71">
        <v>47.3</v>
      </c>
      <c r="DY8" s="71">
        <v>48.4</v>
      </c>
      <c r="DZ8" s="71">
        <v>48.7</v>
      </c>
      <c r="EA8" s="71">
        <v>52.5</v>
      </c>
      <c r="EB8" s="71">
        <v>50.7</v>
      </c>
      <c r="EC8" s="71">
        <v>70.900000000000006</v>
      </c>
      <c r="ED8" s="71">
        <v>73.2</v>
      </c>
      <c r="EE8" s="71">
        <v>77.099999999999994</v>
      </c>
      <c r="EF8" s="71">
        <v>79</v>
      </c>
      <c r="EG8" s="71">
        <v>75.3</v>
      </c>
      <c r="EH8" s="71">
        <v>62.9</v>
      </c>
      <c r="EI8" s="71">
        <v>60</v>
      </c>
      <c r="EJ8" s="71">
        <v>62.3</v>
      </c>
      <c r="EK8" s="71">
        <v>61.7</v>
      </c>
      <c r="EL8" s="71">
        <v>66.099999999999994</v>
      </c>
      <c r="EM8" s="71">
        <v>65.7</v>
      </c>
      <c r="EN8" s="72">
        <v>37330667</v>
      </c>
      <c r="EO8" s="72">
        <v>38689941</v>
      </c>
      <c r="EP8" s="72">
        <v>38716280</v>
      </c>
      <c r="EQ8" s="72">
        <v>38936567</v>
      </c>
      <c r="ER8" s="72">
        <v>39638635</v>
      </c>
      <c r="ES8" s="72">
        <v>39704002</v>
      </c>
      <c r="ET8" s="72">
        <v>40361969</v>
      </c>
      <c r="EU8" s="72">
        <v>42112933</v>
      </c>
      <c r="EV8" s="72">
        <v>43764424</v>
      </c>
      <c r="EW8" s="72">
        <v>44446754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yaizu</cp:lastModifiedBy>
  <cp:lastPrinted>2018-10-19T07:34:15Z</cp:lastPrinted>
  <dcterms:created xsi:type="dcterms:W3CDTF">2018-09-27T00:46:56Z</dcterms:created>
  <dcterms:modified xsi:type="dcterms:W3CDTF">2018-10-19T07:56:31Z</dcterms:modified>
</cp:coreProperties>
</file>