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<sst xmlns="http://schemas.openxmlformats.org/spreadsheetml/2006/main" count="232" uniqueCount="120">
  <si>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</si>
  <si>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</si>
  <si>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</si>
  <si>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</si>
  <si>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</si>
  <si>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</si>
  <si>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</si>
  <si>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</si>
  <si>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</si>
  <si>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</si>
  <si>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</si>
  <si>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</si>
  <si>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</si>
  <si>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</si>
  <si>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</si>
  <si>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</si>
  <si>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</si>
  <si>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</si>
  <si>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</si>
  <si>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</si>
  <si>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</si>
  <si>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</si>
  <si>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</si>
  <si>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</si>
  <si>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</si>
  <si>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</si>
  <si>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</si>
  <si>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</si>
  <si>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</si>
  <si>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</si>
  <si>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</si>
  <si>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</si>
  <si>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</si>
  <si>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</si>
  <si>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</si>
  <si>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</si>
  <si>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</si>
  <si>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</si>
  <si>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</si>
  <si>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</si>
  <si>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</si>
  <si>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</si>
  <si>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</si>
  <si>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</si>
  <si>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</si>
  <si>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</si>
  <si>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</si>
  <si>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</si>
  <si>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</si>
  <si>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</si>
  <si>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</si>
  <si>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</si>
  <si>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</si>
  <si>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</si>
  <si>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</si>
  <si>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</si>
  <si>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</si>
  <si>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</si>
  <si>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</si>
  <si>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</si>
  <si>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</si>
  <si>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</si>
  <si>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</si>
  <si>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</si>
  <si>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</si>
  <si>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</si>
  <si>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</si>
  <si>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</si>
  <si>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</si>
  <si>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</si>
  <si>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</si>
  <si>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</si>
  <si>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</si>
  <si>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</si>
  <si>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</si>
  <si>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</si>
  <si>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</si>
  <si>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</si>
  <si>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</si>
  <si>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</si>
  <si>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</si>
  <si>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</si>
  <si>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</si>
  <si>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</si>
  <si>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</si>
  <si>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</si>
  <si>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</si>
  <si>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</si>
  <si>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</si>
  <si>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</si>
  <si>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</si>
  <si>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</si>
  <si>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</si>
  <si>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</si>
  <si>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</si>
  <si>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</si>
  <si>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</si>
  <si>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</si>
  <si>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</si>
  <si>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</si>
  <si>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</si>
  <si>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</si>
  <si>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</si>
  <si>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</si>
  <si>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</si>
  <si>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</si>
  <si>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</si>
  <si>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</si>
  <si>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</si>
  <si>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</si>
  <si>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</si>
  <si>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</si>
  <si>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</si>
  <si>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</si>
  <si>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</si>
  <si>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</si>
  <si>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【経営成績】
　①経常収支比率　は100％以上となり、②累積欠損比率　は０％となっている。住宅地の新規造成や新築マンションなどによる給水量の増加に伴い、当年度純利益は増額となった。しかし、本業の収支を示す 営業収支 は若干改善されたが、依然として赤字のため引き続き厳しい経営状況となっている。
【適切に管理されている部分】
　③流動性比率　は平均値を下回っているが大部分を現金で保有し、数値も200％を大きく超えているため健全である。
　④企業債残高対給水収益比率　は借入金額を当年度の償還金額よりも低く設定しているため、減少傾向とすることができている。
　⑦施設利用率　は効率的な利用により平均を大きく上回っている。
【改善が必要な部分】
　⑤料金回収率、⑥給水原価　ともに平均値を下回っているとともに、長期前受金戻入を除くと赤字となる水準が続いている。
　⑧有収率　は改善したが、平均を下回る状況が続いている。</t>
    <rPh sb="1" eb="3">
      <t>ケイエイ</t>
    </rPh>
    <rPh sb="3" eb="5">
      <t>セイセキ</t>
    </rPh>
    <rPh sb="9" eb="11">
      <t>ケイジョウ</t>
    </rPh>
    <rPh sb="11" eb="13">
      <t>シュウシ</t>
    </rPh>
    <rPh sb="13" eb="15">
      <t>ヒリツ</t>
    </rPh>
    <rPh sb="21" eb="23">
      <t>イジョウ</t>
    </rPh>
    <rPh sb="28" eb="30">
      <t>ルイセキ</t>
    </rPh>
    <rPh sb="30" eb="32">
      <t>ケッソン</t>
    </rPh>
    <rPh sb="32" eb="34">
      <t>ヒリツ</t>
    </rPh>
    <rPh sb="45" eb="48">
      <t>ジュウタクチ</t>
    </rPh>
    <rPh sb="49" eb="51">
      <t>シンキ</t>
    </rPh>
    <rPh sb="51" eb="53">
      <t>ゾウセイ</t>
    </rPh>
    <rPh sb="54" eb="56">
      <t>シンチク</t>
    </rPh>
    <rPh sb="66" eb="69">
      <t>キュウスイリョウ</t>
    </rPh>
    <rPh sb="70" eb="72">
      <t>ゾウカ</t>
    </rPh>
    <rPh sb="73" eb="74">
      <t>トモナ</t>
    </rPh>
    <rPh sb="76" eb="79">
      <t>トウネンド</t>
    </rPh>
    <rPh sb="79" eb="82">
      <t>ジュンリエキ</t>
    </rPh>
    <rPh sb="83" eb="85">
      <t>ゾウガク</t>
    </rPh>
    <rPh sb="94" eb="96">
      <t>ホンギョウ</t>
    </rPh>
    <rPh sb="97" eb="99">
      <t>シュウシ</t>
    </rPh>
    <rPh sb="100" eb="101">
      <t>シメ</t>
    </rPh>
    <rPh sb="103" eb="105">
      <t>エイギョウ</t>
    </rPh>
    <rPh sb="105" eb="107">
      <t>シュウシ</t>
    </rPh>
    <rPh sb="109" eb="111">
      <t>ジャッカン</t>
    </rPh>
    <rPh sb="111" eb="113">
      <t>カイゼン</t>
    </rPh>
    <rPh sb="118" eb="120">
      <t>イゼン</t>
    </rPh>
    <rPh sb="123" eb="125">
      <t>アカジ</t>
    </rPh>
    <rPh sb="128" eb="129">
      <t>ヒ</t>
    </rPh>
    <rPh sb="130" eb="131">
      <t>ツヅ</t>
    </rPh>
    <rPh sb="132" eb="133">
      <t>キビ</t>
    </rPh>
    <rPh sb="135" eb="137">
      <t>ケイエイ</t>
    </rPh>
    <rPh sb="137" eb="139">
      <t>ジョウキョウ</t>
    </rPh>
    <rPh sb="149" eb="151">
      <t>テキセツ</t>
    </rPh>
    <rPh sb="152" eb="154">
      <t>カンリ</t>
    </rPh>
    <rPh sb="159" eb="161">
      <t>ブブン</t>
    </rPh>
    <rPh sb="165" eb="168">
      <t>リュウドウセイ</t>
    </rPh>
    <rPh sb="168" eb="170">
      <t>ヒリツ</t>
    </rPh>
    <rPh sb="172" eb="175">
      <t>ヘイキンチ</t>
    </rPh>
    <rPh sb="176" eb="178">
      <t>シタマワ</t>
    </rPh>
    <rPh sb="183" eb="186">
      <t>ダイブブン</t>
    </rPh>
    <rPh sb="187" eb="189">
      <t>ゲンキン</t>
    </rPh>
    <rPh sb="190" eb="192">
      <t>ホユウ</t>
    </rPh>
    <rPh sb="194" eb="196">
      <t>スウチ</t>
    </rPh>
    <rPh sb="202" eb="203">
      <t>オオ</t>
    </rPh>
    <rPh sb="205" eb="206">
      <t>コ</t>
    </rPh>
    <rPh sb="212" eb="214">
      <t>ケンゼン</t>
    </rPh>
    <rPh sb="221" eb="224">
      <t>キギョウサイ</t>
    </rPh>
    <rPh sb="224" eb="226">
      <t>ザンダカ</t>
    </rPh>
    <rPh sb="226" eb="227">
      <t>タイ</t>
    </rPh>
    <rPh sb="227" eb="229">
      <t>キュウスイ</t>
    </rPh>
    <rPh sb="229" eb="231">
      <t>シュウエキ</t>
    </rPh>
    <rPh sb="231" eb="233">
      <t>ヒリツ</t>
    </rPh>
    <rPh sb="235" eb="238">
      <t>カリイレキン</t>
    </rPh>
    <rPh sb="238" eb="239">
      <t>ガク</t>
    </rPh>
    <rPh sb="240" eb="243">
      <t>トウネンド</t>
    </rPh>
    <rPh sb="244" eb="246">
      <t>ショウカン</t>
    </rPh>
    <rPh sb="246" eb="248">
      <t>キンガク</t>
    </rPh>
    <rPh sb="251" eb="252">
      <t>ヒク</t>
    </rPh>
    <rPh sb="253" eb="255">
      <t>セッテイ</t>
    </rPh>
    <rPh sb="262" eb="264">
      <t>ゲンショウ</t>
    </rPh>
    <rPh sb="264" eb="266">
      <t>ケイコウ</t>
    </rPh>
    <rPh sb="281" eb="283">
      <t>シセツ</t>
    </rPh>
    <rPh sb="283" eb="286">
      <t>リヨウリツ</t>
    </rPh>
    <rPh sb="288" eb="291">
      <t>コウリツテキ</t>
    </rPh>
    <rPh sb="292" eb="294">
      <t>リヨウ</t>
    </rPh>
    <rPh sb="297" eb="299">
      <t>ヘイキン</t>
    </rPh>
    <rPh sb="300" eb="301">
      <t>オオ</t>
    </rPh>
    <rPh sb="303" eb="305">
      <t>ウワマワ</t>
    </rPh>
    <rPh sb="313" eb="315">
      <t>カイゼン</t>
    </rPh>
    <rPh sb="316" eb="318">
      <t>ヒツヨウ</t>
    </rPh>
    <rPh sb="319" eb="321">
      <t>ブブン</t>
    </rPh>
    <rPh sb="325" eb="327">
      <t>リョウキン</t>
    </rPh>
    <rPh sb="327" eb="330">
      <t>カイシュウリツ</t>
    </rPh>
    <phoneticPr fontId="4"/>
  </si>
  <si>
    <t>　①有形固定資産減価償却率　は上昇傾向が続き、平均値に迫る水準となっている。
　②管路経年化率　は平均値を大きく下回っているが、平成28年度は大きく上昇している
　③管路更新率　は機械設備等の更新状況により変動する。平成28年度は平均値を下回っている。</t>
    <rPh sb="2" eb="4">
      <t>ユウケイ</t>
    </rPh>
    <rPh sb="4" eb="8">
      <t>コテイシサン</t>
    </rPh>
    <rPh sb="8" eb="10">
      <t>ゲンカ</t>
    </rPh>
    <rPh sb="10" eb="13">
      <t>ショウキャクリツ</t>
    </rPh>
    <rPh sb="15" eb="17">
      <t>ジョウショウ</t>
    </rPh>
    <rPh sb="17" eb="19">
      <t>ケイコウ</t>
    </rPh>
    <rPh sb="20" eb="21">
      <t>ツヅ</t>
    </rPh>
    <rPh sb="23" eb="26">
      <t>ヘイキンチ</t>
    </rPh>
    <rPh sb="27" eb="28">
      <t>セマ</t>
    </rPh>
    <rPh sb="29" eb="31">
      <t>スイジュン</t>
    </rPh>
    <rPh sb="41" eb="43">
      <t>カンロ</t>
    </rPh>
    <rPh sb="43" eb="45">
      <t>ケイネン</t>
    </rPh>
    <rPh sb="45" eb="46">
      <t>カ</t>
    </rPh>
    <rPh sb="46" eb="47">
      <t>リツ</t>
    </rPh>
    <rPh sb="49" eb="52">
      <t>ヘイキンチ</t>
    </rPh>
    <rPh sb="53" eb="54">
      <t>オオ</t>
    </rPh>
    <rPh sb="56" eb="58">
      <t>シタマワ</t>
    </rPh>
    <rPh sb="64" eb="66">
      <t>ヘイセイ</t>
    </rPh>
    <rPh sb="68" eb="70">
      <t>ネンド</t>
    </rPh>
    <rPh sb="71" eb="72">
      <t>オオ</t>
    </rPh>
    <rPh sb="74" eb="76">
      <t>ジョウショウ</t>
    </rPh>
    <rPh sb="83" eb="85">
      <t>カンロ</t>
    </rPh>
    <rPh sb="85" eb="87">
      <t>コウシン</t>
    </rPh>
    <rPh sb="87" eb="88">
      <t>リツ</t>
    </rPh>
    <rPh sb="90" eb="92">
      <t>キカイ</t>
    </rPh>
    <rPh sb="92" eb="95">
      <t>セツビナド</t>
    </rPh>
    <rPh sb="96" eb="98">
      <t>コウシン</t>
    </rPh>
    <rPh sb="98" eb="100">
      <t>ジョウキョウ</t>
    </rPh>
    <rPh sb="103" eb="105">
      <t>ヘンドウ</t>
    </rPh>
    <rPh sb="108" eb="110">
      <t>ヘイセイ</t>
    </rPh>
    <rPh sb="112" eb="114">
      <t>ネンド</t>
    </rPh>
    <rPh sb="115" eb="118">
      <t>ヘイキンチ</t>
    </rPh>
    <rPh sb="119" eb="121">
      <t>シタマワ</t>
    </rPh>
    <phoneticPr fontId="4"/>
  </si>
  <si>
    <t>　減少が続いていた給水収益が増加に転じたが、このまま増加傾向が続くのか注視していく必要がある。
　一方、費用面では平成29年度から営業費用の約半分を占める、大井川広域水道企業団からの 受水費 が減額となり、大幅な費用の軽減が見込まれる。これにより純利益が増加するとともに、⑤料金回収率、⑥給水原価　の改善が見込まれる。
　また、軽減された費用を財源として、老朽管の更新や漏水調査の予算を増額し、重点的に実施して有収率の向上に努めることで、⑧有収率　の向上と「２．老朽化の状況」の改善に繋げたい。</t>
    <rPh sb="1" eb="3">
      <t>ゲンショウ</t>
    </rPh>
    <rPh sb="4" eb="5">
      <t>ツヅ</t>
    </rPh>
    <rPh sb="9" eb="11">
      <t>キュウスイ</t>
    </rPh>
    <rPh sb="10" eb="11">
      <t>ゲンキュウ</t>
    </rPh>
    <rPh sb="11" eb="13">
      <t>シュウエキ</t>
    </rPh>
    <rPh sb="14" eb="16">
      <t>ゾウカ</t>
    </rPh>
    <rPh sb="17" eb="18">
      <t>テン</t>
    </rPh>
    <rPh sb="26" eb="28">
      <t>ゾウカ</t>
    </rPh>
    <rPh sb="28" eb="30">
      <t>ケイコウ</t>
    </rPh>
    <rPh sb="31" eb="32">
      <t>ツヅ</t>
    </rPh>
    <rPh sb="35" eb="37">
      <t>チュウシ</t>
    </rPh>
    <rPh sb="41" eb="43">
      <t>ヒツヨウ</t>
    </rPh>
    <rPh sb="49" eb="51">
      <t>イッポウ</t>
    </rPh>
    <rPh sb="52" eb="55">
      <t>ヒヨウメン</t>
    </rPh>
    <rPh sb="57" eb="59">
      <t>ヘイセイ</t>
    </rPh>
    <rPh sb="61" eb="63">
      <t>ネンド</t>
    </rPh>
    <rPh sb="65" eb="67">
      <t>エイギョウ</t>
    </rPh>
    <rPh sb="67" eb="69">
      <t>ヒヨウ</t>
    </rPh>
    <rPh sb="70" eb="73">
      <t>ヤクハンブン</t>
    </rPh>
    <rPh sb="74" eb="75">
      <t>シ</t>
    </rPh>
    <rPh sb="78" eb="81">
      <t>オオイガワ</t>
    </rPh>
    <rPh sb="81" eb="83">
      <t>コウイキ</t>
    </rPh>
    <rPh sb="83" eb="85">
      <t>スイドウ</t>
    </rPh>
    <rPh sb="85" eb="88">
      <t>キギョウダン</t>
    </rPh>
    <rPh sb="92" eb="94">
      <t>ジュスイ</t>
    </rPh>
    <rPh sb="94" eb="95">
      <t>ヒ</t>
    </rPh>
    <rPh sb="97" eb="99">
      <t>ゲンガク</t>
    </rPh>
    <rPh sb="103" eb="105">
      <t>オオハバ</t>
    </rPh>
    <rPh sb="106" eb="108">
      <t>ヒヨウ</t>
    </rPh>
    <rPh sb="109" eb="111">
      <t>ケイゲン</t>
    </rPh>
    <rPh sb="112" eb="114">
      <t>ミコ</t>
    </rPh>
    <rPh sb="123" eb="126">
      <t>ジュンリエキ</t>
    </rPh>
    <rPh sb="127" eb="129">
      <t>ゾウカ</t>
    </rPh>
    <rPh sb="137" eb="139">
      <t>リョウキン</t>
    </rPh>
    <rPh sb="139" eb="142">
      <t>カイシュウリツ</t>
    </rPh>
    <rPh sb="150" eb="152">
      <t>カイゼン</t>
    </rPh>
    <rPh sb="153" eb="155">
      <t>ミコ</t>
    </rPh>
    <rPh sb="164" eb="166">
      <t>ケイゲン</t>
    </rPh>
    <rPh sb="169" eb="171">
      <t>ヒヨウ</t>
    </rPh>
    <rPh sb="172" eb="174">
      <t>ザイゲン</t>
    </rPh>
    <rPh sb="178" eb="180">
      <t>ロウキュウ</t>
    </rPh>
    <rPh sb="180" eb="181">
      <t>カン</t>
    </rPh>
    <rPh sb="182" eb="184">
      <t>コウシン</t>
    </rPh>
    <rPh sb="185" eb="187">
      <t>ロウスイ</t>
    </rPh>
    <rPh sb="187" eb="189">
      <t>チョウサ</t>
    </rPh>
    <rPh sb="190" eb="192">
      <t>ヨサン</t>
    </rPh>
    <rPh sb="193" eb="195">
      <t>ゾウガク</t>
    </rPh>
    <rPh sb="197" eb="200">
      <t>ジュウテンテキ</t>
    </rPh>
    <rPh sb="201" eb="203">
      <t>ジッシ</t>
    </rPh>
    <rPh sb="205" eb="206">
      <t>ユウ</t>
    </rPh>
    <rPh sb="206" eb="208">
      <t>シュウリツ</t>
    </rPh>
    <rPh sb="209" eb="211">
      <t>コウジョウ</t>
    </rPh>
    <rPh sb="212" eb="213">
      <t>ツト</t>
    </rPh>
    <rPh sb="220" eb="221">
      <t>ユウ</t>
    </rPh>
    <rPh sb="221" eb="223">
      <t>シュウリツ</t>
    </rPh>
    <rPh sb="225" eb="227">
      <t>コウジョウ</t>
    </rPh>
    <rPh sb="231" eb="234">
      <t>ロウキュウカ</t>
    </rPh>
    <rPh sb="235" eb="237">
      <t>ジョウキョウ</t>
    </rPh>
    <rPh sb="239" eb="241">
      <t>カイゼン</t>
    </rPh>
    <rPh sb="242" eb="243">
      <t>ツナ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</si>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</sst>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1.52</c:v>
                </c:pt>
                <c:pt idx="1">
                  <c:v>0.88</c:v>
                </c:pt>
                <c:pt idx="2">
                  <c:v>0.03</c:v>
                </c:pt>
                <c:pt idx="3">
                  <c:v>0.48</c:v>
                </c:pt>
                <c:pt idx="4">
                  <c:v>0.42</c:v>
                </c:pt>
              </c:numCache>
            </c:numRef>
          </c:val>
        </c:ser>
        <c:dLbls>
          <c:showLegendKey val="0"/>
          <c:showVal val="0"/>
          <c:showCatName val="0"/>
          <c:showSerName val="0"/>
          <c:showPercent val="0"/>
          <c:showBubbleSize val="0"/>
        </c:dLbls>
        <c:gapWidth val="150"/>
        <c:axId val="103636992"/>
        <c:axId val="103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03636992"/>
        <c:axId val="103638912"/>
      </c:lineChart>
      <c:dateAx>
        <c:axId val="103636992"/>
        <c:scaling>
          <c:orientation val="minMax"/>
        </c:scaling>
        <c:delete val="1"/>
        <c:axPos val="b"/>
        <c:numFmt formatCode="ge" sourceLinked="1"/>
        <c:majorTickMark val="none"/>
        <c:minorTickMark val="none"/>
        <c:tickLblPos val="none"/>
        <c:crossAx val="103638912"/>
        <c:crosses val="autoZero"/>
        <c:auto val="1"/>
        <c:lblOffset val="100"/>
        <c:baseTimeUnit val="years"/>
      </c:dateAx>
      <c:valAx>
        <c:axId val="103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69.73</c:v>
                </c:pt>
                <c:pt idx="1">
                  <c:v>69.97</c:v>
                </c:pt>
                <c:pt idx="2">
                  <c:v>70.260000000000005</c:v>
                </c:pt>
                <c:pt idx="3">
                  <c:v>70.45</c:v>
                </c:pt>
                <c:pt idx="4">
                  <c:v>70.97</c:v>
                </c:pt>
              </c:numCache>
            </c:numRef>
          </c:val>
        </c:ser>
        <c:dLbls>
          <c:showLegendKey val="0"/>
          <c:showVal val="0"/>
          <c:showCatName val="0"/>
          <c:showSerName val="0"/>
          <c:showPercent val="0"/>
          <c:showBubbleSize val="0"/>
        </c:dLbls>
        <c:gapWidth val="150"/>
        <c:axId val="106624128"/>
        <c:axId val="106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06624128"/>
        <c:axId val="106626048"/>
      </c:lineChart>
      <c:dateAx>
        <c:axId val="106624128"/>
        <c:scaling>
          <c:orientation val="minMax"/>
        </c:scaling>
        <c:delete val="1"/>
        <c:axPos val="b"/>
        <c:numFmt formatCode="ge" sourceLinked="1"/>
        <c:majorTickMark val="none"/>
        <c:minorTickMark val="none"/>
        <c:tickLblPos val="none"/>
        <c:crossAx val="106626048"/>
        <c:crosses val="autoZero"/>
        <c:auto val="1"/>
        <c:lblOffset val="100"/>
        <c:baseTimeUnit val="years"/>
      </c:dateAx>
      <c:valAx>
        <c:axId val="106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86.7</c:v>
                </c:pt>
                <c:pt idx="1">
                  <c:v>86.18</c:v>
                </c:pt>
                <c:pt idx="2">
                  <c:v>84.41</c:v>
                </c:pt>
                <c:pt idx="3">
                  <c:v>83.82</c:v>
                </c:pt>
                <c:pt idx="4">
                  <c:v>84.54</c:v>
                </c:pt>
              </c:numCache>
            </c:numRef>
          </c:val>
        </c:ser>
        <c:dLbls>
          <c:showLegendKey val="0"/>
          <c:showVal val="0"/>
          <c:showCatName val="0"/>
          <c:showSerName val="0"/>
          <c:showPercent val="0"/>
          <c:showBubbleSize val="0"/>
        </c:dLbls>
        <c:gapWidth val="150"/>
        <c:axId val="107770624"/>
        <c:axId val="1077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7770624"/>
        <c:axId val="107772544"/>
      </c:lineChart>
      <c:dateAx>
        <c:axId val="107770624"/>
        <c:scaling>
          <c:orientation val="minMax"/>
        </c:scaling>
        <c:delete val="1"/>
        <c:axPos val="b"/>
        <c:numFmt formatCode="ge" sourceLinked="1"/>
        <c:majorTickMark val="none"/>
        <c:minorTickMark val="none"/>
        <c:tickLblPos val="none"/>
        <c:crossAx val="107772544"/>
        <c:crosses val="autoZero"/>
        <c:auto val="1"/>
        <c:lblOffset val="100"/>
        <c:baseTimeUnit val="years"/>
      </c:dateAx>
      <c:valAx>
        <c:axId val="107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97.23</c:v>
                </c:pt>
                <c:pt idx="1">
                  <c:v>98.27</c:v>
                </c:pt>
                <c:pt idx="2">
                  <c:v>103.78</c:v>
                </c:pt>
                <c:pt idx="3">
                  <c:v>102.87</c:v>
                </c:pt>
                <c:pt idx="4">
                  <c:v>104.92</c:v>
                </c:pt>
              </c:numCache>
            </c:numRef>
          </c:val>
        </c:ser>
        <c:dLbls>
          <c:showLegendKey val="0"/>
          <c:showVal val="0"/>
          <c:showCatName val="0"/>
          <c:showSerName val="0"/>
          <c:showPercent val="0"/>
          <c:showBubbleSize val="0"/>
        </c:dLbls>
        <c:gapWidth val="150"/>
        <c:axId val="102371712"/>
        <c:axId val="1036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02371712"/>
        <c:axId val="103677312"/>
      </c:lineChart>
      <c:dateAx>
        <c:axId val="102371712"/>
        <c:scaling>
          <c:orientation val="minMax"/>
        </c:scaling>
        <c:delete val="1"/>
        <c:axPos val="b"/>
        <c:numFmt formatCode="ge" sourceLinked="1"/>
        <c:majorTickMark val="none"/>
        <c:minorTickMark val="none"/>
        <c:tickLblPos val="none"/>
        <c:crossAx val="103677312"/>
        <c:crosses val="autoZero"/>
        <c:auto val="1"/>
        <c:lblOffset val="100"/>
        <c:baseTimeUnit val="years"/>
      </c:dateAx>
      <c:valAx>
        <c:axId val="10367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c:v>
                </c:pt>
                <c:pt idx="1">
                  <c:v>38.33</c:v>
                </c:pt>
                <c:pt idx="2">
                  <c:v>42.38</c:v>
                </c:pt>
                <c:pt idx="3">
                  <c:v>43.6</c:v>
                </c:pt>
                <c:pt idx="4">
                  <c:v>45.05</c:v>
                </c:pt>
              </c:numCache>
            </c:numRef>
          </c:val>
        </c:ser>
        <c:dLbls>
          <c:showLegendKey val="0"/>
          <c:showVal val="0"/>
          <c:showCatName val="0"/>
          <c:showSerName val="0"/>
          <c:showPercent val="0"/>
          <c:showBubbleSize val="0"/>
        </c:dLbls>
        <c:gapWidth val="150"/>
        <c:axId val="102382592"/>
        <c:axId val="1024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02382592"/>
        <c:axId val="102417536"/>
      </c:lineChart>
      <c:dateAx>
        <c:axId val="102382592"/>
        <c:scaling>
          <c:orientation val="minMax"/>
        </c:scaling>
        <c:delete val="1"/>
        <c:axPos val="b"/>
        <c:numFmt formatCode="ge" sourceLinked="1"/>
        <c:majorTickMark val="none"/>
        <c:minorTickMark val="none"/>
        <c:tickLblPos val="none"/>
        <c:crossAx val="102417536"/>
        <c:crosses val="autoZero"/>
        <c:auto val="1"/>
        <c:lblOffset val="100"/>
        <c:baseTimeUnit val="years"/>
      </c:dateAx>
      <c:valAx>
        <c:axId val="1024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5.13</c:v>
                </c:pt>
                <c:pt idx="1">
                  <c:v>6.33</c:v>
                </c:pt>
                <c:pt idx="2">
                  <c:v>7.44</c:v>
                </c:pt>
                <c:pt idx="3">
                  <c:v>7.35</c:v>
                </c:pt>
                <c:pt idx="4">
                  <c:v>9.9600000000000009</c:v>
                </c:pt>
              </c:numCache>
            </c:numRef>
          </c:val>
        </c:ser>
        <c:dLbls>
          <c:showLegendKey val="0"/>
          <c:showVal val="0"/>
          <c:showCatName val="0"/>
          <c:showSerName val="0"/>
          <c:showPercent val="0"/>
          <c:showBubbleSize val="0"/>
        </c:dLbls>
        <c:gapWidth val="150"/>
        <c:axId val="104738176"/>
        <c:axId val="1047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04738176"/>
        <c:axId val="104748544"/>
      </c:lineChart>
      <c:dateAx>
        <c:axId val="104738176"/>
        <c:scaling>
          <c:orientation val="minMax"/>
        </c:scaling>
        <c:delete val="1"/>
        <c:axPos val="b"/>
        <c:numFmt formatCode="ge" sourceLinked="1"/>
        <c:majorTickMark val="none"/>
        <c:minorTickMark val="none"/>
        <c:tickLblPos val="none"/>
        <c:crossAx val="104748544"/>
        <c:crosses val="autoZero"/>
        <c:auto val="1"/>
        <c:lblOffset val="100"/>
        <c:baseTimeUnit val="years"/>
      </c:dateAx>
      <c:valAx>
        <c:axId val="1047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2.33</c:v>
                </c:pt>
                <c:pt idx="1">
                  <c:v>4.1900000000000004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435712"/>
        <c:axId val="1064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06435712"/>
        <c:axId val="106437632"/>
      </c:lineChart>
      <c:dateAx>
        <c:axId val="106435712"/>
        <c:scaling>
          <c:orientation val="minMax"/>
        </c:scaling>
        <c:delete val="1"/>
        <c:axPos val="b"/>
        <c:numFmt formatCode="ge" sourceLinked="1"/>
        <c:majorTickMark val="none"/>
        <c:minorTickMark val="none"/>
        <c:tickLblPos val="none"/>
        <c:crossAx val="106437632"/>
        <c:crosses val="autoZero"/>
        <c:auto val="1"/>
        <c:lblOffset val="100"/>
        <c:baseTimeUnit val="years"/>
      </c:dateAx>
      <c:valAx>
        <c:axId val="10643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255.95</c:v>
                </c:pt>
                <c:pt idx="1">
                  <c:v>306.13</c:v>
                </c:pt>
                <c:pt idx="2">
                  <c:v>209.86</c:v>
                </c:pt>
                <c:pt idx="3">
                  <c:v>196.18</c:v>
                </c:pt>
                <c:pt idx="4">
                  <c:v>256.32</c:v>
                </c:pt>
              </c:numCache>
            </c:numRef>
          </c:val>
        </c:ser>
        <c:dLbls>
          <c:showLegendKey val="0"/>
          <c:showVal val="0"/>
          <c:showCatName val="0"/>
          <c:showSerName val="0"/>
          <c:showPercent val="0"/>
          <c:showBubbleSize val="0"/>
        </c:dLbls>
        <c:gapWidth val="150"/>
        <c:axId val="106468480"/>
        <c:axId val="106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06468480"/>
        <c:axId val="106470400"/>
      </c:lineChart>
      <c:dateAx>
        <c:axId val="106468480"/>
        <c:scaling>
          <c:orientation val="minMax"/>
        </c:scaling>
        <c:delete val="1"/>
        <c:axPos val="b"/>
        <c:numFmt formatCode="ge" sourceLinked="1"/>
        <c:majorTickMark val="none"/>
        <c:minorTickMark val="none"/>
        <c:tickLblPos val="none"/>
        <c:crossAx val="106470400"/>
        <c:crosses val="autoZero"/>
        <c:auto val="1"/>
        <c:lblOffset val="100"/>
        <c:baseTimeUnit val="years"/>
      </c:dateAx>
      <c:valAx>
        <c:axId val="10647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197.53</c:v>
                </c:pt>
                <c:pt idx="1">
                  <c:v>193.11</c:v>
                </c:pt>
                <c:pt idx="2">
                  <c:v>192.16</c:v>
                </c:pt>
                <c:pt idx="3">
                  <c:v>188.95</c:v>
                </c:pt>
                <c:pt idx="4">
                  <c:v>182.8</c:v>
                </c:pt>
              </c:numCache>
            </c:numRef>
          </c:val>
        </c:ser>
        <c:dLbls>
          <c:showLegendKey val="0"/>
          <c:showVal val="0"/>
          <c:showCatName val="0"/>
          <c:showSerName val="0"/>
          <c:showPercent val="0"/>
          <c:showBubbleSize val="0"/>
        </c:dLbls>
        <c:gapWidth val="150"/>
        <c:axId val="106486784"/>
        <c:axId val="1065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06486784"/>
        <c:axId val="106505344"/>
      </c:lineChart>
      <c:dateAx>
        <c:axId val="106486784"/>
        <c:scaling>
          <c:orientation val="minMax"/>
        </c:scaling>
        <c:delete val="1"/>
        <c:axPos val="b"/>
        <c:numFmt formatCode="ge" sourceLinked="1"/>
        <c:majorTickMark val="none"/>
        <c:minorTickMark val="none"/>
        <c:tickLblPos val="none"/>
        <c:crossAx val="106505344"/>
        <c:crosses val="autoZero"/>
        <c:auto val="1"/>
        <c:lblOffset val="100"/>
        <c:baseTimeUnit val="years"/>
      </c:dateAx>
      <c:valAx>
        <c:axId val="10650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95.37</c:v>
                </c:pt>
                <c:pt idx="1">
                  <c:v>95.32</c:v>
                </c:pt>
                <c:pt idx="2">
                  <c:v>101.39</c:v>
                </c:pt>
                <c:pt idx="3">
                  <c:v>100.52</c:v>
                </c:pt>
                <c:pt idx="4">
                  <c:v>102.68</c:v>
                </c:pt>
              </c:numCache>
            </c:numRef>
          </c:val>
        </c:ser>
        <c:dLbls>
          <c:showLegendKey val="0"/>
          <c:showVal val="0"/>
          <c:showCatName val="0"/>
          <c:showSerName val="0"/>
          <c:showPercent val="0"/>
          <c:showBubbleSize val="0"/>
        </c:dLbls>
        <c:gapWidth val="150"/>
        <c:axId val="106531456"/>
        <c:axId val="1065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06531456"/>
        <c:axId val="106550016"/>
      </c:lineChart>
      <c:dateAx>
        <c:axId val="106531456"/>
        <c:scaling>
          <c:orientation val="minMax"/>
        </c:scaling>
        <c:delete val="1"/>
        <c:axPos val="b"/>
        <c:numFmt formatCode="ge" sourceLinked="1"/>
        <c:majorTickMark val="none"/>
        <c:minorTickMark val="none"/>
        <c:tickLblPos val="none"/>
        <c:crossAx val="106550016"/>
        <c:crosses val="autoZero"/>
        <c:auto val="1"/>
        <c:lblOffset val="100"/>
        <c:baseTimeUnit val="years"/>
      </c:dateAx>
      <c:valAx>
        <c:axId val="106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184.22</c:v>
                </c:pt>
                <c:pt idx="1">
                  <c:v>184.44</c:v>
                </c:pt>
                <c:pt idx="2">
                  <c:v>173.16</c:v>
                </c:pt>
                <c:pt idx="3">
                  <c:v>174.79</c:v>
                </c:pt>
                <c:pt idx="4">
                  <c:v>171.25</c:v>
                </c:pt>
              </c:numCache>
            </c:numRef>
          </c:val>
        </c:ser>
        <c:dLbls>
          <c:showLegendKey val="0"/>
          <c:showVal val="0"/>
          <c:showCatName val="0"/>
          <c:showSerName val="0"/>
          <c:showPercent val="0"/>
          <c:showBubbleSize val="0"/>
        </c:dLbls>
        <c:gapWidth val="150"/>
        <c:axId val="106583552"/>
        <c:axId val="106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06583552"/>
        <c:axId val="106590592"/>
      </c:lineChart>
      <c:dateAx>
        <c:axId val="106583552"/>
        <c:scaling>
          <c:orientation val="minMax"/>
        </c:scaling>
        <c:delete val="1"/>
        <c:axPos val="b"/>
        <c:numFmt formatCode="ge" sourceLinked="1"/>
        <c:majorTickMark val="none"/>
        <c:minorTickMark val="none"/>
        <c:tickLblPos val="none"/>
        <c:crossAx val="106590592"/>
        <c:crosses val="autoZero"/>
        <c:auto val="1"/>
        <c:lblOffset val="100"/>
        <c:baseTimeUnit val="years"/>
      </c:dateAx>
      <c:valAx>
        <c:axId val="106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0" zoomScaleNormal="8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掛川市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117792</v>
      </c>
      <c r="AM8" s="61"/>
      <c r="AN8" s="61"/>
      <c r="AO8" s="61"/>
      <c r="AP8" s="61"/>
      <c r="AQ8" s="61"/>
      <c r="AR8" s="61"/>
      <c r="AS8" s="61"/>
      <c r="AT8" s="51">
        <f>データ!$S$6</f>
        <v>265.69</v>
      </c>
      <c r="AU8" s="52"/>
      <c r="AV8" s="52"/>
      <c r="AW8" s="52"/>
      <c r="AX8" s="52"/>
      <c r="AY8" s="52"/>
      <c r="AZ8" s="52"/>
      <c r="BA8" s="52"/>
      <c r="BB8" s="53">
        <f>データ!$T$6</f>
        <v>443.34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78.22</v>
      </c>
      <c r="J10" s="52"/>
      <c r="K10" s="52"/>
      <c r="L10" s="52"/>
      <c r="M10" s="52"/>
      <c r="N10" s="52"/>
      <c r="O10" s="64"/>
      <c r="P10" s="53">
        <f>データ!$P$6</f>
        <v>98.84</v>
      </c>
      <c r="Q10" s="53"/>
      <c r="R10" s="53"/>
      <c r="S10" s="53"/>
      <c r="T10" s="53"/>
      <c r="U10" s="53"/>
      <c r="V10" s="53"/>
      <c r="W10" s="61">
        <f>データ!$Q$6</f>
        <v>3240</v>
      </c>
      <c r="X10" s="61"/>
      <c r="Y10" s="61"/>
      <c r="Z10" s="61"/>
      <c r="AA10" s="61"/>
      <c r="AB10" s="61"/>
      <c r="AC10" s="61"/>
      <c r="AD10" s="2"/>
      <c r="AE10" s="2"/>
      <c r="AF10" s="2"/>
      <c r="AG10" s="2"/>
      <c r="AH10" s="5"/>
      <c r="AI10" s="5"/>
      <c r="AJ10" s="5"/>
      <c r="AK10" s="5"/>
      <c r="AL10" s="61">
        <f>データ!$U$6</f>
        <v>116314</v>
      </c>
      <c r="AM10" s="61"/>
      <c r="AN10" s="61"/>
      <c r="AO10" s="61"/>
      <c r="AP10" s="61"/>
      <c r="AQ10" s="61"/>
      <c r="AR10" s="61"/>
      <c r="AS10" s="61"/>
      <c r="AT10" s="51">
        <f>データ!$V$6</f>
        <v>137.54</v>
      </c>
      <c r="AU10" s="52"/>
      <c r="AV10" s="52"/>
      <c r="AW10" s="52"/>
      <c r="AX10" s="52"/>
      <c r="AY10" s="52"/>
      <c r="AZ10" s="52"/>
      <c r="BA10" s="52"/>
      <c r="BB10" s="53">
        <f>データ!$W$6</f>
        <v>845.67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222135</v>
      </c>
      <c r="D6" s="34">
        <f t="shared" si="3"/>
        <v>46</v>
      </c>
      <c r="E6" s="34">
        <f t="shared" si="3"/>
        <v>1</v>
      </c>
      <c r="F6" s="34">
        <f t="shared" si="3"/>
        <v>0</v>
      </c>
      <c r="G6" s="34">
        <f t="shared" si="3"/>
        <v>1</v>
      </c>
      <c r="H6" s="34" t="str">
        <f t="shared" si="3"/>
        <v>静岡県　掛川市</v>
      </c>
      <c r="I6" s="34" t="str">
        <f t="shared" si="3"/>
        <v>法適用</v>
      </c>
      <c r="J6" s="34" t="str">
        <f t="shared" si="3"/>
        <v>水道事業</v>
      </c>
      <c r="K6" s="34" t="str">
        <f t="shared" si="3"/>
        <v>末端給水事業</v>
      </c>
      <c r="L6" s="34" t="str">
        <f t="shared" si="3"/>
        <v>A3</v>
      </c>
      <c r="M6" s="34">
        <f t="shared" si="3"/>
        <v>0</v>
      </c>
      <c r="N6" s="35" t="str">
        <f t="shared" si="3"/>
        <v>-</v>
      </c>
      <c r="O6" s="35">
        <f t="shared" si="3"/>
        <v>78.22</v>
      </c>
      <c r="P6" s="35">
        <f t="shared" si="3"/>
        <v>98.84</v>
      </c>
      <c r="Q6" s="35">
        <f t="shared" si="3"/>
        <v>3240</v>
      </c>
      <c r="R6" s="35">
        <f t="shared" si="3"/>
        <v>117792</v>
      </c>
      <c r="S6" s="35">
        <f t="shared" si="3"/>
        <v>265.69</v>
      </c>
      <c r="T6" s="35">
        <f t="shared" si="3"/>
        <v>443.34</v>
      </c>
      <c r="U6" s="35">
        <f t="shared" si="3"/>
        <v>116314</v>
      </c>
      <c r="V6" s="35">
        <f t="shared" si="3"/>
        <v>137.54</v>
      </c>
      <c r="W6" s="35">
        <f t="shared" si="3"/>
        <v>845.67</v>
      </c>
      <c r="X6" s="36">
        <f>IF(X7="",NA(),X7)</f>
        <v>97.23</v>
      </c>
      <c r="Y6" s="36">
        <f t="shared" ref="Y6:AG6" si="4">IF(Y7="",NA(),Y7)</f>
        <v>98.27</v>
      </c>
      <c r="Z6" s="36">
        <f t="shared" si="4"/>
        <v>103.78</v>
      </c>
      <c r="AA6" s="36">
        <f t="shared" si="4"/>
        <v>102.87</v>
      </c>
      <c r="AB6" s="36">
        <f t="shared" si="4"/>
        <v>104.92</v>
      </c>
      <c r="AC6" s="36">
        <f t="shared" si="4"/>
        <v>107.91</v>
      </c>
      <c r="AD6" s="36">
        <f t="shared" si="4"/>
        <v>108.44</v>
      </c>
      <c r="AE6" s="36">
        <f t="shared" si="4"/>
        <v>113.11</v>
      </c>
      <c r="AF6" s="36">
        <f t="shared" si="4"/>
        <v>114</v>
      </c>
      <c r="AG6" s="36">
        <f t="shared" si="4"/>
        <v>114</v>
      </c>
      <c r="AH6" s="35" t="str">
        <f>IF(AH7="","",IF(AH7="-","【-】","【"&amp;SUBSTITUTE(TEXT(AH7,"#,##0.00"),"-","△")&amp;"】"))</f>
        <v>【114.35】</v>
      </c>
      <c r="AI6" s="36">
        <f>IF(AI7="",NA(),AI7)</f>
        <v>2.33</v>
      </c>
      <c r="AJ6" s="36">
        <f t="shared" ref="AJ6:AR6" si="5">IF(AJ7="",NA(),AJ7)</f>
        <v>4.1900000000000004</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255.95</v>
      </c>
      <c r="AU6" s="36">
        <f t="shared" ref="AU6:BC6" si="6">IF(AU7="",NA(),AU7)</f>
        <v>306.13</v>
      </c>
      <c r="AV6" s="36">
        <f t="shared" si="6"/>
        <v>209.86</v>
      </c>
      <c r="AW6" s="36">
        <f t="shared" si="6"/>
        <v>196.18</v>
      </c>
      <c r="AX6" s="36">
        <f t="shared" si="6"/>
        <v>256.32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197.53</v>
      </c>
      <c r="BF6" s="36">
        <f t="shared" ref="BF6:BN6" si="7">IF(BF7="",NA(),BF7)</f>
        <v>193.11</v>
      </c>
      <c r="BG6" s="36">
        <f t="shared" si="7"/>
        <v>192.16</v>
      </c>
      <c r="BH6" s="36">
        <f t="shared" si="7"/>
        <v>188.95</v>
      </c>
      <c r="BI6" s="36">
        <f t="shared" si="7"/>
        <v>182.8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95.37</v>
      </c>
      <c r="BQ6" s="36">
        <f t="shared" ref="BQ6:BY6" si="8">IF(BQ7="",NA(),BQ7)</f>
        <v>95.32</v>
      </c>
      <c r="BR6" s="36">
        <f t="shared" si="8"/>
        <v>101.39</v>
      </c>
      <c r="BS6" s="36">
        <f t="shared" si="8"/>
        <v>100.52</v>
      </c>
      <c r="BT6" s="36">
        <f t="shared" si="8"/>
        <v>102.68</v>
      </c>
      <c r="BU6" s="36">
        <f t="shared" si="8"/>
        <v>100.16</v>
      </c>
      <c r="BV6" s="36">
        <f t="shared" si="8"/>
        <v>100.07</v>
      </c>
      <c r="BW6" s="36">
        <f t="shared" si="8"/>
        <v>106.22</v>
      </c>
      <c r="BX6" s="36">
        <f t="shared" si="8"/>
        <v>106.69</v>
      </c>
      <c r="BY6" s="36">
        <f t="shared" si="8"/>
        <v>106.52</v>
      </c>
      <c r="BZ6" s="35" t="str">
        <f>IF(BZ7="","",IF(BZ7="-","【-】","【"&amp;SUBSTITUTE(TEXT(BZ7,"#,##0.00"),"-","△")&amp;"】"))</f>
        <v>【105.59】</v>
      </c>
      <c r="CA6" s="36">
        <f>IF(CA7="",NA(),CA7)</f>
        <v>184.22</v>
      </c>
      <c r="CB6" s="36">
        <f t="shared" ref="CB6:CJ6" si="9">IF(CB7="",NA(),CB7)</f>
        <v>184.44</v>
      </c>
      <c r="CC6" s="36">
        <f t="shared" si="9"/>
        <v>173.16</v>
      </c>
      <c r="CD6" s="36">
        <f t="shared" si="9"/>
        <v>174.79</v>
      </c>
      <c r="CE6" s="36">
        <f t="shared" si="9"/>
        <v>171.25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69.73</v>
      </c>
      <c r="CM6" s="36">
        <f t="shared" ref="CM6:CU6" si="10">IF(CM7="",NA(),CM7)</f>
        <v>69.97</v>
      </c>
      <c r="CN6" s="36">
        <f t="shared" si="10"/>
        <v>70.260000000000005</v>
      </c>
      <c r="CO6" s="36">
        <f t="shared" si="10"/>
        <v>70.45</v>
      </c>
      <c r="CP6" s="36">
        <f t="shared" si="10"/>
        <v>70.97</v>
      </c>
      <c r="CQ6" s="36">
        <f t="shared" si="10"/>
        <v>62.5</v>
      </c>
      <c r="CR6" s="36">
        <f t="shared" si="10"/>
        <v>62.45</v>
      </c>
      <c r="CS6" s="36">
        <f t="shared" si="10"/>
        <v>62.12</v>
      </c>
      <c r="CT6" s="36">
        <f t="shared" si="10"/>
        <v>62.26</v>
      </c>
      <c r="CU6" s="36">
        <f t="shared" si="10"/>
        <v>62.1</v>
      </c>
      <c r="CV6" s="35" t="str">
        <f>IF(CV7="","",IF(CV7="-","【-】","【"&amp;SUBSTITUTE(TEXT(CV7,"#,##0.00"),"-","△")&amp;"】"))</f>
        <v>【59.94】</v>
      </c>
      <c r="CW6" s="36">
        <f>IF(CW7="",NA(),CW7)</f>
        <v>86.7</v>
      </c>
      <c r="CX6" s="36">
        <f t="shared" ref="CX6:DF6" si="11">IF(CX7="",NA(),CX7)</f>
        <v>86.18</v>
      </c>
      <c r="CY6" s="36">
        <f t="shared" si="11"/>
        <v>84.41</v>
      </c>
      <c r="CZ6" s="36">
        <f t="shared" si="11"/>
        <v>83.82</v>
      </c>
      <c r="DA6" s="36">
        <f t="shared" si="11"/>
        <v>84.54</v>
      </c>
      <c r="DB6" s="36">
        <f t="shared" si="11"/>
        <v>89.62</v>
      </c>
      <c r="DC6" s="36">
        <f t="shared" si="11"/>
        <v>89.76</v>
      </c>
      <c r="DD6" s="36">
        <f t="shared" si="11"/>
        <v>89.45</v>
      </c>
      <c r="DE6" s="36">
        <f t="shared" si="11"/>
        <v>89.5</v>
      </c>
      <c r="DF6" s="36">
        <f t="shared" si="11"/>
        <v>89.52</v>
      </c>
      <c r="DG6" s="35" t="str">
        <f>IF(DG7="","",IF(DG7="-","【-】","【"&amp;SUBSTITUTE(TEXT(DG7,"#,##0.00"),"-","△")&amp;"】"))</f>
        <v>【90.22】</v>
      </c>
      <c r="DH6" s="36">
        <f>IF(DH7="",NA(),DH7)</f>
        <v>37</v>
      </c>
      <c r="DI6" s="36">
        <f t="shared" ref="DI6:DQ6" si="12">IF(DI7="",NA(),DI7)</f>
        <v>38.33</v>
      </c>
      <c r="DJ6" s="36">
        <f t="shared" si="12"/>
        <v>42.38</v>
      </c>
      <c r="DK6" s="36">
        <f t="shared" si="12"/>
        <v>43.6</v>
      </c>
      <c r="DL6" s="36">
        <f t="shared" si="12"/>
        <v>45.05</v>
      </c>
      <c r="DM6" s="36">
        <f t="shared" si="12"/>
        <v>40.21</v>
      </c>
      <c r="DN6" s="36">
        <f t="shared" si="12"/>
        <v>41.12</v>
      </c>
      <c r="DO6" s="36">
        <f t="shared" si="12"/>
        <v>44.91</v>
      </c>
      <c r="DP6" s="36">
        <f t="shared" si="12"/>
        <v>45.89</v>
      </c>
      <c r="DQ6" s="36">
        <f t="shared" si="12"/>
        <v>46.58</v>
      </c>
      <c r="DR6" s="35" t="str">
        <f>IF(DR7="","",IF(DR7="-","【-】","【"&amp;SUBSTITUTE(TEXT(DR7,"#,##0.00"),"-","△")&amp;"】"))</f>
        <v>【47.91】</v>
      </c>
      <c r="DS6" s="36">
        <f>IF(DS7="",NA(),DS7)</f>
        <v>5.13</v>
      </c>
      <c r="DT6" s="36">
        <f t="shared" ref="DT6:EB6" si="13">IF(DT7="",NA(),DT7)</f>
        <v>6.33</v>
      </c>
      <c r="DU6" s="36">
        <f t="shared" si="13"/>
        <v>7.44</v>
      </c>
      <c r="DV6" s="36">
        <f t="shared" si="13"/>
        <v>7.35</v>
      </c>
      <c r="DW6" s="36">
        <f t="shared" si="13"/>
        <v>9.9600000000000009</v>
      </c>
      <c r="DX6" s="36">
        <f t="shared" si="13"/>
        <v>10.19</v>
      </c>
      <c r="DY6" s="36">
        <f t="shared" si="13"/>
        <v>10.9</v>
      </c>
      <c r="DZ6" s="36">
        <f t="shared" si="13"/>
        <v>12.03</v>
      </c>
      <c r="EA6" s="36">
        <f t="shared" si="13"/>
        <v>13.14</v>
      </c>
      <c r="EB6" s="36">
        <f t="shared" si="13"/>
        <v>14.45</v>
      </c>
      <c r="EC6" s="35" t="str">
        <f>IF(EC7="","",IF(EC7="-","【-】","【"&amp;SUBSTITUTE(TEXT(EC7,"#,##0.00"),"-","△")&amp;"】"))</f>
        <v>【15.00】</v>
      </c>
      <c r="ED6" s="36">
        <f>IF(ED7="",NA(),ED7)</f>
        <v>1.52</v>
      </c>
      <c r="EE6" s="36">
        <f t="shared" ref="EE6:EM6" si="14">IF(EE7="",NA(),EE7)</f>
        <v>0.88</v>
      </c>
      <c r="EF6" s="36">
        <f t="shared" si="14"/>
        <v>0.03</v>
      </c>
      <c r="EG6" s="36">
        <f t="shared" si="14"/>
        <v>0.48</v>
      </c>
      <c r="EH6" s="36">
        <f t="shared" si="14"/>
        <v>0.42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222135</v>
      </c>
      <c r="D7" s="38">
        <v>46</v>
      </c>
      <c r="E7" s="38">
        <v>1</v>
      </c>
      <c r="F7" s="38">
        <v>0</v>
      </c>
      <c r="G7" s="38">
        <v>1</v>
      </c>
      <c r="H7" s="38" t="s">
        <v>105</v>
      </c>
      <c r="I7" s="38" t="s">
        <v>106</v>
      </c>
      <c r="J7" s="38" t="s">
        <v>107</v>
      </c>
      <c r="K7" s="38" t="s">
        <v>108</v>
      </c>
      <c r="L7" s="38" t="s">
        <v>109</v>
      </c>
      <c r="M7" s="38"/>
      <c r="N7" s="39" t="s">
        <v>110</v>
      </c>
      <c r="O7" s="39">
        <v>78.22</v>
      </c>
      <c r="P7" s="39">
        <v>98.84</v>
      </c>
      <c r="Q7" s="39">
        <v>3240</v>
      </c>
      <c r="R7" s="39">
        <v>117792</v>
      </c>
      <c r="S7" s="39">
        <v>265.69</v>
      </c>
      <c r="T7" s="39">
        <v>443.34</v>
      </c>
      <c r="U7" s="39">
        <v>116314</v>
      </c>
      <c r="V7" s="39">
        <v>137.54</v>
      </c>
      <c r="W7" s="39">
        <v>845.67</v>
      </c>
      <c r="X7" s="39">
        <v>97.23</v>
      </c>
      <c r="Y7" s="39">
        <v>98.27</v>
      </c>
      <c r="Z7" s="39">
        <v>103.78</v>
      </c>
      <c r="AA7" s="39">
        <v>102.87</v>
      </c>
      <c r="AB7" s="39">
        <v>104.92</v>
      </c>
      <c r="AC7" s="39">
        <v>107.91</v>
      </c>
      <c r="AD7" s="39">
        <v>108.44</v>
      </c>
      <c r="AE7" s="39">
        <v>113.11</v>
      </c>
      <c r="AF7" s="39">
        <v>114</v>
      </c>
      <c r="AG7" s="39">
        <v>114</v>
      </c>
      <c r="AH7" s="39">
        <v>114.35</v>
      </c>
      <c r="AI7" s="39">
        <v>2.33</v>
      </c>
      <c r="AJ7" s="39">
        <v>4.1900000000000004</v>
      </c>
      <c r="AK7" s="39">
        <v>0</v>
      </c>
      <c r="AL7" s="39">
        <v>0</v>
      </c>
      <c r="AM7" s="39">
        <v>0</v>
      </c>
      <c r="AN7" s="39">
        <v>0.57999999999999996</v>
      </c>
      <c r="AO7" s="39">
        <v>0.81</v>
      </c>
      <c r="AP7" s="39">
        <v>0</v>
      </c>
      <c r="AQ7" s="39">
        <v>0.03</v>
      </c>
      <c r="AR7" s="39">
        <v>0.23</v>
      </c>
      <c r="AS7" s="39">
        <v>0.79</v>
      </c>
      <c r="AT7" s="39">
        <v>255.95</v>
      </c>
      <c r="AU7" s="39">
        <v>306.13</v>
      </c>
      <c r="AV7" s="39">
        <v>209.86</v>
      </c>
      <c r="AW7" s="39">
        <v>196.18</v>
      </c>
      <c r="AX7" s="39">
        <v>256.32</v>
      </c>
      <c r="AY7" s="39">
        <v>633.30999999999995</v>
      </c>
      <c r="AZ7" s="39">
        <v>648.09</v>
      </c>
      <c r="BA7" s="39">
        <v>344.19</v>
      </c>
      <c r="BB7" s="39">
        <v>352.05</v>
      </c>
      <c r="BC7" s="39">
        <v>349.04</v>
      </c>
      <c r="BD7" s="39">
        <v>262.87</v>
      </c>
      <c r="BE7" s="39">
        <v>197.53</v>
      </c>
      <c r="BF7" s="39">
        <v>193.11</v>
      </c>
      <c r="BG7" s="39">
        <v>192.16</v>
      </c>
      <c r="BH7" s="39">
        <v>188.95</v>
      </c>
      <c r="BI7" s="39">
        <v>182.8</v>
      </c>
      <c r="BJ7" s="39">
        <v>257.41000000000003</v>
      </c>
      <c r="BK7" s="39">
        <v>253.86</v>
      </c>
      <c r="BL7" s="39">
        <v>252.09</v>
      </c>
      <c r="BM7" s="39">
        <v>250.76</v>
      </c>
      <c r="BN7" s="39">
        <v>254.54</v>
      </c>
      <c r="BO7" s="39">
        <v>270.87</v>
      </c>
      <c r="BP7" s="39">
        <v>95.37</v>
      </c>
      <c r="BQ7" s="39">
        <v>95.32</v>
      </c>
      <c r="BR7" s="39">
        <v>101.39</v>
      </c>
      <c r="BS7" s="39">
        <v>100.52</v>
      </c>
      <c r="BT7" s="39">
        <v>102.68</v>
      </c>
      <c r="BU7" s="39">
        <v>100.16</v>
      </c>
      <c r="BV7" s="39">
        <v>100.07</v>
      </c>
      <c r="BW7" s="39">
        <v>106.22</v>
      </c>
      <c r="BX7" s="39">
        <v>106.69</v>
      </c>
      <c r="BY7" s="39">
        <v>106.52</v>
      </c>
      <c r="BZ7" s="39">
        <v>105.59</v>
      </c>
      <c r="CA7" s="39">
        <v>184.22</v>
      </c>
      <c r="CB7" s="39">
        <v>184.44</v>
      </c>
      <c r="CC7" s="39">
        <v>173.16</v>
      </c>
      <c r="CD7" s="39">
        <v>174.79</v>
      </c>
      <c r="CE7" s="39">
        <v>171.25</v>
      </c>
      <c r="CF7" s="39">
        <v>166.17</v>
      </c>
      <c r="CG7" s="39">
        <v>164.93</v>
      </c>
      <c r="CH7" s="39">
        <v>155.22999999999999</v>
      </c>
      <c r="CI7" s="39">
        <v>154.91999999999999</v>
      </c>
      <c r="CJ7" s="39">
        <v>155.80000000000001</v>
      </c>
      <c r="CK7" s="39">
        <v>163.27000000000001</v>
      </c>
      <c r="CL7" s="39">
        <v>69.73</v>
      </c>
      <c r="CM7" s="39">
        <v>69.97</v>
      </c>
      <c r="CN7" s="39">
        <v>70.260000000000005</v>
      </c>
      <c r="CO7" s="39">
        <v>70.45</v>
      </c>
      <c r="CP7" s="39">
        <v>70.97</v>
      </c>
      <c r="CQ7" s="39">
        <v>62.5</v>
      </c>
      <c r="CR7" s="39">
        <v>62.45</v>
      </c>
      <c r="CS7" s="39">
        <v>62.12</v>
      </c>
      <c r="CT7" s="39">
        <v>62.26</v>
      </c>
      <c r="CU7" s="39">
        <v>62.1</v>
      </c>
      <c r="CV7" s="39">
        <v>59.94</v>
      </c>
      <c r="CW7" s="39">
        <v>86.7</v>
      </c>
      <c r="CX7" s="39">
        <v>86.18</v>
      </c>
      <c r="CY7" s="39">
        <v>84.41</v>
      </c>
      <c r="CZ7" s="39">
        <v>83.82</v>
      </c>
      <c r="DA7" s="39">
        <v>84.54</v>
      </c>
      <c r="DB7" s="39">
        <v>89.62</v>
      </c>
      <c r="DC7" s="39">
        <v>89.76</v>
      </c>
      <c r="DD7" s="39">
        <v>89.45</v>
      </c>
      <c r="DE7" s="39">
        <v>89.5</v>
      </c>
      <c r="DF7" s="39">
        <v>89.52</v>
      </c>
      <c r="DG7" s="39">
        <v>90.22</v>
      </c>
      <c r="DH7" s="39">
        <v>37</v>
      </c>
      <c r="DI7" s="39">
        <v>38.33</v>
      </c>
      <c r="DJ7" s="39">
        <v>42.38</v>
      </c>
      <c r="DK7" s="39">
        <v>43.6</v>
      </c>
      <c r="DL7" s="39">
        <v>45.05</v>
      </c>
      <c r="DM7" s="39">
        <v>40.21</v>
      </c>
      <c r="DN7" s="39">
        <v>41.12</v>
      </c>
      <c r="DO7" s="39">
        <v>44.91</v>
      </c>
      <c r="DP7" s="39">
        <v>45.89</v>
      </c>
      <c r="DQ7" s="39">
        <v>46.58</v>
      </c>
      <c r="DR7" s="39">
        <v>47.91</v>
      </c>
      <c r="DS7" s="39">
        <v>5.13</v>
      </c>
      <c r="DT7" s="39">
        <v>6.33</v>
      </c>
      <c r="DU7" s="39">
        <v>7.44</v>
      </c>
      <c r="DV7" s="39">
        <v>7.35</v>
      </c>
      <c r="DW7" s="39">
        <v>9.9600000000000009</v>
      </c>
      <c r="DX7" s="39">
        <v>10.19</v>
      </c>
      <c r="DY7" s="39">
        <v>10.9</v>
      </c>
      <c r="DZ7" s="39">
        <v>12.03</v>
      </c>
      <c r="EA7" s="39">
        <v>13.14</v>
      </c>
      <c r="EB7" s="39">
        <v>14.45</v>
      </c>
      <c r="EC7" s="39">
        <v>15</v>
      </c>
      <c r="ED7" s="39">
        <v>1.52</v>
      </c>
      <c r="EE7" s="39">
        <v>0.88</v>
      </c>
      <c r="EF7" s="39">
        <v>0.03</v>
      </c>
      <c r="EG7" s="39">
        <v>0.48</v>
      </c>
      <c r="EH7" s="39">
        <v>0.42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2018-02-07T08:11:48Z</cp:lastPrinted>
  <dcterms:created xsi:type="dcterms:W3CDTF">2017-12-25T01:29:34Z</dcterms:created>
  <dcterms:modified xsi:type="dcterms:W3CDTF">2018-02-27T05:35:59Z</dcterms:modified>
  <cp:category/>
</cp:coreProperties>
</file>