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0" yWindow="0" windowWidth="20490" windowHeight="7920"/>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<sst xmlns="http://schemas.openxmlformats.org/spreadsheetml/2006/main" count="232" uniqueCount="120">
  <si>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</si>
  <si>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</si>
  <si>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</si>
  <si>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</si>
  <si>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</si>
  <si>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</si>
  <si>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</si>
  <si>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</si>
  <si>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</si>
  <si>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</si>
  <si>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</si>
  <si>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</si>
  <si>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</si>
  <si>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</si>
  <si>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</si>
  <si>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</si>
  <si>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</si>
  <si>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</si>
  <si>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</si>
  <si>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</si>
  <si>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</si>
  <si>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</si>
  <si>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</si>
  <si>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</si>
  <si>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</si>
  <si>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</si>
  <si>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</si>
  <si>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</si>
  <si>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</si>
  <si>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</si>
  <si>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</si>
  <si>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</si>
  <si>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</si>
  <si>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</si>
  <si>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</si>
  <si>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</si>
  <si>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</si>
  <si>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</si>
  <si>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</si>
  <si>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</si>
  <si>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</si>
  <si>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</si>
  <si>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</si>
  <si>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</si>
  <si>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</si>
  <si>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</si>
  <si>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</si>
  <si>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</si>
  <si>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</si>
  <si>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</si>
  <si>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</si>
  <si>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</si>
  <si>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</si>
  <si>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</si>
  <si>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</si>
  <si>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</si>
  <si>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</si>
  <si>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</si>
  <si>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</si>
  <si>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</si>
  <si>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</si>
  <si>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</si>
  <si>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</si>
  <si>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</si>
  <si>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</si>
  <si>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</si>
  <si>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</si>
  <si>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</si>
  <si>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</si>
  <si>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</si>
  <si>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</si>
  <si>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</si>
  <si>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</si>
  <si>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</si>
  <si>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</si>
  <si>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</si>
  <si>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</si>
  <si>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</si>
  <si>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</si>
  <si>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</si>
  <si>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</si>
  <si>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</si>
  <si>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</si>
  <si>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</si>
  <si>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</si>
  <si>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</si>
  <si>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</si>
  <si>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</si>
  <si>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</si>
  <si>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</si>
  <si>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</si>
  <si>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</si>
  <si>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</si>
  <si>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</si>
  <si>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</si>
  <si>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</si>
  <si>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</si>
  <si>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</si>
  <si>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</si>
  <si>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</si>
  <si>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</si>
  <si>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</si>
  <si>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</si>
  <si>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</si>
  <si>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</si>
  <si>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河津町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</si>
  <si>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</si>
  <si>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</si>
  <si>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</si>
  <si>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</si>
  <si>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</si>
  <si>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</si>
  <si>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</si>
  <si>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</si>
  <si>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</si>
  <si>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</si>
  <si>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水道施設等も耐用年数をここ数年で一斉に迎え、更新を迫られています。優先順位や資金調達も含め、アセットマネジメントの実施をし、計画的な設備の更新を実施していきます。</t>
    <rPh sb="19" eb="20">
      <t>ムカ</t>
    </rPh>
    <rPh sb="25" eb="26">
      <t>セマ</t>
    </rPh>
    <rPh sb="62" eb="64">
      <t>ケイカク</t>
    </rPh>
    <phoneticPr fontId="7"/>
  </si>
  <si>
    <t>水道施設の更新が迫っていますが、配水コストの上昇により、今後より一層の経費の増加が見込まれます。
　また、人口減少による給水収益の減少は確実に進んでいくことになります。
　この背反する傾向は水道事業の安定した経営にとって大きな問題としてとらえています。
　まずは、収益改善策として30年以上改定されていない水道料金の見直しを図り、利益を維持し留保資金を確保していくことが重要となります。
　それにより計画的な施設更新・延命化措置が可能となります。</t>
    <rPh sb="8" eb="9">
      <t>セマ</t>
    </rPh>
    <rPh sb="68" eb="70">
      <t>カクジツ</t>
    </rPh>
    <phoneticPr fontId="7"/>
  </si>
  <si>
    <t>給水人口の減少に伴って、給水収益も減少してきている。また小規模取水を多く管理しながらの水道事業であり、工事経費や人件費等が上昇しコスト高となっています。「給水原価」を改善することは、現状の施設の特性から今後も困難であり。有収率などの数値の改善では大きな経営改善にはなりません。「企業債残高対給水収益比率」も高まってきているが、支払能力としての留保資金との均衡をとりながら、起債による資金調達をしつつ施設更新を行っています。
支払能力には現状では問題がないが、据置かれている料金を改定し事業の安定化を図ることは必須であります。</t>
    <rPh sb="51" eb="53">
      <t>コウジ</t>
    </rPh>
    <rPh sb="56" eb="59">
      <t>ジンケンヒ</t>
    </rPh>
    <rPh sb="59" eb="60">
      <t>ナド</t>
    </rPh>
    <rPh sb="61" eb="63">
      <t>ジョウショウ</t>
    </rPh>
    <rPh sb="67" eb="68">
      <t>ダカ</t>
    </rPh>
    <rPh sb="104" eb="106">
      <t>コンナン</t>
    </rPh>
    <rPh sb="110" eb="112">
      <t>ユウシュウ</t>
    </rPh>
    <rPh sb="112" eb="113">
      <t>リツ</t>
    </rPh>
    <rPh sb="116" eb="118">
      <t>スウチ</t>
    </rPh>
    <rPh sb="119" eb="121">
      <t>カイゼン</t>
    </rPh>
    <rPh sb="123" eb="124">
      <t>オオ</t>
    </rPh>
    <rPh sb="128" eb="130">
      <t>カイゼン</t>
    </rPh>
    <rPh sb="199" eb="201">
      <t>シセツ</t>
    </rPh>
    <rPh sb="201" eb="203">
      <t>コウシン</t>
    </rPh>
    <rPh sb="204" eb="205">
      <t>オコナ</t>
    </rPh>
    <rPh sb="212" eb="214">
      <t>シハラ</t>
    </rPh>
    <rPh sb="214" eb="216">
      <t>ノウリョク</t>
    </rPh>
    <rPh sb="218" eb="220">
      <t>ゲンジョウ</t>
    </rPh>
    <rPh sb="222" eb="224">
      <t>モンダイ</t>
    </rPh>
    <rPh sb="229" eb="231">
      <t>スエオ</t>
    </rPh>
    <rPh sb="236" eb="238">
      <t>リョウキン</t>
    </rPh>
    <rPh sb="239" eb="241">
      <t>カイテイ</t>
    </rPh>
    <rPh sb="242" eb="244">
      <t>ジギョウ</t>
    </rPh>
    <rPh sb="245" eb="248">
      <t>アンテイカ</t>
    </rPh>
    <rPh sb="249" eb="250">
      <t>ハカ</t>
    </rPh>
    <rPh sb="254" eb="256">
      <t>ヒッス</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</si>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</sst>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227200"/>
        <c:axId val="1042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04227200"/>
        <c:axId val="104229120"/>
      </c:lineChart>
      <c:dateAx>
        <c:axId val="104227200"/>
        <c:scaling>
          <c:orientation val="minMax"/>
        </c:scaling>
        <c:delete val="1"/>
        <c:axPos val="b"/>
        <c:numFmt formatCode="ge" sourceLinked="1"/>
        <c:majorTickMark val="none"/>
        <c:minorTickMark val="none"/>
        <c:tickLblPos val="none"/>
        <c:crossAx val="104229120"/>
        <c:crosses val="autoZero"/>
        <c:auto val="1"/>
        <c:lblOffset val="100"/>
        <c:baseTimeUnit val="years"/>
      </c:dateAx>
      <c:valAx>
        <c:axId val="1042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40.44</c:v>
                </c:pt>
                <c:pt idx="1">
                  <c:v>38.01</c:v>
                </c:pt>
                <c:pt idx="2">
                  <c:v>36.840000000000003</c:v>
                </c:pt>
                <c:pt idx="3">
                  <c:v>36.17</c:v>
                </c:pt>
                <c:pt idx="4">
                  <c:v>36.840000000000003</c:v>
                </c:pt>
              </c:numCache>
            </c:numRef>
          </c:val>
        </c:ser>
        <c:dLbls>
          <c:showLegendKey val="0"/>
          <c:showVal val="0"/>
          <c:showCatName val="0"/>
          <c:showSerName val="0"/>
          <c:showPercent val="0"/>
          <c:showBubbleSize val="0"/>
        </c:dLbls>
        <c:gapWidth val="150"/>
        <c:axId val="104592128"/>
        <c:axId val="1045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04592128"/>
        <c:axId val="104594048"/>
      </c:lineChart>
      <c:dateAx>
        <c:axId val="104592128"/>
        <c:scaling>
          <c:orientation val="minMax"/>
        </c:scaling>
        <c:delete val="1"/>
        <c:axPos val="b"/>
        <c:numFmt formatCode="ge" sourceLinked="1"/>
        <c:majorTickMark val="none"/>
        <c:minorTickMark val="none"/>
        <c:tickLblPos val="none"/>
        <c:crossAx val="104594048"/>
        <c:crosses val="autoZero"/>
        <c:auto val="1"/>
        <c:lblOffset val="100"/>
        <c:baseTimeUnit val="years"/>
      </c:dateAx>
      <c:valAx>
        <c:axId val="1045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72.67</c:v>
                </c:pt>
                <c:pt idx="1">
                  <c:v>72.75</c:v>
                </c:pt>
                <c:pt idx="2">
                  <c:v>72.87</c:v>
                </c:pt>
                <c:pt idx="3">
                  <c:v>73.010000000000005</c:v>
                </c:pt>
                <c:pt idx="4">
                  <c:v>71.709999999999994</c:v>
                </c:pt>
              </c:numCache>
            </c:numRef>
          </c:val>
        </c:ser>
        <c:dLbls>
          <c:showLegendKey val="0"/>
          <c:showVal val="0"/>
          <c:showCatName val="0"/>
          <c:showSerName val="0"/>
          <c:showPercent val="0"/>
          <c:showBubbleSize val="0"/>
        </c:dLbls>
        <c:gapWidth val="150"/>
        <c:axId val="105664896"/>
        <c:axId val="1056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05664896"/>
        <c:axId val="105666816"/>
      </c:lineChart>
      <c:dateAx>
        <c:axId val="105664896"/>
        <c:scaling>
          <c:orientation val="minMax"/>
        </c:scaling>
        <c:delete val="1"/>
        <c:axPos val="b"/>
        <c:numFmt formatCode="ge" sourceLinked="1"/>
        <c:majorTickMark val="none"/>
        <c:minorTickMark val="none"/>
        <c:tickLblPos val="none"/>
        <c:crossAx val="105666816"/>
        <c:crosses val="autoZero"/>
        <c:auto val="1"/>
        <c:lblOffset val="100"/>
        <c:baseTimeUnit val="years"/>
      </c:dateAx>
      <c:valAx>
        <c:axId val="1056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103.19</c:v>
                </c:pt>
                <c:pt idx="1">
                  <c:v>90.35</c:v>
                </c:pt>
                <c:pt idx="2">
                  <c:v>97.64</c:v>
                </c:pt>
                <c:pt idx="3">
                  <c:v>87.31</c:v>
                </c:pt>
                <c:pt idx="4">
                  <c:v>104.57</c:v>
                </c:pt>
              </c:numCache>
            </c:numRef>
          </c:val>
        </c:ser>
        <c:dLbls>
          <c:showLegendKey val="0"/>
          <c:showVal val="0"/>
          <c:showCatName val="0"/>
          <c:showSerName val="0"/>
          <c:showPercent val="0"/>
          <c:showBubbleSize val="0"/>
        </c:dLbls>
        <c:gapWidth val="150"/>
        <c:axId val="104075264"/>
        <c:axId val="1040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04075264"/>
        <c:axId val="104077184"/>
      </c:lineChart>
      <c:dateAx>
        <c:axId val="104075264"/>
        <c:scaling>
          <c:orientation val="minMax"/>
        </c:scaling>
        <c:delete val="1"/>
        <c:axPos val="b"/>
        <c:numFmt formatCode="ge" sourceLinked="1"/>
        <c:majorTickMark val="none"/>
        <c:minorTickMark val="none"/>
        <c:tickLblPos val="none"/>
        <c:crossAx val="104077184"/>
        <c:crosses val="autoZero"/>
        <c:auto val="1"/>
        <c:lblOffset val="100"/>
        <c:baseTimeUnit val="years"/>
      </c:dateAx>
      <c:valAx>
        <c:axId val="10407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0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51.67</c:v>
                </c:pt>
                <c:pt idx="1">
                  <c:v>50</c:v>
                </c:pt>
                <c:pt idx="2">
                  <c:v>51.18</c:v>
                </c:pt>
                <c:pt idx="3">
                  <c:v>52.81</c:v>
                </c:pt>
                <c:pt idx="4">
                  <c:v>54.36</c:v>
                </c:pt>
              </c:numCache>
            </c:numRef>
          </c:val>
        </c:ser>
        <c:dLbls>
          <c:showLegendKey val="0"/>
          <c:showVal val="0"/>
          <c:showCatName val="0"/>
          <c:showSerName val="0"/>
          <c:showPercent val="0"/>
          <c:showBubbleSize val="0"/>
        </c:dLbls>
        <c:gapWidth val="150"/>
        <c:axId val="104086912"/>
        <c:axId val="1041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04086912"/>
        <c:axId val="104117760"/>
      </c:lineChart>
      <c:dateAx>
        <c:axId val="104086912"/>
        <c:scaling>
          <c:orientation val="minMax"/>
        </c:scaling>
        <c:delete val="1"/>
        <c:axPos val="b"/>
        <c:numFmt formatCode="ge" sourceLinked="1"/>
        <c:majorTickMark val="none"/>
        <c:minorTickMark val="none"/>
        <c:tickLblPos val="none"/>
        <c:crossAx val="104117760"/>
        <c:crosses val="autoZero"/>
        <c:auto val="1"/>
        <c:lblOffset val="100"/>
        <c:baseTimeUnit val="years"/>
      </c:dateAx>
      <c:valAx>
        <c:axId val="1041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131584"/>
        <c:axId val="1041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04131584"/>
        <c:axId val="104162432"/>
      </c:lineChart>
      <c:dateAx>
        <c:axId val="104131584"/>
        <c:scaling>
          <c:orientation val="minMax"/>
        </c:scaling>
        <c:delete val="1"/>
        <c:axPos val="b"/>
        <c:numFmt formatCode="ge" sourceLinked="1"/>
        <c:majorTickMark val="none"/>
        <c:minorTickMark val="none"/>
        <c:tickLblPos val="none"/>
        <c:crossAx val="104162432"/>
        <c:crosses val="autoZero"/>
        <c:auto val="1"/>
        <c:lblOffset val="100"/>
        <c:baseTimeUnit val="years"/>
      </c:dateAx>
      <c:valAx>
        <c:axId val="1041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194816"/>
        <c:axId val="1041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04194816"/>
        <c:axId val="104196736"/>
      </c:lineChart>
      <c:dateAx>
        <c:axId val="104194816"/>
        <c:scaling>
          <c:orientation val="minMax"/>
        </c:scaling>
        <c:delete val="1"/>
        <c:axPos val="b"/>
        <c:numFmt formatCode="ge" sourceLinked="1"/>
        <c:majorTickMark val="none"/>
        <c:minorTickMark val="none"/>
        <c:tickLblPos val="none"/>
        <c:crossAx val="104196736"/>
        <c:crosses val="autoZero"/>
        <c:auto val="1"/>
        <c:lblOffset val="100"/>
        <c:baseTimeUnit val="years"/>
      </c:dateAx>
      <c:valAx>
        <c:axId val="10419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677.27</c:v>
                </c:pt>
                <c:pt idx="1">
                  <c:v>3905.99</c:v>
                </c:pt>
                <c:pt idx="2">
                  <c:v>489.65</c:v>
                </c:pt>
                <c:pt idx="3">
                  <c:v>412.97</c:v>
                </c:pt>
                <c:pt idx="4">
                  <c:v>276.3</c:v>
                </c:pt>
              </c:numCache>
            </c:numRef>
          </c:val>
        </c:ser>
        <c:dLbls>
          <c:showLegendKey val="0"/>
          <c:showVal val="0"/>
          <c:showCatName val="0"/>
          <c:showSerName val="0"/>
          <c:showPercent val="0"/>
          <c:showBubbleSize val="0"/>
        </c:dLbls>
        <c:gapWidth val="150"/>
        <c:axId val="104440576"/>
        <c:axId val="1044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04440576"/>
        <c:axId val="104442496"/>
      </c:lineChart>
      <c:dateAx>
        <c:axId val="104440576"/>
        <c:scaling>
          <c:orientation val="minMax"/>
        </c:scaling>
        <c:delete val="1"/>
        <c:axPos val="b"/>
        <c:numFmt formatCode="ge" sourceLinked="1"/>
        <c:majorTickMark val="none"/>
        <c:minorTickMark val="none"/>
        <c:tickLblPos val="none"/>
        <c:crossAx val="104442496"/>
        <c:crosses val="autoZero"/>
        <c:auto val="1"/>
        <c:lblOffset val="100"/>
        <c:baseTimeUnit val="years"/>
      </c:dateAx>
      <c:valAx>
        <c:axId val="10444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4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304.02</c:v>
                </c:pt>
                <c:pt idx="1">
                  <c:v>398.12</c:v>
                </c:pt>
                <c:pt idx="2">
                  <c:v>415.41</c:v>
                </c:pt>
                <c:pt idx="3">
                  <c:v>407.36</c:v>
                </c:pt>
                <c:pt idx="4">
                  <c:v>379.43</c:v>
                </c:pt>
              </c:numCache>
            </c:numRef>
          </c:val>
        </c:ser>
        <c:dLbls>
          <c:showLegendKey val="0"/>
          <c:showVal val="0"/>
          <c:showCatName val="0"/>
          <c:showSerName val="0"/>
          <c:showPercent val="0"/>
          <c:showBubbleSize val="0"/>
        </c:dLbls>
        <c:gapWidth val="150"/>
        <c:axId val="104472960"/>
        <c:axId val="1044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04472960"/>
        <c:axId val="104474880"/>
      </c:lineChart>
      <c:dateAx>
        <c:axId val="104472960"/>
        <c:scaling>
          <c:orientation val="minMax"/>
        </c:scaling>
        <c:delete val="1"/>
        <c:axPos val="b"/>
        <c:numFmt formatCode="ge" sourceLinked="1"/>
        <c:majorTickMark val="none"/>
        <c:minorTickMark val="none"/>
        <c:tickLblPos val="none"/>
        <c:crossAx val="104474880"/>
        <c:crosses val="autoZero"/>
        <c:auto val="1"/>
        <c:lblOffset val="100"/>
        <c:baseTimeUnit val="years"/>
      </c:dateAx>
      <c:valAx>
        <c:axId val="10447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98.62</c:v>
                </c:pt>
                <c:pt idx="1">
                  <c:v>86.32</c:v>
                </c:pt>
                <c:pt idx="2">
                  <c:v>90.44</c:v>
                </c:pt>
                <c:pt idx="3">
                  <c:v>82.3</c:v>
                </c:pt>
                <c:pt idx="4">
                  <c:v>98.39</c:v>
                </c:pt>
              </c:numCache>
            </c:numRef>
          </c:val>
        </c:ser>
        <c:dLbls>
          <c:showLegendKey val="0"/>
          <c:showVal val="0"/>
          <c:showCatName val="0"/>
          <c:showSerName val="0"/>
          <c:showPercent val="0"/>
          <c:showBubbleSize val="0"/>
        </c:dLbls>
        <c:gapWidth val="150"/>
        <c:axId val="104499072"/>
        <c:axId val="1045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04499072"/>
        <c:axId val="104517632"/>
      </c:lineChart>
      <c:dateAx>
        <c:axId val="104499072"/>
        <c:scaling>
          <c:orientation val="minMax"/>
        </c:scaling>
        <c:delete val="1"/>
        <c:axPos val="b"/>
        <c:numFmt formatCode="ge" sourceLinked="1"/>
        <c:majorTickMark val="none"/>
        <c:minorTickMark val="none"/>
        <c:tickLblPos val="none"/>
        <c:crossAx val="104517632"/>
        <c:crosses val="autoZero"/>
        <c:auto val="1"/>
        <c:lblOffset val="100"/>
        <c:baseTimeUnit val="years"/>
      </c:dateAx>
      <c:valAx>
        <c:axId val="1045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159.54</c:v>
                </c:pt>
                <c:pt idx="1">
                  <c:v>180.12</c:v>
                </c:pt>
                <c:pt idx="2">
                  <c:v>172.03</c:v>
                </c:pt>
                <c:pt idx="3">
                  <c:v>188.51</c:v>
                </c:pt>
                <c:pt idx="4">
                  <c:v>162.5</c:v>
                </c:pt>
              </c:numCache>
            </c:numRef>
          </c:val>
        </c:ser>
        <c:dLbls>
          <c:showLegendKey val="0"/>
          <c:showVal val="0"/>
          <c:showCatName val="0"/>
          <c:showSerName val="0"/>
          <c:showPercent val="0"/>
          <c:showBubbleSize val="0"/>
        </c:dLbls>
        <c:gapWidth val="150"/>
        <c:axId val="104551552"/>
        <c:axId val="1045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04551552"/>
        <c:axId val="104553472"/>
      </c:lineChart>
      <c:dateAx>
        <c:axId val="104551552"/>
        <c:scaling>
          <c:orientation val="minMax"/>
        </c:scaling>
        <c:delete val="1"/>
        <c:axPos val="b"/>
        <c:numFmt formatCode="ge" sourceLinked="1"/>
        <c:majorTickMark val="none"/>
        <c:minorTickMark val="none"/>
        <c:tickLblPos val="none"/>
        <c:crossAx val="104553472"/>
        <c:crosses val="autoZero"/>
        <c:auto val="1"/>
        <c:lblOffset val="100"/>
        <c:baseTimeUnit val="years"/>
      </c:dateAx>
      <c:valAx>
        <c:axId val="1045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河津町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7498</v>
      </c>
      <c r="AM8" s="71"/>
      <c r="AN8" s="71"/>
      <c r="AO8" s="71"/>
      <c r="AP8" s="71"/>
      <c r="AQ8" s="71"/>
      <c r="AR8" s="71"/>
      <c r="AS8" s="71"/>
      <c r="AT8" s="67">
        <f>データ!$S$6</f>
        <v>100.69</v>
      </c>
      <c r="AU8" s="68"/>
      <c r="AV8" s="68"/>
      <c r="AW8" s="68"/>
      <c r="AX8" s="68"/>
      <c r="AY8" s="68"/>
      <c r="AZ8" s="68"/>
      <c r="BA8" s="68"/>
      <c r="BB8" s="70">
        <f>データ!$T$6</f>
        <v>74.47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58.99</v>
      </c>
      <c r="J10" s="68"/>
      <c r="K10" s="68"/>
      <c r="L10" s="68"/>
      <c r="M10" s="68"/>
      <c r="N10" s="68"/>
      <c r="O10" s="69"/>
      <c r="P10" s="70">
        <f>データ!$P$6</f>
        <v>93.98</v>
      </c>
      <c r="Q10" s="70"/>
      <c r="R10" s="70"/>
      <c r="S10" s="70"/>
      <c r="T10" s="70"/>
      <c r="U10" s="70"/>
      <c r="V10" s="70"/>
      <c r="W10" s="71">
        <f>データ!$Q$6</f>
        <v>2592</v>
      </c>
      <c r="X10" s="71"/>
      <c r="Y10" s="71"/>
      <c r="Z10" s="71"/>
      <c r="AA10" s="71"/>
      <c r="AB10" s="71"/>
      <c r="AC10" s="71"/>
      <c r="AD10" s="2"/>
      <c r="AE10" s="2"/>
      <c r="AF10" s="2"/>
      <c r="AG10" s="2"/>
      <c r="AH10" s="5"/>
      <c r="AI10" s="5"/>
      <c r="AJ10" s="5"/>
      <c r="AK10" s="5"/>
      <c r="AL10" s="71">
        <f>データ!$U$6</f>
        <v>6820</v>
      </c>
      <c r="AM10" s="71"/>
      <c r="AN10" s="71"/>
      <c r="AO10" s="71"/>
      <c r="AP10" s="71"/>
      <c r="AQ10" s="71"/>
      <c r="AR10" s="71"/>
      <c r="AS10" s="71"/>
      <c r="AT10" s="67">
        <f>データ!$V$6</f>
        <v>18.16</v>
      </c>
      <c r="AU10" s="68"/>
      <c r="AV10" s="68"/>
      <c r="AW10" s="68"/>
      <c r="AX10" s="68"/>
      <c r="AY10" s="68"/>
      <c r="AZ10" s="68"/>
      <c r="BA10" s="68"/>
      <c r="BB10" s="70">
        <f>データ!$W$6</f>
        <v>375.55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223026</v>
      </c>
      <c r="D6" s="34">
        <f t="shared" si="3"/>
        <v>46</v>
      </c>
      <c r="E6" s="34">
        <f t="shared" si="3"/>
        <v>1</v>
      </c>
      <c r="F6" s="34">
        <f t="shared" si="3"/>
        <v>0</v>
      </c>
      <c r="G6" s="34">
        <f t="shared" si="3"/>
        <v>1</v>
      </c>
      <c r="H6" s="34" t="str">
        <f t="shared" si="3"/>
        <v>静岡県　河津町</v>
      </c>
      <c r="I6" s="34" t="str">
        <f t="shared" si="3"/>
        <v>法適用</v>
      </c>
      <c r="J6" s="34" t="str">
        <f t="shared" si="3"/>
        <v>水道事業</v>
      </c>
      <c r="K6" s="34" t="str">
        <f t="shared" si="3"/>
        <v>末端給水事業</v>
      </c>
      <c r="L6" s="34" t="str">
        <f t="shared" si="3"/>
        <v>A8</v>
      </c>
      <c r="M6" s="34">
        <f t="shared" si="3"/>
        <v>0</v>
      </c>
      <c r="N6" s="35" t="str">
        <f t="shared" si="3"/>
        <v>-</v>
      </c>
      <c r="O6" s="35">
        <f t="shared" si="3"/>
        <v>58.99</v>
      </c>
      <c r="P6" s="35">
        <f t="shared" si="3"/>
        <v>93.98</v>
      </c>
      <c r="Q6" s="35">
        <f t="shared" si="3"/>
        <v>2592</v>
      </c>
      <c r="R6" s="35">
        <f t="shared" si="3"/>
        <v>7498</v>
      </c>
      <c r="S6" s="35">
        <f t="shared" si="3"/>
        <v>100.69</v>
      </c>
      <c r="T6" s="35">
        <f t="shared" si="3"/>
        <v>74.47</v>
      </c>
      <c r="U6" s="35">
        <f t="shared" si="3"/>
        <v>6820</v>
      </c>
      <c r="V6" s="35">
        <f t="shared" si="3"/>
        <v>18.16</v>
      </c>
      <c r="W6" s="35">
        <f t="shared" si="3"/>
        <v>375.55</v>
      </c>
      <c r="X6" s="36">
        <f>IF(X7="",NA(),X7)</f>
        <v>103.19</v>
      </c>
      <c r="Y6" s="36">
        <f t="shared" ref="Y6:AG6" si="4">IF(Y7="",NA(),Y7)</f>
        <v>90.35</v>
      </c>
      <c r="Z6" s="36">
        <f t="shared" si="4"/>
        <v>97.64</v>
      </c>
      <c r="AA6" s="36">
        <f t="shared" si="4"/>
        <v>87.31</v>
      </c>
      <c r="AB6" s="36">
        <f t="shared" si="4"/>
        <v>104.57</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677.27</v>
      </c>
      <c r="AU6" s="36">
        <f t="shared" ref="AU6:BC6" si="6">IF(AU7="",NA(),AU7)</f>
        <v>3905.99</v>
      </c>
      <c r="AV6" s="36">
        <f t="shared" si="6"/>
        <v>489.65</v>
      </c>
      <c r="AW6" s="36">
        <f t="shared" si="6"/>
        <v>412.97</v>
      </c>
      <c r="AX6" s="36">
        <f t="shared" si="6"/>
        <v>276.3</v>
      </c>
      <c r="AY6" s="36">
        <f t="shared" si="6"/>
        <v>1002.64</v>
      </c>
      <c r="AZ6" s="36">
        <f t="shared" si="6"/>
        <v>1164.51</v>
      </c>
      <c r="BA6" s="36">
        <f t="shared" si="6"/>
        <v>434.72</v>
      </c>
      <c r="BB6" s="36">
        <f t="shared" si="6"/>
        <v>416.14</v>
      </c>
      <c r="BC6" s="36">
        <f t="shared" si="6"/>
        <v>371.89</v>
      </c>
      <c r="BD6" s="35" t="str">
        <f>IF(BD7="","",IF(BD7="-","【-】","【"&amp;SUBSTITUTE(TEXT(BD7,"#,##0.00"),"-","△")&amp;"】"))</f>
        <v>【262.87】</v>
      </c>
      <c r="BE6" s="36">
        <f>IF(BE7="",NA(),BE7)</f>
        <v>304.02</v>
      </c>
      <c r="BF6" s="36">
        <f t="shared" ref="BF6:BN6" si="7">IF(BF7="",NA(),BF7)</f>
        <v>398.12</v>
      </c>
      <c r="BG6" s="36">
        <f t="shared" si="7"/>
        <v>415.41</v>
      </c>
      <c r="BH6" s="36">
        <f t="shared" si="7"/>
        <v>407.36</v>
      </c>
      <c r="BI6" s="36">
        <f t="shared" si="7"/>
        <v>379.43</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98.62</v>
      </c>
      <c r="BQ6" s="36">
        <f t="shared" ref="BQ6:BY6" si="8">IF(BQ7="",NA(),BQ7)</f>
        <v>86.32</v>
      </c>
      <c r="BR6" s="36">
        <f t="shared" si="8"/>
        <v>90.44</v>
      </c>
      <c r="BS6" s="36">
        <f t="shared" si="8"/>
        <v>82.3</v>
      </c>
      <c r="BT6" s="36">
        <f t="shared" si="8"/>
        <v>98.39</v>
      </c>
      <c r="BU6" s="36">
        <f t="shared" si="8"/>
        <v>90.69</v>
      </c>
      <c r="BV6" s="36">
        <f t="shared" si="8"/>
        <v>90.64</v>
      </c>
      <c r="BW6" s="36">
        <f t="shared" si="8"/>
        <v>93.66</v>
      </c>
      <c r="BX6" s="36">
        <f t="shared" si="8"/>
        <v>92.76</v>
      </c>
      <c r="BY6" s="36">
        <f t="shared" si="8"/>
        <v>93.28</v>
      </c>
      <c r="BZ6" s="35" t="str">
        <f>IF(BZ7="","",IF(BZ7="-","【-】","【"&amp;SUBSTITUTE(TEXT(BZ7,"#,##0.00"),"-","△")&amp;"】"))</f>
        <v>【105.59】</v>
      </c>
      <c r="CA6" s="36">
        <f>IF(CA7="",NA(),CA7)</f>
        <v>159.54</v>
      </c>
      <c r="CB6" s="36">
        <f t="shared" ref="CB6:CJ6" si="9">IF(CB7="",NA(),CB7)</f>
        <v>180.12</v>
      </c>
      <c r="CC6" s="36">
        <f t="shared" si="9"/>
        <v>172.03</v>
      </c>
      <c r="CD6" s="36">
        <f t="shared" si="9"/>
        <v>188.51</v>
      </c>
      <c r="CE6" s="36">
        <f t="shared" si="9"/>
        <v>162.5</v>
      </c>
      <c r="CF6" s="36">
        <f t="shared" si="9"/>
        <v>211.08</v>
      </c>
      <c r="CG6" s="36">
        <f t="shared" si="9"/>
        <v>213.52</v>
      </c>
      <c r="CH6" s="36">
        <f t="shared" si="9"/>
        <v>208.21</v>
      </c>
      <c r="CI6" s="36">
        <f t="shared" si="9"/>
        <v>208.67</v>
      </c>
      <c r="CJ6" s="36">
        <f t="shared" si="9"/>
        <v>208.29</v>
      </c>
      <c r="CK6" s="35" t="str">
        <f>IF(CK7="","",IF(CK7="-","【-】","【"&amp;SUBSTITUTE(TEXT(CK7,"#,##0.00"),"-","△")&amp;"】"))</f>
        <v>【163.27】</v>
      </c>
      <c r="CL6" s="36">
        <f>IF(CL7="",NA(),CL7)</f>
        <v>40.44</v>
      </c>
      <c r="CM6" s="36">
        <f t="shared" ref="CM6:CU6" si="10">IF(CM7="",NA(),CM7)</f>
        <v>38.01</v>
      </c>
      <c r="CN6" s="36">
        <f t="shared" si="10"/>
        <v>36.840000000000003</v>
      </c>
      <c r="CO6" s="36">
        <f t="shared" si="10"/>
        <v>36.17</v>
      </c>
      <c r="CP6" s="36">
        <f t="shared" si="10"/>
        <v>36.840000000000003</v>
      </c>
      <c r="CQ6" s="36">
        <f t="shared" si="10"/>
        <v>49.69</v>
      </c>
      <c r="CR6" s="36">
        <f t="shared" si="10"/>
        <v>49.77</v>
      </c>
      <c r="CS6" s="36">
        <f t="shared" si="10"/>
        <v>49.22</v>
      </c>
      <c r="CT6" s="36">
        <f t="shared" si="10"/>
        <v>49.08</v>
      </c>
      <c r="CU6" s="36">
        <f t="shared" si="10"/>
        <v>49.32</v>
      </c>
      <c r="CV6" s="35" t="str">
        <f>IF(CV7="","",IF(CV7="-","【-】","【"&amp;SUBSTITUTE(TEXT(CV7,"#,##0.00"),"-","△")&amp;"】"))</f>
        <v>【59.94】</v>
      </c>
      <c r="CW6" s="36">
        <f>IF(CW7="",NA(),CW7)</f>
        <v>72.67</v>
      </c>
      <c r="CX6" s="36">
        <f t="shared" ref="CX6:DF6" si="11">IF(CX7="",NA(),CX7)</f>
        <v>72.75</v>
      </c>
      <c r="CY6" s="36">
        <f t="shared" si="11"/>
        <v>72.87</v>
      </c>
      <c r="CZ6" s="36">
        <f t="shared" si="11"/>
        <v>73.010000000000005</v>
      </c>
      <c r="DA6" s="36">
        <f t="shared" si="11"/>
        <v>71.709999999999994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51.67</v>
      </c>
      <c r="DI6" s="36">
        <f t="shared" ref="DI6:DQ6" si="12">IF(DI7="",NA(),DI7)</f>
        <v>50</v>
      </c>
      <c r="DJ6" s="36">
        <f t="shared" si="12"/>
        <v>51.18</v>
      </c>
      <c r="DK6" s="36">
        <f t="shared" si="12"/>
        <v>52.81</v>
      </c>
      <c r="DL6" s="36">
        <f t="shared" si="12"/>
        <v>54.36</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223026</v>
      </c>
      <c r="D7" s="38">
        <v>46</v>
      </c>
      <c r="E7" s="38">
        <v>1</v>
      </c>
      <c r="F7" s="38">
        <v>0</v>
      </c>
      <c r="G7" s="38">
        <v>1</v>
      </c>
      <c r="H7" s="38" t="s">
        <v>105</v>
      </c>
      <c r="I7" s="38" t="s">
        <v>106</v>
      </c>
      <c r="J7" s="38" t="s">
        <v>107</v>
      </c>
      <c r="K7" s="38" t="s">
        <v>108</v>
      </c>
      <c r="L7" s="38" t="s">
        <v>109</v>
      </c>
      <c r="M7" s="38"/>
      <c r="N7" s="39" t="s">
        <v>110</v>
      </c>
      <c r="O7" s="39">
        <v>58.99</v>
      </c>
      <c r="P7" s="39">
        <v>93.98</v>
      </c>
      <c r="Q7" s="39">
        <v>2592</v>
      </c>
      <c r="R7" s="39">
        <v>7498</v>
      </c>
      <c r="S7" s="39">
        <v>100.69</v>
      </c>
      <c r="T7" s="39">
        <v>74.47</v>
      </c>
      <c r="U7" s="39">
        <v>6820</v>
      </c>
      <c r="V7" s="39">
        <v>18.16</v>
      </c>
      <c r="W7" s="39">
        <v>375.55</v>
      </c>
      <c r="X7" s="39">
        <v>103.19</v>
      </c>
      <c r="Y7" s="39">
        <v>90.35</v>
      </c>
      <c r="Z7" s="39">
        <v>97.64</v>
      </c>
      <c r="AA7" s="39">
        <v>87.31</v>
      </c>
      <c r="AB7" s="39">
        <v>104.57</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677.27</v>
      </c>
      <c r="AU7" s="39">
        <v>3905.99</v>
      </c>
      <c r="AV7" s="39">
        <v>489.65</v>
      </c>
      <c r="AW7" s="39">
        <v>412.97</v>
      </c>
      <c r="AX7" s="39">
        <v>276.3</v>
      </c>
      <c r="AY7" s="39">
        <v>1002.64</v>
      </c>
      <c r="AZ7" s="39">
        <v>1164.51</v>
      </c>
      <c r="BA7" s="39">
        <v>434.72</v>
      </c>
      <c r="BB7" s="39">
        <v>416.14</v>
      </c>
      <c r="BC7" s="39">
        <v>371.89</v>
      </c>
      <c r="BD7" s="39">
        <v>262.87</v>
      </c>
      <c r="BE7" s="39">
        <v>304.02</v>
      </c>
      <c r="BF7" s="39">
        <v>398.12</v>
      </c>
      <c r="BG7" s="39">
        <v>415.41</v>
      </c>
      <c r="BH7" s="39">
        <v>407.36</v>
      </c>
      <c r="BI7" s="39">
        <v>379.43</v>
      </c>
      <c r="BJ7" s="39">
        <v>520.29999999999995</v>
      </c>
      <c r="BK7" s="39">
        <v>498.27</v>
      </c>
      <c r="BL7" s="39">
        <v>495.76</v>
      </c>
      <c r="BM7" s="39">
        <v>487.22</v>
      </c>
      <c r="BN7" s="39">
        <v>483.11</v>
      </c>
      <c r="BO7" s="39">
        <v>270.87</v>
      </c>
      <c r="BP7" s="39">
        <v>98.62</v>
      </c>
      <c r="BQ7" s="39">
        <v>86.32</v>
      </c>
      <c r="BR7" s="39">
        <v>90.44</v>
      </c>
      <c r="BS7" s="39">
        <v>82.3</v>
      </c>
      <c r="BT7" s="39">
        <v>98.39</v>
      </c>
      <c r="BU7" s="39">
        <v>90.69</v>
      </c>
      <c r="BV7" s="39">
        <v>90.64</v>
      </c>
      <c r="BW7" s="39">
        <v>93.66</v>
      </c>
      <c r="BX7" s="39">
        <v>92.76</v>
      </c>
      <c r="BY7" s="39">
        <v>93.28</v>
      </c>
      <c r="BZ7" s="39">
        <v>105.59</v>
      </c>
      <c r="CA7" s="39">
        <v>159.54</v>
      </c>
      <c r="CB7" s="39">
        <v>180.12</v>
      </c>
      <c r="CC7" s="39">
        <v>172.03</v>
      </c>
      <c r="CD7" s="39">
        <v>188.51</v>
      </c>
      <c r="CE7" s="39">
        <v>162.5</v>
      </c>
      <c r="CF7" s="39">
        <v>211.08</v>
      </c>
      <c r="CG7" s="39">
        <v>213.52</v>
      </c>
      <c r="CH7" s="39">
        <v>208.21</v>
      </c>
      <c r="CI7" s="39">
        <v>208.67</v>
      </c>
      <c r="CJ7" s="39">
        <v>208.29</v>
      </c>
      <c r="CK7" s="39">
        <v>163.27000000000001</v>
      </c>
      <c r="CL7" s="39">
        <v>40.44</v>
      </c>
      <c r="CM7" s="39">
        <v>38.01</v>
      </c>
      <c r="CN7" s="39">
        <v>36.840000000000003</v>
      </c>
      <c r="CO7" s="39">
        <v>36.17</v>
      </c>
      <c r="CP7" s="39">
        <v>36.840000000000003</v>
      </c>
      <c r="CQ7" s="39">
        <v>49.69</v>
      </c>
      <c r="CR7" s="39">
        <v>49.77</v>
      </c>
      <c r="CS7" s="39">
        <v>49.22</v>
      </c>
      <c r="CT7" s="39">
        <v>49.08</v>
      </c>
      <c r="CU7" s="39">
        <v>49.32</v>
      </c>
      <c r="CV7" s="39">
        <v>59.94</v>
      </c>
      <c r="CW7" s="39">
        <v>72.67</v>
      </c>
      <c r="CX7" s="39">
        <v>72.75</v>
      </c>
      <c r="CY7" s="39">
        <v>72.87</v>
      </c>
      <c r="CZ7" s="39">
        <v>73.010000000000005</v>
      </c>
      <c r="DA7" s="39">
        <v>71.709999999999994</v>
      </c>
      <c r="DB7" s="39">
        <v>80.010000000000005</v>
      </c>
      <c r="DC7" s="39">
        <v>79.98</v>
      </c>
      <c r="DD7" s="39">
        <v>79.48</v>
      </c>
      <c r="DE7" s="39">
        <v>79.3</v>
      </c>
      <c r="DF7" s="39">
        <v>79.34</v>
      </c>
      <c r="DG7" s="39">
        <v>90.22</v>
      </c>
      <c r="DH7" s="39">
        <v>51.67</v>
      </c>
      <c r="DI7" s="39">
        <v>50</v>
      </c>
      <c r="DJ7" s="39">
        <v>51.18</v>
      </c>
      <c r="DK7" s="39">
        <v>52.81</v>
      </c>
      <c r="DL7" s="39">
        <v>54.36</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岩間　雅史</cp:lastModifiedBy>
  <dcterms:modified xsi:type="dcterms:W3CDTF">2018-02-27T08:43:21Z</dcterms:modified>
</cp:coreProperties>
</file>