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z16es005\水道部共有フォルダ\01 水道総務課\06.照会・回答\市内部　照会　回答\財政課\H30\H31.1.21 平成29年度決算「経営比較分析表」の分析等について\"/>
    </mc:Choice>
  </mc:AlternateContent>
  <workbookProtection workbookAlgorithmName="SHA-512" workbookHashValue="7eBocsHGXhAMHnlNN8UKj+Eed/D9L5dajURdqFjfEs6jVUJ3M1CVeMY0tv6J/JZSwToHCpObj/KmfJf3kB/pDg==" workbookSaltValue="m/QEpzj++Qh+I5XOflyTC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W8" i="4"/>
  <c r="P8" i="4"/>
  <c r="I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<sst xmlns="http://schemas.openxmlformats.org/spreadsheetml/2006/main" count="235" uniqueCount="123">
  <si>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</si>
  <si>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</si>
  <si>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</si>
  <si>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</si>
  <si>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</si>
  <si>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</si>
  <si>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</si>
  <si>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</si>
  <si>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</si>
  <si>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</si>
  <si>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</si>
  <si>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</si>
  <si>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</si>
  <si>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</si>
  <si>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</si>
  <si>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</si>
  <si>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</si>
  <si>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</si>
  <si>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</si>
  <si>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</si>
  <si>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</si>
  <si>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</si>
  <si>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</si>
  <si>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</si>
  <si>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</si>
  <si>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</si>
  <si>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</si>
  <si>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</si>
  <si>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</si>
  <si>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</si>
  <si>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</si>
  <si>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</si>
  <si>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</si>
  <si>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</si>
  <si>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</si>
  <si>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</si>
  <si>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</si>
  <si>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</si>
  <si>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</si>
  <si>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</si>
  <si>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</si>
  <si>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</si>
  <si>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</si>
  <si>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</si>
  <si>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</si>
  <si>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</si>
  <si>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</si>
  <si>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</si>
  <si>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</si>
  <si>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</si>
  <si>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</si>
  <si>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</si>
  <si>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</si>
  <si>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</si>
  <si>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</si>
  <si>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</si>
  <si>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</si>
  <si>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</si>
  <si>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</si>
  <si>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</si>
  <si>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</si>
  <si>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</si>
  <si>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</si>
  <si>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</si>
  <si>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</si>
  <si>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</si>
  <si>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</si>
  <si>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</si>
  <si>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</si>
  <si>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</si>
  <si>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</si>
  <si>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</si>
  <si>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</si>
  <si>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</si>
  <si>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</si>
  <si>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</si>
  <si>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</si>
  <si>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</si>
  <si>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</si>
  <si>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</si>
  <si>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</si>
  <si>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</si>
  <si>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</si>
  <si>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</si>
  <si>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</si>
  <si>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</si>
  <si>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</si>
  <si>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</si>
  <si>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</si>
  <si>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</si>
  <si>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</si>
  <si>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</si>
  <si>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</si>
  <si>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</si>
  <si>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</si>
  <si>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</si>
  <si>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</si>
  <si>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</si>
  <si>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</si>
  <si>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</si>
  <si>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</si>
  <si>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</si>
  <si>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</si>
  <si>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</si>
  <si>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</si>
  <si>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</si>
  <si>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</si>
  <si>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</si>
  <si>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沼津市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</si>
  <si>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</si>
  <si>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</si>
  <si>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</si>
  <si>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</si>
  <si>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</si>
  <si>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</si>
  <si>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</si>
  <si>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</si>
  <si>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</si>
  <si>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</si>
  <si>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</si>
  <si>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沼津市の下水道普及率は平成29年度末現在、59.5％で、普及促進の段階にある。そのため現状では②管渠老朽化率0％が示すように、更新しなければならない管渠は存在しない。
　しかしながら、将来的には耐用年数を経過する管渠も出てくるため、普及の促進とともに長寿命化対策も行わなければならず、効率とバランスを考えた整備、維持管理をしていかなければならない。</t>
    <phoneticPr fontId="16"/>
  </si>
  <si>
    <t>　使用料で回収すべき経費をどの程度賄えているかを示す⑤経費回収率を見ると、平成25年度は30％前後、使用料改定を行い、営業収支が黒字となっている平成26年度から平成29年度においても約40％程度である。このことは、使用料収入だけでは維持管理経費を賄うことができておらず、収入と経費のバランスが非常に悪い状況にある。
　また、経費について見ると、1㎥あたりの汚水処理にどの程度経費を要したかを示す⑥汚水処理原価は、類似団体平均、全国平均よりも多額となっている。この要因としては、沼津市の地形的な特性から多くの処理場（市管理：5か所、県管理：1か所）を所有しなければならないなど、他市町と比べ効率的な維持管理が困難であることがあげられる。
　さらに、下水道への接続率を表す⑧水洗化率を見ると全国平均、類似団体平均より低く、整備効果を十分に発揮できていない状況であり、収入における自主財源の確保のためにも粘り強く水洗化指導を行っていかなければならない。
※沼津市においては、特定環境保全公共下水道、公共下水道、漁業集落排水は個別に管理しておらず、同一の会計で管理している為、沼津市下水道の分析は、最大規模である公共下水道のシートを見ていただけると理解していただきやすいです。</t>
    <rPh sb="47" eb="49">
      <t>ゼンゴ</t>
    </rPh>
    <rPh sb="59" eb="61">
      <t>エイギョウ</t>
    </rPh>
    <rPh sb="61" eb="63">
      <t>シュウシ</t>
    </rPh>
    <rPh sb="64" eb="66">
      <t>クロジ</t>
    </rPh>
    <rPh sb="80" eb="82">
      <t>ヘイセイ</t>
    </rPh>
    <rPh sb="84" eb="86">
      <t>ネンド</t>
    </rPh>
    <rPh sb="95" eb="97">
      <t>テイド</t>
    </rPh>
    <rPh sb="149" eb="150">
      <t>ワル</t>
    </rPh>
    <rPh sb="151" eb="153">
      <t>ジョウキョウ</t>
    </rPh>
    <rPh sb="381" eb="383">
      <t>シュウニュウ</t>
    </rPh>
    <phoneticPr fontId="16"/>
  </si>
  <si>
    <t>　下水道事業は、快適で衛生的な住環境を引き継いでいくために必要な都市計画事業である。そのため、普及の促進や施設の長寿命化、更新を計画的に推進していかなければならず、強固な経営基盤の確立が不可欠である。
　このような中、沼津市の下水道事業は、平成26年度に利用者の皆様に負担増をお願いし、使用料の改定を行ったが、この改定では経営状況の悪化を防ぐことはできたが、経営改善までには至っていない。
　今後もあらゆる経費削減策を講じるほか、水洗化指導を粘り強く行い、下水道利用者を増やしていくほか、適正な受益者負担となるよう、定期的に使用料の見直しの検討など、財源の確保に努め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</si>
</sst>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21-4A2F-B10C-218DD10A886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0.04</c:v>
                </c:pt>
                <c:pt idx="4">
                  <c:v>0.15</c:v>
                </c:pt>
              </c:numCache>
            </c:numRef>
          </c:val>
          <c:smooth val="0"/>
          <c:extLst>
            <c:ext xmlns:c16="http://schemas.microsoft.com/office/drawing/2014/chart" uri="{C3380CC4-5D6E-409C-BE32-E72D297353CC}">
              <c16:uniqueId val="{00000001-E221-4A2F-B10C-218DD10A886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21.9</c:v>
                </c:pt>
                <c:pt idx="1">
                  <c:v>22.37</c:v>
                </c:pt>
                <c:pt idx="2">
                  <c:v>87.62</c:v>
                </c:pt>
                <c:pt idx="3">
                  <c:v>22.24</c:v>
                </c:pt>
                <c:pt idx="4">
                  <c:v>22.05</c:v>
                </c:pt>
              </c:numCache>
            </c:numRef>
          </c:val>
          <c:extLst>
            <c:ext xmlns:c16="http://schemas.microsoft.com/office/drawing/2014/chart" uri="{C3380CC4-5D6E-409C-BE32-E72D297353CC}">
              <c16:uniqueId val="{00000000-1DDC-4805-89E1-733FB8FB636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35.32</c:v>
                </c:pt>
                <c:pt idx="1">
                  <c:v>38.409999999999997</c:v>
                </c:pt>
                <c:pt idx="2">
                  <c:v>39.25</c:v>
                </c:pt>
                <c:pt idx="3">
                  <c:v>43.18</c:v>
                </c:pt>
                <c:pt idx="4">
                  <c:v>42.38</c:v>
                </c:pt>
              </c:numCache>
            </c:numRef>
          </c:val>
          <c:smooth val="0"/>
          <c:extLst>
            <c:ext xmlns:c16="http://schemas.microsoft.com/office/drawing/2014/chart" uri="{C3380CC4-5D6E-409C-BE32-E72D297353CC}">
              <c16:uniqueId val="{00000001-1DDC-4805-89E1-733FB8FB636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66.510000000000005</c:v>
                </c:pt>
                <c:pt idx="1">
                  <c:v>68.02</c:v>
                </c:pt>
                <c:pt idx="2">
                  <c:v>69.150000000000006</c:v>
                </c:pt>
                <c:pt idx="3">
                  <c:v>69.91</c:v>
                </c:pt>
                <c:pt idx="4">
                  <c:v>70.88</c:v>
                </c:pt>
              </c:numCache>
            </c:numRef>
          </c:val>
          <c:extLst>
            <c:ext xmlns:c16="http://schemas.microsoft.com/office/drawing/2014/chart" uri="{C3380CC4-5D6E-409C-BE32-E72D297353CC}">
              <c16:uniqueId val="{00000000-A9E5-4226-ABAF-9BAA2172C1E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85.67</c:v>
                </c:pt>
                <c:pt idx="1">
                  <c:v>86.28</c:v>
                </c:pt>
                <c:pt idx="2">
                  <c:v>86.43</c:v>
                </c:pt>
                <c:pt idx="3">
                  <c:v>86.43</c:v>
                </c:pt>
                <c:pt idx="4">
                  <c:v>87.01</c:v>
                </c:pt>
              </c:numCache>
            </c:numRef>
          </c:val>
          <c:smooth val="0"/>
          <c:extLst>
            <c:ext xmlns:c16="http://schemas.microsoft.com/office/drawing/2014/chart" uri="{C3380CC4-5D6E-409C-BE32-E72D297353CC}">
              <c16:uniqueId val="{00000001-A9E5-4226-ABAF-9BAA2172C1E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C85-4FB1-8E5C-08B6818DB7E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95.21</c:v>
                </c:pt>
                <c:pt idx="1">
                  <c:v>93.62</c:v>
                </c:pt>
                <c:pt idx="2">
                  <c:v>99.07</c:v>
                </c:pt>
                <c:pt idx="3">
                  <c:v>101.17</c:v>
                </c:pt>
                <c:pt idx="4">
                  <c:v>103.61</c:v>
                </c:pt>
              </c:numCache>
            </c:numRef>
          </c:val>
          <c:smooth val="0"/>
          <c:extLst>
            <c:ext xmlns:c16="http://schemas.microsoft.com/office/drawing/2014/chart" uri="{C3380CC4-5D6E-409C-BE32-E72D297353CC}">
              <c16:uniqueId val="{00000001-1C85-4FB1-8E5C-08B6818DB7E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9.68</c:v>
                </c:pt>
                <c:pt idx="1">
                  <c:v>17.79</c:v>
                </c:pt>
                <c:pt idx="2">
                  <c:v>20</c:v>
                </c:pt>
                <c:pt idx="3">
                  <c:v>22.21</c:v>
                </c:pt>
                <c:pt idx="4">
                  <c:v>24.36</c:v>
                </c:pt>
              </c:numCache>
            </c:numRef>
          </c:val>
          <c:extLst>
            <c:ext xmlns:c16="http://schemas.microsoft.com/office/drawing/2014/chart" uri="{C3380CC4-5D6E-409C-BE32-E72D297353CC}">
              <c16:uniqueId val="{00000000-6D86-4BC3-A6C4-811B071F88A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15.12</c:v>
                </c:pt>
                <c:pt idx="1">
                  <c:v>23.33</c:v>
                </c:pt>
                <c:pt idx="2">
                  <c:v>25.07</c:v>
                </c:pt>
                <c:pt idx="3">
                  <c:v>28.48</c:v>
                </c:pt>
                <c:pt idx="4">
                  <c:v>28.59</c:v>
                </c:pt>
              </c:numCache>
            </c:numRef>
          </c:val>
          <c:smooth val="0"/>
          <c:extLst>
            <c:ext xmlns:c16="http://schemas.microsoft.com/office/drawing/2014/chart" uri="{C3380CC4-5D6E-409C-BE32-E72D297353CC}">
              <c16:uniqueId val="{00000001-6D86-4BC3-A6C4-811B071F88A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D5-41D7-8B8A-EC4AD92928A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DD5-41D7-8B8A-EC4AD92928A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2C-41E3-944D-2D23B66BC12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126.87</c:v>
                </c:pt>
                <c:pt idx="1">
                  <c:v>50.43</c:v>
                </c:pt>
                <c:pt idx="2">
                  <c:v>64.760000000000005</c:v>
                </c:pt>
                <c:pt idx="3">
                  <c:v>68.930000000000007</c:v>
                </c:pt>
                <c:pt idx="4">
                  <c:v>80.63</c:v>
                </c:pt>
              </c:numCache>
            </c:numRef>
          </c:val>
          <c:smooth val="0"/>
          <c:extLst>
            <c:ext xmlns:c16="http://schemas.microsoft.com/office/drawing/2014/chart" uri="{C3380CC4-5D6E-409C-BE32-E72D297353CC}">
              <c16:uniqueId val="{00000001-882C-41E3-944D-2D23B66BC12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453.3</c:v>
                </c:pt>
                <c:pt idx="1">
                  <c:v>25.97</c:v>
                </c:pt>
                <c:pt idx="2">
                  <c:v>13.6</c:v>
                </c:pt>
                <c:pt idx="3">
                  <c:v>28.28</c:v>
                </c:pt>
                <c:pt idx="4">
                  <c:v>23.56</c:v>
                </c:pt>
              </c:numCache>
            </c:numRef>
          </c:val>
          <c:extLst>
            <c:ext xmlns:c16="http://schemas.microsoft.com/office/drawing/2014/chart" uri="{C3380CC4-5D6E-409C-BE32-E72D297353CC}">
              <c16:uniqueId val="{00000000-D0AB-482A-A956-2453135C857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354.61</c:v>
                </c:pt>
                <c:pt idx="1">
                  <c:v>34.29</c:v>
                </c:pt>
                <c:pt idx="2">
                  <c:v>88.18</c:v>
                </c:pt>
                <c:pt idx="3">
                  <c:v>70.42</c:v>
                </c:pt>
                <c:pt idx="4">
                  <c:v>70.92</c:v>
                </c:pt>
              </c:numCache>
            </c:numRef>
          </c:val>
          <c:smooth val="0"/>
          <c:extLst>
            <c:ext xmlns:c16="http://schemas.microsoft.com/office/drawing/2014/chart" uri="{C3380CC4-5D6E-409C-BE32-E72D297353CC}">
              <c16:uniqueId val="{00000001-D0AB-482A-A956-2453135C857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7354</c:v>
                </c:pt>
                <c:pt idx="1">
                  <c:v>5635.62</c:v>
                </c:pt>
                <c:pt idx="2">
                  <c:v>6281.21</c:v>
                </c:pt>
                <c:pt idx="3">
                  <c:v>6013.71</c:v>
                </c:pt>
                <c:pt idx="4">
                  <c:v>4730.7299999999996</c:v>
                </c:pt>
              </c:numCache>
            </c:numRef>
          </c:val>
          <c:extLst>
            <c:ext xmlns:c16="http://schemas.microsoft.com/office/drawing/2014/chart" uri="{C3380CC4-5D6E-409C-BE32-E72D297353CC}">
              <c16:uniqueId val="{00000000-3DE4-4407-98C4-9675AEA038B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1655.47</c:v>
                </c:pt>
                <c:pt idx="1">
                  <c:v>1504.21</c:v>
                </c:pt>
                <c:pt idx="2">
                  <c:v>1390.86</c:v>
                </c:pt>
                <c:pt idx="3">
                  <c:v>1467.94</c:v>
                </c:pt>
                <c:pt idx="4">
                  <c:v>1144.94</c:v>
                </c:pt>
              </c:numCache>
            </c:numRef>
          </c:val>
          <c:smooth val="0"/>
          <c:extLst>
            <c:ext xmlns:c16="http://schemas.microsoft.com/office/drawing/2014/chart" uri="{C3380CC4-5D6E-409C-BE32-E72D297353CC}">
              <c16:uniqueId val="{00000001-3DE4-4407-98C4-9675AEA038B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29.39</c:v>
                </c:pt>
                <c:pt idx="1">
                  <c:v>39.119999999999997</c:v>
                </c:pt>
                <c:pt idx="2">
                  <c:v>39.68</c:v>
                </c:pt>
                <c:pt idx="3">
                  <c:v>41.08</c:v>
                </c:pt>
                <c:pt idx="4">
                  <c:v>40.51</c:v>
                </c:pt>
              </c:numCache>
            </c:numRef>
          </c:val>
          <c:extLst>
            <c:ext xmlns:c16="http://schemas.microsoft.com/office/drawing/2014/chart" uri="{C3380CC4-5D6E-409C-BE32-E72D297353CC}">
              <c16:uniqueId val="{00000000-F562-40C4-8272-82047A9746B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67.92</c:v>
                </c:pt>
                <c:pt idx="1">
                  <c:v>67.41</c:v>
                </c:pt>
                <c:pt idx="2">
                  <c:v>76.849999999999994</c:v>
                </c:pt>
                <c:pt idx="3">
                  <c:v>83.3</c:v>
                </c:pt>
                <c:pt idx="4">
                  <c:v>88.16</c:v>
                </c:pt>
              </c:numCache>
            </c:numRef>
          </c:val>
          <c:smooth val="0"/>
          <c:extLst>
            <c:ext xmlns:c16="http://schemas.microsoft.com/office/drawing/2014/chart" uri="{C3380CC4-5D6E-409C-BE32-E72D297353CC}">
              <c16:uniqueId val="{00000001-F562-40C4-8272-82047A9746B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263.45999999999998</c:v>
                </c:pt>
                <c:pt idx="1">
                  <c:v>262.47000000000003</c:v>
                </c:pt>
                <c:pt idx="2">
                  <c:v>266.67</c:v>
                </c:pt>
                <c:pt idx="3">
                  <c:v>258.17</c:v>
                </c:pt>
                <c:pt idx="4">
                  <c:v>262.44</c:v>
                </c:pt>
              </c:numCache>
            </c:numRef>
          </c:val>
          <c:extLst>
            <c:ext xmlns:c16="http://schemas.microsoft.com/office/drawing/2014/chart" uri="{C3380CC4-5D6E-409C-BE32-E72D297353CC}">
              <c16:uniqueId val="{00000000-B9A0-4E33-97A5-0D781AC30D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209.77</c:v>
                </c:pt>
                <c:pt idx="1">
                  <c:v>216.49</c:v>
                </c:pt>
                <c:pt idx="2">
                  <c:v>198.4</c:v>
                </c:pt>
                <c:pt idx="3">
                  <c:v>184.56</c:v>
                </c:pt>
                <c:pt idx="4">
                  <c:v>173.89</c:v>
                </c:pt>
              </c:numCache>
            </c:numRef>
          </c:val>
          <c:smooth val="0"/>
          <c:extLst>
            <c:ext xmlns:c16="http://schemas.microsoft.com/office/drawing/2014/chart" uri="{C3380CC4-5D6E-409C-BE32-E72D297353CC}">
              <c16:uniqueId val="{00000001-B9A0-4E33-97A5-0D781AC30D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C60"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静岡県　沼津市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D1</v>
      </c>
      <c r="X8" s="72"/>
      <c r="Y8" s="72"/>
      <c r="Z8" s="72"/>
      <c r="AA8" s="72"/>
      <c r="AB8" s="72"/>
      <c r="AC8" s="72"/>
      <c r="AD8" s="73" t="str">
        <f>データ!$M$6</f>
        <v>非設置</v>
      </c>
      <c r="AE8" s="73"/>
      <c r="AF8" s="73"/>
      <c r="AG8" s="73"/>
      <c r="AH8" s="73"/>
      <c r="AI8" s="73"/>
      <c r="AJ8" s="73"/>
      <c r="AK8" s="3"/>
      <c r="AL8" s="67">
        <f>データ!S6</f>
        <v>197349</v>
      </c>
      <c r="AM8" s="67"/>
      <c r="AN8" s="67"/>
      <c r="AO8" s="67"/>
      <c r="AP8" s="67"/>
      <c r="AQ8" s="67"/>
      <c r="AR8" s="67"/>
      <c r="AS8" s="67"/>
      <c r="AT8" s="66">
        <f>データ!T6</f>
        <v>186.96</v>
      </c>
      <c r="AU8" s="66"/>
      <c r="AV8" s="66"/>
      <c r="AW8" s="66"/>
      <c r="AX8" s="66"/>
      <c r="AY8" s="66"/>
      <c r="AZ8" s="66"/>
      <c r="BA8" s="66"/>
      <c r="BB8" s="66">
        <f>データ!U6</f>
        <v>1055.57</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41.65</v>
      </c>
      <c r="J10" s="66"/>
      <c r="K10" s="66"/>
      <c r="L10" s="66"/>
      <c r="M10" s="66"/>
      <c r="N10" s="66"/>
      <c r="O10" s="66"/>
      <c r="P10" s="66">
        <f>データ!P6</f>
        <v>4.6500000000000004</v>
      </c>
      <c r="Q10" s="66"/>
      <c r="R10" s="66"/>
      <c r="S10" s="66"/>
      <c r="T10" s="66"/>
      <c r="U10" s="66"/>
      <c r="V10" s="66"/>
      <c r="W10" s="66">
        <f>データ!Q6</f>
        <v>91.87</v>
      </c>
      <c r="X10" s="66"/>
      <c r="Y10" s="66"/>
      <c r="Z10" s="66"/>
      <c r="AA10" s="66"/>
      <c r="AB10" s="66"/>
      <c r="AC10" s="66"/>
      <c r="AD10" s="67">
        <f>データ!R6</f>
        <v>2100</v>
      </c>
      <c r="AE10" s="67"/>
      <c r="AF10" s="67"/>
      <c r="AG10" s="67"/>
      <c r="AH10" s="67"/>
      <c r="AI10" s="67"/>
      <c r="AJ10" s="67"/>
      <c r="AK10" s="2"/>
      <c r="AL10" s="67">
        <f>データ!V6</f>
        <v>9326</v>
      </c>
      <c r="AM10" s="67"/>
      <c r="AN10" s="67"/>
      <c r="AO10" s="67"/>
      <c r="AP10" s="67"/>
      <c r="AQ10" s="67"/>
      <c r="AR10" s="67"/>
      <c r="AS10" s="67"/>
      <c r="AT10" s="66">
        <f>データ!W6</f>
        <v>3.37</v>
      </c>
      <c r="AU10" s="66"/>
      <c r="AV10" s="66"/>
      <c r="AW10" s="66"/>
      <c r="AX10" s="66"/>
      <c r="AY10" s="66"/>
      <c r="AZ10" s="66"/>
      <c r="BA10" s="66"/>
      <c r="BB10" s="66">
        <f>データ!X6</f>
        <v>2767.36</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rHlEfOb0lLxoVahq8gakJYL8HNu4HiymwalgSATPzkJB+s/ZqPc7WGYq7MU1uoQwJssyVWmp8HRFqcYxM7f8iA==" saltValue="VepPyqYnCykDoKHzePzy3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222038</v>
      </c>
      <c r="D6" s="33">
        <f t="shared" si="3"/>
        <v>46</v>
      </c>
      <c r="E6" s="33">
        <f t="shared" si="3"/>
        <v>17</v>
      </c>
      <c r="F6" s="33">
        <f t="shared" si="3"/>
        <v>4</v>
      </c>
      <c r="G6" s="33">
        <f t="shared" si="3"/>
        <v>0</v>
      </c>
      <c r="H6" s="33" t="str">
        <f t="shared" si="3"/>
        <v>静岡県　沼津市</v>
      </c>
      <c r="I6" s="33" t="str">
        <f t="shared" si="3"/>
        <v>法適用</v>
      </c>
      <c r="J6" s="33" t="str">
        <f t="shared" si="3"/>
        <v>下水道事業</v>
      </c>
      <c r="K6" s="33" t="str">
        <f t="shared" si="3"/>
        <v>特定環境保全公共下水道</v>
      </c>
      <c r="L6" s="33" t="str">
        <f t="shared" si="3"/>
        <v>D1</v>
      </c>
      <c r="M6" s="33" t="str">
        <f t="shared" si="3"/>
        <v>非設置</v>
      </c>
      <c r="N6" s="34" t="str">
        <f t="shared" si="3"/>
        <v>-</v>
      </c>
      <c r="O6" s="34">
        <f t="shared" si="3"/>
        <v>41.65</v>
      </c>
      <c r="P6" s="34">
        <f t="shared" si="3"/>
        <v>4.6500000000000004</v>
      </c>
      <c r="Q6" s="34">
        <f t="shared" si="3"/>
        <v>91.87</v>
      </c>
      <c r="R6" s="34">
        <f t="shared" si="3"/>
        <v>2100</v>
      </c>
      <c r="S6" s="34">
        <f t="shared" si="3"/>
        <v>197349</v>
      </c>
      <c r="T6" s="34">
        <f t="shared" si="3"/>
        <v>186.96</v>
      </c>
      <c r="U6" s="34">
        <f t="shared" si="3"/>
        <v>1055.57</v>
      </c>
      <c r="V6" s="34">
        <f t="shared" si="3"/>
        <v>9326</v>
      </c>
      <c r="W6" s="34">
        <f t="shared" si="3"/>
        <v>3.37</v>
      </c>
      <c r="X6" s="34">
        <f t="shared" si="3"/>
        <v>2767.36</v>
      </c>
      <c r="Y6" s="35">
        <f>IF(Y7="",NA(),Y7)</f>
        <v>100</v>
      </c>
      <c r="Z6" s="35">
        <f t="shared" ref="Z6:AH6" si="4">IF(Z7="",NA(),Z7)</f>
        <v>100</v>
      </c>
      <c r="AA6" s="35">
        <f t="shared" si="4"/>
        <v>100</v>
      </c>
      <c r="AB6" s="35">
        <f t="shared" si="4"/>
        <v>100</v>
      </c>
      <c r="AC6" s="35">
        <f t="shared" si="4"/>
        <v>100</v>
      </c>
      <c r="AD6" s="35">
        <f t="shared" si="4"/>
        <v>95.21</v>
      </c>
      <c r="AE6" s="35">
        <f t="shared" si="4"/>
        <v>93.62</v>
      </c>
      <c r="AF6" s="35">
        <f t="shared" si="4"/>
        <v>99.07</v>
      </c>
      <c r="AG6" s="35">
        <f t="shared" si="4"/>
        <v>101.17</v>
      </c>
      <c r="AH6" s="35">
        <f t="shared" si="4"/>
        <v>103.61</v>
      </c>
      <c r="AI6" s="34" t="str">
        <f>IF(AI7="","",IF(AI7="-","【-】","【"&amp;SUBSTITUTE(TEXT(AI7,"#,##0.00"),"-","△")&amp;"】"))</f>
        <v>【102.38】</v>
      </c>
      <c r="AJ6" s="34">
        <f>IF(AJ7="",NA(),AJ7)</f>
        <v>0</v>
      </c>
      <c r="AK6" s="34">
        <f t="shared" ref="AK6:AS6" si="5">IF(AK7="",NA(),AK7)</f>
        <v>0</v>
      </c>
      <c r="AL6" s="34">
        <f t="shared" si="5"/>
        <v>0</v>
      </c>
      <c r="AM6" s="34">
        <f t="shared" si="5"/>
        <v>0</v>
      </c>
      <c r="AN6" s="34">
        <f t="shared" si="5"/>
        <v>0</v>
      </c>
      <c r="AO6" s="35">
        <f t="shared" si="5"/>
        <v>126.87</v>
      </c>
      <c r="AP6" s="35">
        <f t="shared" si="5"/>
        <v>50.43</v>
      </c>
      <c r="AQ6" s="35">
        <f t="shared" si="5"/>
        <v>64.760000000000005</v>
      </c>
      <c r="AR6" s="35">
        <f t="shared" si="5"/>
        <v>68.930000000000007</v>
      </c>
      <c r="AS6" s="35">
        <f t="shared" si="5"/>
        <v>80.63</v>
      </c>
      <c r="AT6" s="34" t="str">
        <f>IF(AT7="","",IF(AT7="-","【-】","【"&amp;SUBSTITUTE(TEXT(AT7,"#,##0.00"),"-","△")&amp;"】"))</f>
        <v>【102.97】</v>
      </c>
      <c r="AU6" s="35">
        <f>IF(AU7="",NA(),AU7)</f>
        <v>453.3</v>
      </c>
      <c r="AV6" s="35">
        <f t="shared" ref="AV6:BD6" si="6">IF(AV7="",NA(),AV7)</f>
        <v>25.97</v>
      </c>
      <c r="AW6" s="35">
        <f t="shared" si="6"/>
        <v>13.6</v>
      </c>
      <c r="AX6" s="35">
        <f t="shared" si="6"/>
        <v>28.28</v>
      </c>
      <c r="AY6" s="35">
        <f t="shared" si="6"/>
        <v>23.56</v>
      </c>
      <c r="AZ6" s="35">
        <f t="shared" si="6"/>
        <v>354.61</v>
      </c>
      <c r="BA6" s="35">
        <f t="shared" si="6"/>
        <v>34.29</v>
      </c>
      <c r="BB6" s="35">
        <f t="shared" si="6"/>
        <v>88.18</v>
      </c>
      <c r="BC6" s="35">
        <f t="shared" si="6"/>
        <v>70.42</v>
      </c>
      <c r="BD6" s="35">
        <f t="shared" si="6"/>
        <v>70.92</v>
      </c>
      <c r="BE6" s="34" t="str">
        <f>IF(BE7="","",IF(BE7="-","【-】","【"&amp;SUBSTITUTE(TEXT(BE7,"#,##0.00"),"-","△")&amp;"】"))</f>
        <v>【54.73】</v>
      </c>
      <c r="BF6" s="35">
        <f>IF(BF7="",NA(),BF7)</f>
        <v>7354</v>
      </c>
      <c r="BG6" s="35">
        <f t="shared" ref="BG6:BO6" si="7">IF(BG7="",NA(),BG7)</f>
        <v>5635.62</v>
      </c>
      <c r="BH6" s="35">
        <f t="shared" si="7"/>
        <v>6281.21</v>
      </c>
      <c r="BI6" s="35">
        <f t="shared" si="7"/>
        <v>6013.71</v>
      </c>
      <c r="BJ6" s="35">
        <f t="shared" si="7"/>
        <v>4730.7299999999996</v>
      </c>
      <c r="BK6" s="35">
        <f t="shared" si="7"/>
        <v>1655.47</v>
      </c>
      <c r="BL6" s="35">
        <f t="shared" si="7"/>
        <v>1504.21</v>
      </c>
      <c r="BM6" s="35">
        <f t="shared" si="7"/>
        <v>1390.86</v>
      </c>
      <c r="BN6" s="35">
        <f t="shared" si="7"/>
        <v>1467.94</v>
      </c>
      <c r="BO6" s="35">
        <f t="shared" si="7"/>
        <v>1144.94</v>
      </c>
      <c r="BP6" s="34" t="str">
        <f>IF(BP7="","",IF(BP7="-","【-】","【"&amp;SUBSTITUTE(TEXT(BP7,"#,##0.00"),"-","△")&amp;"】"))</f>
        <v>【1,225.44】</v>
      </c>
      <c r="BQ6" s="35">
        <f>IF(BQ7="",NA(),BQ7)</f>
        <v>29.39</v>
      </c>
      <c r="BR6" s="35">
        <f t="shared" ref="BR6:BZ6" si="8">IF(BR7="",NA(),BR7)</f>
        <v>39.119999999999997</v>
      </c>
      <c r="BS6" s="35">
        <f t="shared" si="8"/>
        <v>39.68</v>
      </c>
      <c r="BT6" s="35">
        <f t="shared" si="8"/>
        <v>41.08</v>
      </c>
      <c r="BU6" s="35">
        <f t="shared" si="8"/>
        <v>40.51</v>
      </c>
      <c r="BV6" s="35">
        <f t="shared" si="8"/>
        <v>67.92</v>
      </c>
      <c r="BW6" s="35">
        <f t="shared" si="8"/>
        <v>67.41</v>
      </c>
      <c r="BX6" s="35">
        <f t="shared" si="8"/>
        <v>76.849999999999994</v>
      </c>
      <c r="BY6" s="35">
        <f t="shared" si="8"/>
        <v>83.3</v>
      </c>
      <c r="BZ6" s="35">
        <f t="shared" si="8"/>
        <v>88.16</v>
      </c>
      <c r="CA6" s="34" t="str">
        <f>IF(CA7="","",IF(CA7="-","【-】","【"&amp;SUBSTITUTE(TEXT(CA7,"#,##0.00"),"-","△")&amp;"】"))</f>
        <v>【75.58】</v>
      </c>
      <c r="CB6" s="35">
        <f>IF(CB7="",NA(),CB7)</f>
        <v>263.45999999999998</v>
      </c>
      <c r="CC6" s="35">
        <f t="shared" ref="CC6:CK6" si="9">IF(CC7="",NA(),CC7)</f>
        <v>262.47000000000003</v>
      </c>
      <c r="CD6" s="35">
        <f t="shared" si="9"/>
        <v>266.67</v>
      </c>
      <c r="CE6" s="35">
        <f t="shared" si="9"/>
        <v>258.17</v>
      </c>
      <c r="CF6" s="35">
        <f t="shared" si="9"/>
        <v>262.44</v>
      </c>
      <c r="CG6" s="35">
        <f t="shared" si="9"/>
        <v>209.77</v>
      </c>
      <c r="CH6" s="35">
        <f t="shared" si="9"/>
        <v>216.49</v>
      </c>
      <c r="CI6" s="35">
        <f t="shared" si="9"/>
        <v>198.4</v>
      </c>
      <c r="CJ6" s="35">
        <f t="shared" si="9"/>
        <v>184.56</v>
      </c>
      <c r="CK6" s="35">
        <f t="shared" si="9"/>
        <v>173.89</v>
      </c>
      <c r="CL6" s="34" t="str">
        <f>IF(CL7="","",IF(CL7="-","【-】","【"&amp;SUBSTITUTE(TEXT(CL7,"#,##0.00"),"-","△")&amp;"】"))</f>
        <v>【215.23】</v>
      </c>
      <c r="CM6" s="35">
        <f>IF(CM7="",NA(),CM7)</f>
        <v>21.9</v>
      </c>
      <c r="CN6" s="35">
        <f t="shared" ref="CN6:CV6" si="10">IF(CN7="",NA(),CN7)</f>
        <v>22.37</v>
      </c>
      <c r="CO6" s="35">
        <f t="shared" si="10"/>
        <v>87.62</v>
      </c>
      <c r="CP6" s="35">
        <f t="shared" si="10"/>
        <v>22.24</v>
      </c>
      <c r="CQ6" s="35">
        <f t="shared" si="10"/>
        <v>22.05</v>
      </c>
      <c r="CR6" s="35">
        <f t="shared" si="10"/>
        <v>35.32</v>
      </c>
      <c r="CS6" s="35">
        <f t="shared" si="10"/>
        <v>38.409999999999997</v>
      </c>
      <c r="CT6" s="35">
        <f t="shared" si="10"/>
        <v>39.25</v>
      </c>
      <c r="CU6" s="35">
        <f t="shared" si="10"/>
        <v>43.18</v>
      </c>
      <c r="CV6" s="35">
        <f t="shared" si="10"/>
        <v>42.38</v>
      </c>
      <c r="CW6" s="34" t="str">
        <f>IF(CW7="","",IF(CW7="-","【-】","【"&amp;SUBSTITUTE(TEXT(CW7,"#,##0.00"),"-","△")&amp;"】"))</f>
        <v>【42.66】</v>
      </c>
      <c r="CX6" s="35">
        <f>IF(CX7="",NA(),CX7)</f>
        <v>66.510000000000005</v>
      </c>
      <c r="CY6" s="35">
        <f t="shared" ref="CY6:DG6" si="11">IF(CY7="",NA(),CY7)</f>
        <v>68.02</v>
      </c>
      <c r="CZ6" s="35">
        <f t="shared" si="11"/>
        <v>69.150000000000006</v>
      </c>
      <c r="DA6" s="35">
        <f t="shared" si="11"/>
        <v>69.91</v>
      </c>
      <c r="DB6" s="35">
        <f t="shared" si="11"/>
        <v>70.88</v>
      </c>
      <c r="DC6" s="35">
        <f t="shared" si="11"/>
        <v>85.67</v>
      </c>
      <c r="DD6" s="35">
        <f t="shared" si="11"/>
        <v>86.28</v>
      </c>
      <c r="DE6" s="35">
        <f t="shared" si="11"/>
        <v>86.43</v>
      </c>
      <c r="DF6" s="35">
        <f t="shared" si="11"/>
        <v>86.43</v>
      </c>
      <c r="DG6" s="35">
        <f t="shared" si="11"/>
        <v>87.01</v>
      </c>
      <c r="DH6" s="34" t="str">
        <f>IF(DH7="","",IF(DH7="-","【-】","【"&amp;SUBSTITUTE(TEXT(DH7,"#,##0.00"),"-","△")&amp;"】"))</f>
        <v>【82.67】</v>
      </c>
      <c r="DI6" s="35">
        <f>IF(DI7="",NA(),DI7)</f>
        <v>9.68</v>
      </c>
      <c r="DJ6" s="35">
        <f t="shared" ref="DJ6:DR6" si="12">IF(DJ7="",NA(),DJ7)</f>
        <v>17.79</v>
      </c>
      <c r="DK6" s="35">
        <f t="shared" si="12"/>
        <v>20</v>
      </c>
      <c r="DL6" s="35">
        <f t="shared" si="12"/>
        <v>22.21</v>
      </c>
      <c r="DM6" s="35">
        <f t="shared" si="12"/>
        <v>24.36</v>
      </c>
      <c r="DN6" s="35">
        <f t="shared" si="12"/>
        <v>15.12</v>
      </c>
      <c r="DO6" s="35">
        <f t="shared" si="12"/>
        <v>23.33</v>
      </c>
      <c r="DP6" s="35">
        <f t="shared" si="12"/>
        <v>25.07</v>
      </c>
      <c r="DQ6" s="35">
        <f t="shared" si="12"/>
        <v>28.48</v>
      </c>
      <c r="DR6" s="35">
        <f t="shared" si="12"/>
        <v>28.59</v>
      </c>
      <c r="DS6" s="34" t="str">
        <f>IF(DS7="","",IF(DS7="-","【-】","【"&amp;SUBSTITUTE(TEXT(DS7,"#,##0.00"),"-","△")&amp;"】"))</f>
        <v>【24.65】</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0.04</v>
      </c>
      <c r="EN6" s="35">
        <f t="shared" si="14"/>
        <v>0.15</v>
      </c>
      <c r="EO6" s="34" t="str">
        <f>IF(EO7="","",IF(EO7="-","【-】","【"&amp;SUBSTITUTE(TEXT(EO7,"#,##0.00"),"-","△")&amp;"】"))</f>
        <v>【0.10】</v>
      </c>
    </row>
    <row r="7" spans="1:148" s="36" customFormat="1" x14ac:dyDescent="0.15">
      <c r="A7" s="28"/>
      <c r="B7" s="37">
        <v>2017</v>
      </c>
      <c r="C7" s="37">
        <v>222038</v>
      </c>
      <c r="D7" s="37">
        <v>46</v>
      </c>
      <c r="E7" s="37">
        <v>17</v>
      </c>
      <c r="F7" s="37">
        <v>4</v>
      </c>
      <c r="G7" s="37">
        <v>0</v>
      </c>
      <c r="H7" s="37" t="s">
        <v>108</v>
      </c>
      <c r="I7" s="37" t="s">
        <v>109</v>
      </c>
      <c r="J7" s="37" t="s">
        <v>110</v>
      </c>
      <c r="K7" s="37" t="s">
        <v>111</v>
      </c>
      <c r="L7" s="37" t="s">
        <v>112</v>
      </c>
      <c r="M7" s="37" t="s">
        <v>113</v>
      </c>
      <c r="N7" s="38" t="s">
        <v>114</v>
      </c>
      <c r="O7" s="38">
        <v>41.65</v>
      </c>
      <c r="P7" s="38">
        <v>4.6500000000000004</v>
      </c>
      <c r="Q7" s="38">
        <v>91.87</v>
      </c>
      <c r="R7" s="38">
        <v>2100</v>
      </c>
      <c r="S7" s="38">
        <v>197349</v>
      </c>
      <c r="T7" s="38">
        <v>186.96</v>
      </c>
      <c r="U7" s="38">
        <v>1055.57</v>
      </c>
      <c r="V7" s="38">
        <v>9326</v>
      </c>
      <c r="W7" s="38">
        <v>3.37</v>
      </c>
      <c r="X7" s="38">
        <v>2767.36</v>
      </c>
      <c r="Y7" s="38">
        <v>100</v>
      </c>
      <c r="Z7" s="38">
        <v>100</v>
      </c>
      <c r="AA7" s="38">
        <v>100</v>
      </c>
      <c r="AB7" s="38">
        <v>100</v>
      </c>
      <c r="AC7" s="38">
        <v>100</v>
      </c>
      <c r="AD7" s="38">
        <v>95.21</v>
      </c>
      <c r="AE7" s="38">
        <v>93.62</v>
      </c>
      <c r="AF7" s="38">
        <v>99.07</v>
      </c>
      <c r="AG7" s="38">
        <v>101.17</v>
      </c>
      <c r="AH7" s="38">
        <v>103.61</v>
      </c>
      <c r="AI7" s="38">
        <v>102.38</v>
      </c>
      <c r="AJ7" s="38">
        <v>0</v>
      </c>
      <c r="AK7" s="38">
        <v>0</v>
      </c>
      <c r="AL7" s="38">
        <v>0</v>
      </c>
      <c r="AM7" s="38">
        <v>0</v>
      </c>
      <c r="AN7" s="38">
        <v>0</v>
      </c>
      <c r="AO7" s="38">
        <v>126.87</v>
      </c>
      <c r="AP7" s="38">
        <v>50.43</v>
      </c>
      <c r="AQ7" s="38">
        <v>64.760000000000005</v>
      </c>
      <c r="AR7" s="38">
        <v>68.930000000000007</v>
      </c>
      <c r="AS7" s="38">
        <v>80.63</v>
      </c>
      <c r="AT7" s="38">
        <v>102.97</v>
      </c>
      <c r="AU7" s="38">
        <v>453.3</v>
      </c>
      <c r="AV7" s="38">
        <v>25.97</v>
      </c>
      <c r="AW7" s="38">
        <v>13.6</v>
      </c>
      <c r="AX7" s="38">
        <v>28.28</v>
      </c>
      <c r="AY7" s="38">
        <v>23.56</v>
      </c>
      <c r="AZ7" s="38">
        <v>354.61</v>
      </c>
      <c r="BA7" s="38">
        <v>34.29</v>
      </c>
      <c r="BB7" s="38">
        <v>88.18</v>
      </c>
      <c r="BC7" s="38">
        <v>70.42</v>
      </c>
      <c r="BD7" s="38">
        <v>70.92</v>
      </c>
      <c r="BE7" s="38">
        <v>54.73</v>
      </c>
      <c r="BF7" s="38">
        <v>7354</v>
      </c>
      <c r="BG7" s="38">
        <v>5635.62</v>
      </c>
      <c r="BH7" s="38">
        <v>6281.21</v>
      </c>
      <c r="BI7" s="38">
        <v>6013.71</v>
      </c>
      <c r="BJ7" s="38">
        <v>4730.7299999999996</v>
      </c>
      <c r="BK7" s="38">
        <v>1655.47</v>
      </c>
      <c r="BL7" s="38">
        <v>1504.21</v>
      </c>
      <c r="BM7" s="38">
        <v>1390.86</v>
      </c>
      <c r="BN7" s="38">
        <v>1467.94</v>
      </c>
      <c r="BO7" s="38">
        <v>1144.94</v>
      </c>
      <c r="BP7" s="38">
        <v>1225.44</v>
      </c>
      <c r="BQ7" s="38">
        <v>29.39</v>
      </c>
      <c r="BR7" s="38">
        <v>39.119999999999997</v>
      </c>
      <c r="BS7" s="38">
        <v>39.68</v>
      </c>
      <c r="BT7" s="38">
        <v>41.08</v>
      </c>
      <c r="BU7" s="38">
        <v>40.51</v>
      </c>
      <c r="BV7" s="38">
        <v>67.92</v>
      </c>
      <c r="BW7" s="38">
        <v>67.41</v>
      </c>
      <c r="BX7" s="38">
        <v>76.849999999999994</v>
      </c>
      <c r="BY7" s="38">
        <v>83.3</v>
      </c>
      <c r="BZ7" s="38">
        <v>88.16</v>
      </c>
      <c r="CA7" s="38">
        <v>75.58</v>
      </c>
      <c r="CB7" s="38">
        <v>263.45999999999998</v>
      </c>
      <c r="CC7" s="38">
        <v>262.47000000000003</v>
      </c>
      <c r="CD7" s="38">
        <v>266.67</v>
      </c>
      <c r="CE7" s="38">
        <v>258.17</v>
      </c>
      <c r="CF7" s="38">
        <v>262.44</v>
      </c>
      <c r="CG7" s="38">
        <v>209.77</v>
      </c>
      <c r="CH7" s="38">
        <v>216.49</v>
      </c>
      <c r="CI7" s="38">
        <v>198.4</v>
      </c>
      <c r="CJ7" s="38">
        <v>184.56</v>
      </c>
      <c r="CK7" s="38">
        <v>173.89</v>
      </c>
      <c r="CL7" s="38">
        <v>215.23</v>
      </c>
      <c r="CM7" s="38">
        <v>21.9</v>
      </c>
      <c r="CN7" s="38">
        <v>22.37</v>
      </c>
      <c r="CO7" s="38">
        <v>87.62</v>
      </c>
      <c r="CP7" s="38">
        <v>22.24</v>
      </c>
      <c r="CQ7" s="38">
        <v>22.05</v>
      </c>
      <c r="CR7" s="38">
        <v>35.32</v>
      </c>
      <c r="CS7" s="38">
        <v>38.409999999999997</v>
      </c>
      <c r="CT7" s="38">
        <v>39.25</v>
      </c>
      <c r="CU7" s="38">
        <v>43.18</v>
      </c>
      <c r="CV7" s="38">
        <v>42.38</v>
      </c>
      <c r="CW7" s="38">
        <v>42.66</v>
      </c>
      <c r="CX7" s="38">
        <v>66.510000000000005</v>
      </c>
      <c r="CY7" s="38">
        <v>68.02</v>
      </c>
      <c r="CZ7" s="38">
        <v>69.150000000000006</v>
      </c>
      <c r="DA7" s="38">
        <v>69.91</v>
      </c>
      <c r="DB7" s="38">
        <v>70.88</v>
      </c>
      <c r="DC7" s="38">
        <v>85.67</v>
      </c>
      <c r="DD7" s="38">
        <v>86.28</v>
      </c>
      <c r="DE7" s="38">
        <v>86.43</v>
      </c>
      <c r="DF7" s="38">
        <v>86.43</v>
      </c>
      <c r="DG7" s="38">
        <v>87.01</v>
      </c>
      <c r="DH7" s="38">
        <v>82.67</v>
      </c>
      <c r="DI7" s="38">
        <v>9.68</v>
      </c>
      <c r="DJ7" s="38">
        <v>17.79</v>
      </c>
      <c r="DK7" s="38">
        <v>20</v>
      </c>
      <c r="DL7" s="38">
        <v>22.21</v>
      </c>
      <c r="DM7" s="38">
        <v>24.36</v>
      </c>
      <c r="DN7" s="38">
        <v>15.12</v>
      </c>
      <c r="DO7" s="38">
        <v>23.33</v>
      </c>
      <c r="DP7" s="38">
        <v>25.07</v>
      </c>
      <c r="DQ7" s="38">
        <v>28.48</v>
      </c>
      <c r="DR7" s="38">
        <v>28.59</v>
      </c>
      <c r="DS7" s="38">
        <v>24.65</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0.05</v>
      </c>
      <c r="EK7" s="38">
        <v>7.0000000000000007E-2</v>
      </c>
      <c r="EL7" s="38">
        <v>0.08</v>
      </c>
      <c r="EM7" s="38">
        <v>0.04</v>
      </c>
      <c r="EN7" s="38">
        <v>0.15</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2019-01-21T08:23:01Z</cp:lastPrinted>
  <dcterms:created xsi:type="dcterms:W3CDTF">2018-12-03T08:53:14Z</dcterms:created>
  <dcterms:modified xsi:type="dcterms:W3CDTF">2019-01-28T04:25:33Z</dcterms:modified>
  <cp:category/>
</cp:coreProperties>
</file>