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2" Type="http://schemas.openxmlformats.org/package/2006/relationships/metadata/thumbnail" Target="docProps/thumbnail.wmf"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6" rupBuild="9302"/>
  <workbookPr/>
  <workbookProtection workbookAlgorithmName="SHA-512" workbookHashValue="KYQKj6t7v+bqoVNUgrf08rZ8+d/5f1CTV8n/hwKlxGpZYwNz5W9I1ypyTuBqldghVcqBa3apWGakFGjV/INjqg==" workbookSaltValue="yOifwMvEE2jtVQWTXkLjDg=="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<sst xmlns="http://schemas.openxmlformats.org/spreadsheetml/2006/main" count="240" uniqueCount="126">
  <si>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</si>
  <si>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</si>
  <si>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</si>
  <si>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</si>
  <si>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</si>
  <si>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</si>
  <si>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</si>
  <si>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</si>
  <si>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</si>
  <si>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</si>
  <si>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</si>
  <si>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</si>
  <si>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</si>
  <si>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</si>
  <si>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</si>
  <si>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</si>
  <si>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</si>
  <si>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</si>
  <si>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</si>
  <si>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</si>
  <si>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</si>
  <si>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</si>
  <si>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</si>
  <si>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</si>
  <si>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</si>
  <si>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</si>
  <si>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</si>
  <si>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</si>
  <si>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</si>
  <si>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</si>
  <si>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</si>
  <si>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</si>
  <si>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</si>
  <si>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</si>
  <si>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</si>
  <si>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</si>
  <si>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</si>
  <si>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</si>
  <si>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</si>
  <si>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</si>
  <si>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</si>
  <si>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</si>
  <si>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</si>
  <si>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</si>
  <si>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</si>
  <si>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</si>
  <si>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</si>
  <si>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</si>
  <si>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</si>
  <si>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</si>
  <si>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</si>
  <si>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</si>
  <si>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</si>
  <si>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</si>
  <si>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</si>
  <si>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</si>
  <si>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</si>
  <si>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</si>
  <si>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</si>
  <si>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</si>
  <si>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</si>
  <si>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</si>
  <si>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</si>
  <si>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</si>
  <si>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</si>
  <si>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</si>
  <si>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</si>
  <si>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</si>
  <si>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</si>
  <si>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</si>
  <si>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</si>
  <si>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</si>
  <si>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</si>
  <si>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</si>
  <si>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</si>
  <si>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</si>
  <si>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</si>
  <si>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</si>
  <si>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</si>
  <si>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</si>
  <si>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</si>
  <si>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</si>
  <si>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</si>
  <si>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</si>
  <si>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</si>
  <si>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</si>
  <si>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</si>
  <si>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</si>
  <si>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</si>
  <si>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</si>
  <si>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</si>
  <si>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</si>
  <si>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</si>
  <si>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</si>
  <si>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</si>
  <si>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</si>
  <si>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</si>
  <si>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</si>
  <si>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</si>
  <si>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</si>
  <si>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</si>
  <si>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</si>
  <si>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</si>
  <si>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</si>
  <si>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</si>
  <si>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</si>
  <si>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</si>
  <si>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</si>
  <si>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</si>
  <si>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</si>
  <si>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藤枝市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</si>
  <si>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</si>
  <si>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</si>
  <si>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</si>
  <si>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</si>
  <si>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</si>
  <si>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</si>
  <si>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</si>
  <si>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</si>
  <si>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</si>
  <si>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</si>
  <si>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</si>
  <si>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</si>
  <si>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③管渠改善率について、現在、管渠改善は行っていませんが、供用開始後25年を経過した施設もあるため、今後の管渠改善を視野に入れた経営が必要となります。</t>
    <rPh sb="1" eb="2">
      <t>カン</t>
    </rPh>
    <rPh sb="2" eb="3">
      <t>キョ</t>
    </rPh>
    <rPh sb="3" eb="5">
      <t>カイゼン</t>
    </rPh>
    <rPh sb="5" eb="6">
      <t>リツ</t>
    </rPh>
    <rPh sb="11" eb="13">
      <t>ゲンザイ</t>
    </rPh>
    <rPh sb="14" eb="15">
      <t>カン</t>
    </rPh>
    <rPh sb="15" eb="16">
      <t>キョ</t>
    </rPh>
    <rPh sb="16" eb="18">
      <t>カイゼン</t>
    </rPh>
    <rPh sb="19" eb="20">
      <t>オコナ</t>
    </rPh>
    <rPh sb="28" eb="30">
      <t>キョウヨウ</t>
    </rPh>
    <rPh sb="30" eb="32">
      <t>カイシ</t>
    </rPh>
    <rPh sb="32" eb="33">
      <t>ゴ</t>
    </rPh>
    <rPh sb="35" eb="36">
      <t>ネン</t>
    </rPh>
    <rPh sb="37" eb="39">
      <t>ケイカ</t>
    </rPh>
    <rPh sb="41" eb="43">
      <t>シセツ</t>
    </rPh>
    <rPh sb="49" eb="51">
      <t>コンゴ</t>
    </rPh>
    <rPh sb="52" eb="53">
      <t>カン</t>
    </rPh>
    <rPh sb="53" eb="54">
      <t>キョ</t>
    </rPh>
    <rPh sb="54" eb="56">
      <t>カイゼン</t>
    </rPh>
    <rPh sb="57" eb="59">
      <t>シヤ</t>
    </rPh>
    <rPh sb="60" eb="61">
      <t>イ</t>
    </rPh>
    <rPh sb="63" eb="65">
      <t>ケイエイ</t>
    </rPh>
    <rPh sb="66" eb="68">
      <t>ヒツヨウ</t>
    </rPh>
    <phoneticPr fontId="4"/>
  </si>
  <si>
    <t>①収益的収支比率100％に達していない要因については、経営規模に対し企業債の規模が大きく、元利償還金が収益を圧迫している状況です。
④企業債残高対事業規模比率は、類似団体と比較し上回っています。事業整備は既に完了しており新たな借入の計画は公営企業適用債のみのため、今後、比率は下降していくと考えます。
⑤経費回収率は、類似団体と比較し上回っているものの、使用料で回収すべき経費を賄えていません。要因に企業債規模の大きさも挙げられますが、その他の汚水処理費の適切な削減や適正な使用料の検討も課題です。
⑥汚水処理原価は、平成25年度からの５年間は類似団体と比較して下回っています。しかし、供用開始から25年を経過した施設もあるため、今後は老朽化した施設の維持管理に多額の費用が見込まれることから注視が必要であり、上記⑤のとおり、汚水処理費の削減や長寿命化も見据えた使用料の適正化が課題となります。
⑦施設利用率は、平成27年度以降、晴天時平均処理水量の減少に伴い下降傾向にありますが、水洗化率が70％程度と低い地区があり、利用率の上昇には接続促進が課題となっています。
⑧水洗化率は、平成25年度以降上昇していますが、処理区域内人口の減少に起因するものが大きく、今後も接続促進を課全体で取り組むことが必要です。</t>
    <rPh sb="1" eb="3">
      <t>シュウエキ</t>
    </rPh>
    <rPh sb="3" eb="4">
      <t>テキ</t>
    </rPh>
    <rPh sb="4" eb="6">
      <t>シュウシ</t>
    </rPh>
    <rPh sb="6" eb="8">
      <t>ヒリツ</t>
    </rPh>
    <rPh sb="13" eb="14">
      <t>タッ</t>
    </rPh>
    <rPh sb="19" eb="21">
      <t>ヨウイン</t>
    </rPh>
    <rPh sb="27" eb="29">
      <t>ケイエイ</t>
    </rPh>
    <rPh sb="29" eb="31">
      <t>キボ</t>
    </rPh>
    <rPh sb="32" eb="33">
      <t>タイ</t>
    </rPh>
    <rPh sb="34" eb="36">
      <t>キギョウ</t>
    </rPh>
    <rPh sb="36" eb="37">
      <t>サイ</t>
    </rPh>
    <rPh sb="38" eb="40">
      <t>キボ</t>
    </rPh>
    <rPh sb="41" eb="42">
      <t>オオ</t>
    </rPh>
    <rPh sb="45" eb="47">
      <t>ガンリ</t>
    </rPh>
    <rPh sb="47" eb="49">
      <t>ショウカン</t>
    </rPh>
    <rPh sb="49" eb="50">
      <t>キン</t>
    </rPh>
    <rPh sb="51" eb="53">
      <t>シュウエキ</t>
    </rPh>
    <rPh sb="54" eb="56">
      <t>アッパク</t>
    </rPh>
    <rPh sb="60" eb="62">
      <t>ジョウキョウ</t>
    </rPh>
    <rPh sb="67" eb="69">
      <t>キギョウ</t>
    </rPh>
    <rPh sb="69" eb="70">
      <t>サイ</t>
    </rPh>
    <rPh sb="70" eb="72">
      <t>ザンダカ</t>
    </rPh>
    <rPh sb="72" eb="73">
      <t>タイ</t>
    </rPh>
    <rPh sb="73" eb="75">
      <t>ジギョウ</t>
    </rPh>
    <rPh sb="75" eb="77">
      <t>キボ</t>
    </rPh>
    <rPh sb="77" eb="79">
      <t>ヒリツ</t>
    </rPh>
    <rPh sb="81" eb="83">
      <t>ルイジ</t>
    </rPh>
    <rPh sb="83" eb="85">
      <t>ダンタイ</t>
    </rPh>
    <rPh sb="86" eb="88">
      <t>ヒカク</t>
    </rPh>
    <rPh sb="89" eb="91">
      <t>ウワマワ</t>
    </rPh>
    <rPh sb="97" eb="99">
      <t>ジギョウ</t>
    </rPh>
    <rPh sb="99" eb="101">
      <t>セイビ</t>
    </rPh>
    <rPh sb="102" eb="103">
      <t>スデ</t>
    </rPh>
    <rPh sb="104" eb="106">
      <t>カンリョウ</t>
    </rPh>
    <rPh sb="110" eb="111">
      <t>アラ</t>
    </rPh>
    <rPh sb="113" eb="115">
      <t>カリイレ</t>
    </rPh>
    <rPh sb="116" eb="118">
      <t>ケイカク</t>
    </rPh>
    <rPh sb="119" eb="121">
      <t>コウエイ</t>
    </rPh>
    <rPh sb="406" eb="408">
      <t>ヘイセイ</t>
    </rPh>
    <rPh sb="410" eb="412">
      <t>ネンド</t>
    </rPh>
    <rPh sb="412" eb="414">
      <t>イコウ</t>
    </rPh>
    <rPh sb="415" eb="417">
      <t>セイテン</t>
    </rPh>
    <rPh sb="417" eb="418">
      <t>ジ</t>
    </rPh>
    <rPh sb="418" eb="420">
      <t>ヘイキン</t>
    </rPh>
    <rPh sb="420" eb="422">
      <t>ショリ</t>
    </rPh>
    <rPh sb="422" eb="424">
      <t>スイリョウ</t>
    </rPh>
    <rPh sb="425" eb="427">
      <t>ゲンショウ</t>
    </rPh>
    <rPh sb="428" eb="429">
      <t>トモナ</t>
    </rPh>
    <rPh sb="430" eb="432">
      <t>カコウ</t>
    </rPh>
    <rPh sb="432" eb="434">
      <t>ケイコウ</t>
    </rPh>
    <rPh sb="441" eb="444">
      <t>スイセンカ</t>
    </rPh>
    <rPh sb="444" eb="445">
      <t>リツ</t>
    </rPh>
    <rPh sb="449" eb="451">
      <t>テイド</t>
    </rPh>
    <rPh sb="452" eb="453">
      <t>ヒク</t>
    </rPh>
    <rPh sb="454" eb="456">
      <t>チク</t>
    </rPh>
    <rPh sb="460" eb="463">
      <t>リヨウリツ</t>
    </rPh>
    <rPh sb="464" eb="466">
      <t>ジョウショウ</t>
    </rPh>
    <rPh sb="468" eb="470">
      <t>セツゾク</t>
    </rPh>
    <rPh sb="470" eb="472">
      <t>ソクシン</t>
    </rPh>
    <rPh sb="473" eb="475">
      <t>カダイ</t>
    </rPh>
    <rPh sb="485" eb="488">
      <t>スイセンカ</t>
    </rPh>
    <rPh sb="488" eb="489">
      <t>リツ</t>
    </rPh>
    <rPh sb="491" eb="493">
      <t>ヘイセイ</t>
    </rPh>
    <rPh sb="495" eb="497">
      <t>ネンド</t>
    </rPh>
    <rPh sb="497" eb="499">
      <t>イコウ</t>
    </rPh>
    <rPh sb="499" eb="501">
      <t>ジョウショウ</t>
    </rPh>
    <rPh sb="508" eb="510">
      <t>ショリ</t>
    </rPh>
    <rPh sb="510" eb="513">
      <t>クイキナイ</t>
    </rPh>
    <rPh sb="513" eb="515">
      <t>ジンコウ</t>
    </rPh>
    <rPh sb="516" eb="518">
      <t>ゲンショウ</t>
    </rPh>
    <rPh sb="519" eb="521">
      <t>キイン</t>
    </rPh>
    <rPh sb="526" eb="527">
      <t>オオ</t>
    </rPh>
    <rPh sb="530" eb="532">
      <t>コンゴ</t>
    </rPh>
    <rPh sb="533" eb="535">
      <t>セツゾク</t>
    </rPh>
    <rPh sb="535" eb="537">
      <t>ソクシン</t>
    </rPh>
    <rPh sb="538" eb="539">
      <t>カ</t>
    </rPh>
    <rPh sb="539" eb="541">
      <t>ゼンタイ</t>
    </rPh>
    <rPh sb="549" eb="551">
      <t>ヒツヨウ</t>
    </rPh>
    <phoneticPr fontId="4"/>
  </si>
  <si>
    <t>当市の農業集落排水事業は全４施設の施設整備が平成21年度に完了しました。課題として未接続世帯に対しての接続促進がありますが、維持管理の段階にも入っています。
最も古い施設については、供用開始後25年が経過していることから、今後は施設老朽化に伴う改築・更新を含めた維持管理に多額の費用が見込まれます。それに加え、人口減少や節水意識の定着、節水機器の普及により使用料収入の大幅な増加は見込めず、さらに経営状況は厳しくなることが予測されます。
安定的なサービスの提供を確保するため、運営体制、今後の投資のあり方や適正な使用料の見直し等の検討が必要です。
経営戦略の策定、地方公営企業法の適用により持続可能な下水道事業の安定経営を目指します。</t>
    <rPh sb="0" eb="2">
      <t>トウシ</t>
    </rPh>
    <rPh sb="3" eb="5">
      <t>ノウギョウ</t>
    </rPh>
    <rPh sb="5" eb="7">
      <t>シュウラク</t>
    </rPh>
    <rPh sb="7" eb="9">
      <t>ハイスイ</t>
    </rPh>
    <rPh sb="9" eb="11">
      <t>ジギョウ</t>
    </rPh>
    <rPh sb="12" eb="13">
      <t>ゼン</t>
    </rPh>
    <rPh sb="14" eb="16">
      <t>シセツ</t>
    </rPh>
    <rPh sb="17" eb="19">
      <t>シセツ</t>
    </rPh>
    <rPh sb="19" eb="21">
      <t>セイビ</t>
    </rPh>
    <rPh sb="22" eb="24">
      <t>ヘイセイ</t>
    </rPh>
    <rPh sb="26" eb="28">
      <t>ネンド</t>
    </rPh>
    <rPh sb="29" eb="31">
      <t>カンリョウ</t>
    </rPh>
    <rPh sb="36" eb="38">
      <t>カダイ</t>
    </rPh>
    <rPh sb="41" eb="42">
      <t>ミ</t>
    </rPh>
    <rPh sb="42" eb="44">
      <t>セツゾク</t>
    </rPh>
    <rPh sb="44" eb="46">
      <t>セタイ</t>
    </rPh>
    <rPh sb="47" eb="48">
      <t>タイ</t>
    </rPh>
    <rPh sb="51" eb="53">
      <t>セツゾク</t>
    </rPh>
    <rPh sb="53" eb="55">
      <t>ソクシン</t>
    </rPh>
    <rPh sb="62" eb="64">
      <t>イジ</t>
    </rPh>
    <rPh sb="64" eb="66">
      <t>カンリ</t>
    </rPh>
    <rPh sb="67" eb="69">
      <t>ダンカイ</t>
    </rPh>
    <rPh sb="71" eb="72">
      <t>ハイ</t>
    </rPh>
    <rPh sb="79" eb="80">
      <t>モット</t>
    </rPh>
    <rPh sb="81" eb="82">
      <t>フル</t>
    </rPh>
    <rPh sb="83" eb="85">
      <t>シセツ</t>
    </rPh>
    <rPh sb="91" eb="93">
      <t>キョウヨウ</t>
    </rPh>
    <rPh sb="93" eb="96">
      <t>カイシゴ</t>
    </rPh>
    <rPh sb="98" eb="99">
      <t>ネン</t>
    </rPh>
    <rPh sb="100" eb="102">
      <t>ケイカ</t>
    </rPh>
    <rPh sb="111" eb="113">
      <t>コンゴ</t>
    </rPh>
    <rPh sb="114" eb="116">
      <t>シセツ</t>
    </rPh>
    <rPh sb="116" eb="119">
      <t>ロウキュウカ</t>
    </rPh>
    <rPh sb="120" eb="121">
      <t>トモナ</t>
    </rPh>
    <rPh sb="122" eb="124">
      <t>カイチク</t>
    </rPh>
    <rPh sb="125" eb="127">
      <t>コウシン</t>
    </rPh>
    <rPh sb="128" eb="129">
      <t>フク</t>
    </rPh>
    <rPh sb="131" eb="133">
      <t>イジ</t>
    </rPh>
    <rPh sb="133" eb="135">
      <t>カンリ</t>
    </rPh>
    <rPh sb="136" eb="138">
      <t>タガク</t>
    </rPh>
    <rPh sb="139" eb="141">
      <t>ヒヨウ</t>
    </rPh>
    <rPh sb="142" eb="144">
      <t>ミコ</t>
    </rPh>
    <rPh sb="152" eb="153">
      <t>クワ</t>
    </rPh>
    <rPh sb="155" eb="157">
      <t>ジンコウ</t>
    </rPh>
    <rPh sb="157" eb="159">
      <t>ゲンショウ</t>
    </rPh>
    <rPh sb="160" eb="162">
      <t>セッスイ</t>
    </rPh>
    <rPh sb="162" eb="164">
      <t>イシキ</t>
    </rPh>
    <rPh sb="165" eb="167">
      <t>テイチャク</t>
    </rPh>
    <rPh sb="168" eb="170">
      <t>セッスイ</t>
    </rPh>
    <rPh sb="170" eb="172">
      <t>キキ</t>
    </rPh>
    <rPh sb="173" eb="175">
      <t>フキュウ</t>
    </rPh>
    <rPh sb="178" eb="181">
      <t>シヨウリョウ</t>
    </rPh>
    <rPh sb="181" eb="183">
      <t>シュウニュウ</t>
    </rPh>
    <rPh sb="184" eb="186">
      <t>オオハバ</t>
    </rPh>
    <rPh sb="187" eb="189">
      <t>ゾウカ</t>
    </rPh>
    <rPh sb="190" eb="192">
      <t>ミコ</t>
    </rPh>
    <rPh sb="198" eb="200">
      <t>ケイエイ</t>
    </rPh>
    <rPh sb="200" eb="202">
      <t>ジョウキョウ</t>
    </rPh>
    <rPh sb="203" eb="204">
      <t>キビ</t>
    </rPh>
    <rPh sb="211" eb="213">
      <t>ヨソク</t>
    </rPh>
    <rPh sb="219" eb="222">
      <t>アンテイテキ</t>
    </rPh>
    <rPh sb="228" eb="230">
      <t>テイキョウ</t>
    </rPh>
    <rPh sb="231" eb="233">
      <t>カクホ</t>
    </rPh>
    <rPh sb="238" eb="240">
      <t>ウンエイ</t>
    </rPh>
    <rPh sb="240" eb="242">
      <t>タイセイ</t>
    </rPh>
    <rPh sb="243" eb="245">
      <t>コンゴ</t>
    </rPh>
    <rPh sb="246" eb="248">
      <t>トウシ</t>
    </rPh>
    <rPh sb="251" eb="252">
      <t>カタ</t>
    </rPh>
    <rPh sb="253" eb="255">
      <t>テキセイ</t>
    </rPh>
    <rPh sb="256" eb="259">
      <t>シヨウリョウ</t>
    </rPh>
    <rPh sb="260" eb="262">
      <t>ミナオ</t>
    </rPh>
    <rPh sb="263" eb="264">
      <t>トウ</t>
    </rPh>
    <rPh sb="265" eb="267">
      <t>ケントウ</t>
    </rPh>
    <rPh sb="268" eb="270">
      <t>ヒツヨウ</t>
    </rPh>
    <rPh sb="274" eb="276">
      <t>ケイエイ</t>
    </rPh>
    <rPh sb="276" eb="278">
      <t>センリャク</t>
    </rPh>
    <rPh sb="279" eb="281">
      <t>サクテイ</t>
    </rPh>
    <rPh sb="282" eb="284">
      <t>チホウ</t>
    </rPh>
    <rPh sb="284" eb="286">
      <t>コウエイ</t>
    </rPh>
    <rPh sb="286" eb="288">
      <t>キギョウ</t>
    </rPh>
    <rPh sb="288" eb="289">
      <t>ホウ</t>
    </rPh>
    <rPh sb="290" eb="292">
      <t>テキヨウ</t>
    </rPh>
    <rPh sb="295" eb="297">
      <t>ジゾク</t>
    </rPh>
    <rPh sb="297" eb="299">
      <t>カノウ</t>
    </rPh>
    <rPh sb="300" eb="302">
      <t>ゲスイ</t>
    </rPh>
    <rPh sb="302" eb="303">
      <t>ミチ</t>
    </rPh>
    <rPh sb="303" eb="305">
      <t>ジギョウ</t>
    </rPh>
    <rPh sb="306" eb="308">
      <t>アンテイ</t>
    </rPh>
    <rPh sb="308" eb="310">
      <t>ケイエイ</t>
    </rPh>
    <rPh sb="311" eb="313">
      <t>メザ</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</si>
</sst>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0A1-476F-86F1-BE83D79C9DCD}"/>
            </c:ext>
          </c:extLst>
        </c:ser>
        <c:dLbls>
          <c:showLegendKey val="0"/>
          <c:showVal val="0"/>
          <c:showCatName val="0"/>
          <c:showSerName val="0"/>
          <c:showPercent val="0"/>
          <c:showBubbleSize val="0"/>
        </c:dLbls>
        <c:gapWidth val="150"/>
        <c:axId val="130905984"/>
        <c:axId val="131413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00A1-476F-86F1-BE83D79C9DCD}"/>
            </c:ext>
          </c:extLst>
        </c:ser>
        <c:dLbls>
          <c:showLegendKey val="0"/>
          <c:showVal val="0"/>
          <c:showCatName val="0"/>
          <c:showSerName val="0"/>
          <c:showPercent val="0"/>
          <c:showBubbleSize val="0"/>
        </c:dLbls>
        <c:marker val="1"/>
        <c:smooth val="0"/>
        <c:axId val="130905984"/>
        <c:axId val="131413120"/>
      </c:lineChart>
      <c:dateAx>
        <c:axId val="130905984"/>
        <c:scaling>
          <c:orientation val="minMax"/>
        </c:scaling>
        <c:delete val="1"/>
        <c:axPos val="b"/>
        <c:numFmt formatCode="ge" sourceLinked="1"/>
        <c:majorTickMark val="none"/>
        <c:minorTickMark val="none"/>
        <c:tickLblPos val="none"/>
        <c:crossAx val="131413120"/>
        <c:crosses val="autoZero"/>
        <c:auto val="1"/>
        <c:lblOffset val="100"/>
        <c:baseTimeUnit val="years"/>
      </c:dateAx>
      <c:valAx>
        <c:axId val="131413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90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86.23</c:v>
                </c:pt>
                <c:pt idx="1">
                  <c:v>53.96</c:v>
                </c:pt>
                <c:pt idx="2">
                  <c:v>50.51</c:v>
                </c:pt>
                <c:pt idx="3">
                  <c:v>50.33</c:v>
                </c:pt>
                <c:pt idx="4">
                  <c:v>49.1</c:v>
                </c:pt>
              </c:numCache>
            </c:numRef>
          </c:val>
          <c:extLst xmlns:c16r2="http://schemas.microsoft.com/office/drawing/2015/06/chart">
            <c:ext xmlns:c16="http://schemas.microsoft.com/office/drawing/2014/chart" uri="{C3380CC4-5D6E-409C-BE32-E72D297353CC}">
              <c16:uniqueId val="{00000000-EDFE-494D-92F3-D5E874CB59B5}"/>
            </c:ext>
          </c:extLst>
        </c:ser>
        <c:dLbls>
          <c:showLegendKey val="0"/>
          <c:showVal val="0"/>
          <c:showCatName val="0"/>
          <c:showSerName val="0"/>
          <c:showPercent val="0"/>
          <c:showBubbleSize val="0"/>
        </c:dLbls>
        <c:gapWidth val="150"/>
        <c:axId val="98027008"/>
        <c:axId val="98028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DFE-494D-92F3-D5E874CB59B5}"/>
            </c:ext>
          </c:extLst>
        </c:ser>
        <c:dLbls>
          <c:showLegendKey val="0"/>
          <c:showVal val="0"/>
          <c:showCatName val="0"/>
          <c:showSerName val="0"/>
          <c:showPercent val="0"/>
          <c:showBubbleSize val="0"/>
        </c:dLbls>
        <c:marker val="1"/>
        <c:smooth val="0"/>
        <c:axId val="98027008"/>
        <c:axId val="98028928"/>
      </c:lineChart>
      <c:dateAx>
        <c:axId val="98027008"/>
        <c:scaling>
          <c:orientation val="minMax"/>
        </c:scaling>
        <c:delete val="1"/>
        <c:axPos val="b"/>
        <c:numFmt formatCode="ge" sourceLinked="1"/>
        <c:majorTickMark val="none"/>
        <c:minorTickMark val="none"/>
        <c:tickLblPos val="none"/>
        <c:crossAx val="98028928"/>
        <c:crosses val="autoZero"/>
        <c:auto val="1"/>
        <c:lblOffset val="100"/>
        <c:baseTimeUnit val="years"/>
      </c:dateAx>
      <c:valAx>
        <c:axId val="98028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02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497-4316-8509-C1D7E09FF568}"/>
            </c:ext>
          </c:extLst>
        </c:ser>
        <c:dLbls>
          <c:showLegendKey val="0"/>
          <c:showVal val="0"/>
          <c:showCatName val="0"/>
          <c:showSerName val="0"/>
          <c:showPercent val="0"/>
          <c:showBubbleSize val="0"/>
        </c:dLbls>
        <c:gapWidth val="150"/>
        <c:axId val="178800512"/>
        <c:axId val="98373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497-4316-8509-C1D7E09FF568}"/>
            </c:ext>
          </c:extLst>
        </c:ser>
        <c:dLbls>
          <c:showLegendKey val="0"/>
          <c:showVal val="0"/>
          <c:showCatName val="0"/>
          <c:showSerName val="0"/>
          <c:showPercent val="0"/>
          <c:showBubbleSize val="0"/>
        </c:dLbls>
        <c:marker val="1"/>
        <c:smooth val="0"/>
        <c:axId val="178800512"/>
        <c:axId val="98373632"/>
      </c:lineChart>
      <c:dateAx>
        <c:axId val="178800512"/>
        <c:scaling>
          <c:orientation val="minMax"/>
        </c:scaling>
        <c:delete val="1"/>
        <c:axPos val="b"/>
        <c:numFmt formatCode="ge" sourceLinked="1"/>
        <c:majorTickMark val="none"/>
        <c:minorTickMark val="none"/>
        <c:tickLblPos val="none"/>
        <c:crossAx val="98373632"/>
        <c:crosses val="autoZero"/>
        <c:auto val="1"/>
        <c:lblOffset val="100"/>
        <c:baseTimeUnit val="years"/>
      </c:dateAx>
      <c:valAx>
        <c:axId val="9837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80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EF6-4EE4-A9BD-C70C084A7BDA}"/>
            </c:ext>
          </c:extLst>
        </c:ser>
        <c:dLbls>
          <c:showLegendKey val="0"/>
          <c:showVal val="0"/>
          <c:showCatName val="0"/>
          <c:showSerName val="0"/>
          <c:showPercent val="0"/>
          <c:showBubbleSize val="0"/>
        </c:dLbls>
        <c:gapWidth val="150"/>
        <c:axId val="98404608"/>
        <c:axId val="98406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EF6-4EE4-A9BD-C70C084A7BDA}"/>
            </c:ext>
          </c:extLst>
        </c:ser>
        <c:dLbls>
          <c:showLegendKey val="0"/>
          <c:showVal val="0"/>
          <c:showCatName val="0"/>
          <c:showSerName val="0"/>
          <c:showPercent val="0"/>
          <c:showBubbleSize val="0"/>
        </c:dLbls>
        <c:marker val="1"/>
        <c:smooth val="0"/>
        <c:axId val="98404608"/>
        <c:axId val="98406784"/>
      </c:lineChart>
      <c:dateAx>
        <c:axId val="98404608"/>
        <c:scaling>
          <c:orientation val="minMax"/>
        </c:scaling>
        <c:delete val="1"/>
        <c:axPos val="b"/>
        <c:numFmt formatCode="ge" sourceLinked="1"/>
        <c:majorTickMark val="none"/>
        <c:minorTickMark val="none"/>
        <c:tickLblPos val="none"/>
        <c:crossAx val="98406784"/>
        <c:crosses val="autoZero"/>
        <c:auto val="1"/>
        <c:lblOffset val="100"/>
        <c:baseTimeUnit val="years"/>
      </c:dateAx>
      <c:valAx>
        <c:axId val="98406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40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5D5-46C3-A636-03BE7ECE6330}"/>
            </c:ext>
          </c:extLst>
        </c:ser>
        <c:dLbls>
          <c:showLegendKey val="0"/>
          <c:showVal val="0"/>
          <c:showCatName val="0"/>
          <c:showSerName val="0"/>
          <c:showPercent val="0"/>
          <c:showBubbleSize val="0"/>
        </c:dLbls>
        <c:gapWidth val="150"/>
        <c:axId val="98437760"/>
        <c:axId val="98448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5D5-46C3-A636-03BE7ECE6330}"/>
            </c:ext>
          </c:extLst>
        </c:ser>
        <c:dLbls>
          <c:showLegendKey val="0"/>
          <c:showVal val="0"/>
          <c:showCatName val="0"/>
          <c:showSerName val="0"/>
          <c:showPercent val="0"/>
          <c:showBubbleSize val="0"/>
        </c:dLbls>
        <c:marker val="1"/>
        <c:smooth val="0"/>
        <c:axId val="98437760"/>
        <c:axId val="98448128"/>
      </c:lineChart>
      <c:dateAx>
        <c:axId val="98437760"/>
        <c:scaling>
          <c:orientation val="minMax"/>
        </c:scaling>
        <c:delete val="1"/>
        <c:axPos val="b"/>
        <c:numFmt formatCode="ge" sourceLinked="1"/>
        <c:majorTickMark val="none"/>
        <c:minorTickMark val="none"/>
        <c:tickLblPos val="none"/>
        <c:crossAx val="98448128"/>
        <c:crosses val="autoZero"/>
        <c:auto val="1"/>
        <c:lblOffset val="100"/>
        <c:baseTimeUnit val="years"/>
      </c:dateAx>
      <c:valAx>
        <c:axId val="98448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43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FAD-4E48-9597-25DB2648C385}"/>
            </c:ext>
          </c:extLst>
        </c:ser>
        <c:dLbls>
          <c:showLegendKey val="0"/>
          <c:showVal val="0"/>
          <c:showCatName val="0"/>
          <c:showSerName val="0"/>
          <c:showPercent val="0"/>
          <c:showBubbleSize val="0"/>
        </c:dLbls>
        <c:gapWidth val="150"/>
        <c:axId val="98466816"/>
        <c:axId val="98477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FAD-4E48-9597-25DB2648C385}"/>
            </c:ext>
          </c:extLst>
        </c:ser>
        <c:dLbls>
          <c:showLegendKey val="0"/>
          <c:showVal val="0"/>
          <c:showCatName val="0"/>
          <c:showSerName val="0"/>
          <c:showPercent val="0"/>
          <c:showBubbleSize val="0"/>
        </c:dLbls>
        <c:marker val="1"/>
        <c:smooth val="0"/>
        <c:axId val="98466816"/>
        <c:axId val="98477184"/>
      </c:lineChart>
      <c:dateAx>
        <c:axId val="98466816"/>
        <c:scaling>
          <c:orientation val="minMax"/>
        </c:scaling>
        <c:delete val="1"/>
        <c:axPos val="b"/>
        <c:numFmt formatCode="ge" sourceLinked="1"/>
        <c:majorTickMark val="none"/>
        <c:minorTickMark val="none"/>
        <c:tickLblPos val="none"/>
        <c:crossAx val="98477184"/>
        <c:crosses val="autoZero"/>
        <c:auto val="1"/>
        <c:lblOffset val="100"/>
        <c:baseTimeUnit val="years"/>
      </c:dateAx>
      <c:valAx>
        <c:axId val="9847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466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1616.26</c:v>
                </c:pt>
                <c:pt idx="1">
                  <c:v>1509.82</c:v>
                </c:pt>
                <c:pt idx="2">
                  <c:v>1319.51</c:v>
                </c:pt>
                <c:pt idx="3">
                  <c:v>1356.63</c:v>
                </c:pt>
                <c:pt idx="4" formatCode="#,##0.00;&quot;△&quot;#,##0.00">
                  <c:v>0</c:v>
                </c:pt>
              </c:numCache>
            </c:numRef>
          </c:val>
          <c:extLst xmlns:c16r2="http://schemas.microsoft.com/office/drawing/2015/06/chart">
            <c:ext xmlns:c16="http://schemas.microsoft.com/office/drawing/2014/chart" uri="{C3380CC4-5D6E-409C-BE32-E72D297353CC}">
              <c16:uniqueId val="{00000000-7E80-4D75-B4EA-F1FAB65A07F4}"/>
            </c:ext>
          </c:extLst>
        </c:ser>
        <c:dLbls>
          <c:showLegendKey val="0"/>
          <c:showVal val="0"/>
          <c:showCatName val="0"/>
          <c:showSerName val="0"/>
          <c:showPercent val="0"/>
          <c:showBubbleSize val="0"/>
        </c:dLbls>
        <c:gapWidth val="150"/>
        <c:axId val="98495872"/>
        <c:axId val="98588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7E80-4D75-B4EA-F1FAB65A07F4}"/>
            </c:ext>
          </c:extLst>
        </c:ser>
        <c:dLbls>
          <c:showLegendKey val="0"/>
          <c:showVal val="0"/>
          <c:showCatName val="0"/>
          <c:showSerName val="0"/>
          <c:showPercent val="0"/>
          <c:showBubbleSize val="0"/>
        </c:dLbls>
        <c:marker val="1"/>
        <c:smooth val="0"/>
        <c:axId val="98495872"/>
        <c:axId val="98588160"/>
      </c:lineChart>
      <c:dateAx>
        <c:axId val="98495872"/>
        <c:scaling>
          <c:orientation val="minMax"/>
        </c:scaling>
        <c:delete val="1"/>
        <c:axPos val="b"/>
        <c:numFmt formatCode="ge" sourceLinked="1"/>
        <c:majorTickMark val="none"/>
        <c:minorTickMark val="none"/>
        <c:tickLblPos val="none"/>
        <c:crossAx val="98588160"/>
        <c:crosses val="autoZero"/>
        <c:auto val="1"/>
        <c:lblOffset val="100"/>
        <c:baseTimeUnit val="years"/>
      </c:dateAx>
      <c:valAx>
        <c:axId val="98588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495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43.61</c:v>
                </c:pt>
                <c:pt idx="1">
                  <c:v>42.37</c:v>
                </c:pt>
                <c:pt idx="2">
                  <c:v>43.08</c:v>
                </c:pt>
                <c:pt idx="3">
                  <c:v>74.709999999999994</c:v>
                </c:pt>
                <c:pt idx="4">
                  <c:v>66.22</c:v>
                </c:pt>
              </c:numCache>
            </c:numRef>
          </c:val>
          <c:extLst xmlns:c16r2="http://schemas.microsoft.com/office/drawing/2015/06/chart">
            <c:ext xmlns:c16="http://schemas.microsoft.com/office/drawing/2014/chart" uri="{C3380CC4-5D6E-409C-BE32-E72D297353CC}">
              <c16:uniqueId val="{00000000-6C55-4EDB-AC74-A0036E20D8C3}"/>
            </c:ext>
          </c:extLst>
        </c:ser>
        <c:dLbls>
          <c:showLegendKey val="0"/>
          <c:showVal val="0"/>
          <c:showCatName val="0"/>
          <c:showSerName val="0"/>
          <c:showPercent val="0"/>
          <c:showBubbleSize val="0"/>
        </c:dLbls>
        <c:gapWidth val="150"/>
        <c:axId val="98615296"/>
        <c:axId val="98617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6C55-4EDB-AC74-A0036E20D8C3}"/>
            </c:ext>
          </c:extLst>
        </c:ser>
        <c:dLbls>
          <c:showLegendKey val="0"/>
          <c:showVal val="0"/>
          <c:showCatName val="0"/>
          <c:showSerName val="0"/>
          <c:showPercent val="0"/>
          <c:showBubbleSize val="0"/>
        </c:dLbls>
        <c:marker val="1"/>
        <c:smooth val="0"/>
        <c:axId val="98615296"/>
        <c:axId val="98617216"/>
      </c:lineChart>
      <c:dateAx>
        <c:axId val="98615296"/>
        <c:scaling>
          <c:orientation val="minMax"/>
        </c:scaling>
        <c:delete val="1"/>
        <c:axPos val="b"/>
        <c:numFmt formatCode="ge" sourceLinked="1"/>
        <c:majorTickMark val="none"/>
        <c:minorTickMark val="none"/>
        <c:tickLblPos val="none"/>
        <c:crossAx val="98617216"/>
        <c:crosses val="autoZero"/>
        <c:auto val="1"/>
        <c:lblOffset val="100"/>
        <c:baseTimeUnit val="years"/>
      </c:dateAx>
      <c:valAx>
        <c:axId val="9861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61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272.35000000000002</c:v>
                </c:pt>
                <c:pt idx="1">
                  <c:v>288.88</c:v>
                </c:pt>
                <c:pt idx="2">
                  <c:v>282.39</c:v>
                </c:pt>
                <c:pt idx="3">
                  <c:v>161.30000000000001</c:v>
                </c:pt>
                <c:pt idx="4">
                  <c:v>184.32</c:v>
                </c:pt>
              </c:numCache>
            </c:numRef>
          </c:val>
          <c:extLst xmlns:c16r2="http://schemas.microsoft.com/office/drawing/2015/06/chart">
            <c:ext xmlns:c16="http://schemas.microsoft.com/office/drawing/2014/chart" uri="{C3380CC4-5D6E-409C-BE32-E72D297353CC}">
              <c16:uniqueId val="{00000000-1A12-4C1F-99C9-451D4DAA297F}"/>
            </c:ext>
          </c:extLst>
        </c:ser>
        <c:dLbls>
          <c:showLegendKey val="0"/>
          <c:showVal val="0"/>
          <c:showCatName val="0"/>
          <c:showSerName val="0"/>
          <c:showPercent val="0"/>
          <c:showBubbleSize val="0"/>
        </c:dLbls>
        <c:gapWidth val="150"/>
        <c:axId val="98656640"/>
        <c:axId val="98658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1A12-4C1F-99C9-451D4DAA297F}"/>
            </c:ext>
          </c:extLst>
        </c:ser>
        <c:dLbls>
          <c:showLegendKey val="0"/>
          <c:showVal val="0"/>
          <c:showCatName val="0"/>
          <c:showSerName val="0"/>
          <c:showPercent val="0"/>
          <c:showBubbleSize val="0"/>
        </c:dLbls>
        <c:marker val="1"/>
        <c:smooth val="0"/>
        <c:axId val="98656640"/>
        <c:axId val="98658560"/>
      </c:lineChart>
      <c:dateAx>
        <c:axId val="98656640"/>
        <c:scaling>
          <c:orientation val="minMax"/>
        </c:scaling>
        <c:delete val="1"/>
        <c:axPos val="b"/>
        <c:numFmt formatCode="ge" sourceLinked="1"/>
        <c:majorTickMark val="none"/>
        <c:minorTickMark val="none"/>
        <c:tickLblPos val="none"/>
        <c:crossAx val="98658560"/>
        <c:crosses val="autoZero"/>
        <c:auto val="1"/>
        <c:lblOffset val="100"/>
        <c:baseTimeUnit val="years"/>
      </c:dateAx>
      <c:valAx>
        <c:axId val="98658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65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38.1</c:v>
                </c:pt>
                <c:pt idx="1">
                  <c:v>40.090000000000003</c:v>
                </c:pt>
                <c:pt idx="2">
                  <c:v>66.709999999999994</c:v>
                </c:pt>
                <c:pt idx="3">
                  <c:v>61.9</c:v>
                </c:pt>
                <c:pt idx="4">
                  <c:v>50.76</c:v>
                </c:pt>
              </c:numCache>
            </c:numRef>
          </c:val>
          <c:extLst xmlns:c16r2="http://schemas.microsoft.com/office/drawing/2015/06/chart">
            <c:ext xmlns:c16="http://schemas.microsoft.com/office/drawing/2014/chart" uri="{C3380CC4-5D6E-409C-BE32-E72D297353CC}">
              <c16:uniqueId val="{00000000-3AF7-4200-9FE0-51E6EA89965C}"/>
            </c:ext>
          </c:extLst>
        </c:ser>
        <c:dLbls>
          <c:showLegendKey val="0"/>
          <c:showVal val="0"/>
          <c:showCatName val="0"/>
          <c:showSerName val="0"/>
          <c:showPercent val="0"/>
          <c:showBubbleSize val="0"/>
        </c:dLbls>
        <c:gapWidth val="150"/>
        <c:axId val="98702080"/>
        <c:axId val="98704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3AF7-4200-9FE0-51E6EA89965C}"/>
            </c:ext>
          </c:extLst>
        </c:ser>
        <c:dLbls>
          <c:showLegendKey val="0"/>
          <c:showVal val="0"/>
          <c:showCatName val="0"/>
          <c:showSerName val="0"/>
          <c:showPercent val="0"/>
          <c:showBubbleSize val="0"/>
        </c:dLbls>
        <c:marker val="1"/>
        <c:smooth val="0"/>
        <c:axId val="98702080"/>
        <c:axId val="98704000"/>
      </c:lineChart>
      <c:dateAx>
        <c:axId val="98702080"/>
        <c:scaling>
          <c:orientation val="minMax"/>
        </c:scaling>
        <c:delete val="1"/>
        <c:axPos val="b"/>
        <c:numFmt formatCode="ge" sourceLinked="1"/>
        <c:majorTickMark val="none"/>
        <c:minorTickMark val="none"/>
        <c:tickLblPos val="none"/>
        <c:crossAx val="98704000"/>
        <c:crosses val="autoZero"/>
        <c:auto val="1"/>
        <c:lblOffset val="100"/>
        <c:baseTimeUnit val="years"/>
      </c:dateAx>
      <c:valAx>
        <c:axId val="98704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702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79.47</c:v>
                </c:pt>
                <c:pt idx="1">
                  <c:v>83.77</c:v>
                </c:pt>
                <c:pt idx="2">
                  <c:v>84.22</c:v>
                </c:pt>
                <c:pt idx="3">
                  <c:v>84.57</c:v>
                </c:pt>
                <c:pt idx="4">
                  <c:v>85.55</c:v>
                </c:pt>
              </c:numCache>
            </c:numRef>
          </c:val>
          <c:extLst xmlns:c16r2="http://schemas.microsoft.com/office/drawing/2015/06/chart">
            <c:ext xmlns:c16="http://schemas.microsoft.com/office/drawing/2014/chart" uri="{C3380CC4-5D6E-409C-BE32-E72D297353CC}">
              <c16:uniqueId val="{00000000-E306-4691-B6FE-FE6D8248F316}"/>
            </c:ext>
          </c:extLst>
        </c:ser>
        <c:dLbls>
          <c:showLegendKey val="0"/>
          <c:showVal val="0"/>
          <c:showCatName val="0"/>
          <c:showSerName val="0"/>
          <c:showPercent val="0"/>
          <c:showBubbleSize val="0"/>
        </c:dLbls>
        <c:gapWidth val="150"/>
        <c:axId val="98743424"/>
        <c:axId val="98745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E306-4691-B6FE-FE6D8248F316}"/>
            </c:ext>
          </c:extLst>
        </c:ser>
        <c:dLbls>
          <c:showLegendKey val="0"/>
          <c:showVal val="0"/>
          <c:showCatName val="0"/>
          <c:showSerName val="0"/>
          <c:showPercent val="0"/>
          <c:showBubbleSize val="0"/>
        </c:dLbls>
        <c:marker val="1"/>
        <c:smooth val="0"/>
        <c:axId val="98743424"/>
        <c:axId val="98745344"/>
      </c:lineChart>
      <c:dateAx>
        <c:axId val="98743424"/>
        <c:scaling>
          <c:orientation val="minMax"/>
        </c:scaling>
        <c:delete val="1"/>
        <c:axPos val="b"/>
        <c:numFmt formatCode="ge" sourceLinked="1"/>
        <c:majorTickMark val="none"/>
        <c:minorTickMark val="none"/>
        <c:tickLblPos val="none"/>
        <c:crossAx val="98745344"/>
        <c:crosses val="autoZero"/>
        <c:auto val="1"/>
        <c:lblOffset val="100"/>
        <c:baseTimeUnit val="years"/>
      </c:dateAx>
      <c:valAx>
        <c:axId val="98745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74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静岡県　藤枝市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146173</v>
      </c>
      <c r="AM8" s="49"/>
      <c r="AN8" s="49"/>
      <c r="AO8" s="49"/>
      <c r="AP8" s="49"/>
      <c r="AQ8" s="49"/>
      <c r="AR8" s="49"/>
      <c r="AS8" s="49"/>
      <c r="AT8" s="44">
        <f>データ!T6</f>
        <v>194.06</v>
      </c>
      <c r="AU8" s="44"/>
      <c r="AV8" s="44"/>
      <c r="AW8" s="44"/>
      <c r="AX8" s="44"/>
      <c r="AY8" s="44"/>
      <c r="AZ8" s="44"/>
      <c r="BA8" s="44"/>
      <c r="BB8" s="44">
        <f>データ!U6</f>
        <v>753.24</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1.38</v>
      </c>
      <c r="Q10" s="44"/>
      <c r="R10" s="44"/>
      <c r="S10" s="44"/>
      <c r="T10" s="44"/>
      <c r="U10" s="44"/>
      <c r="V10" s="44"/>
      <c r="W10" s="44">
        <f>データ!Q6</f>
        <v>94.21</v>
      </c>
      <c r="X10" s="44"/>
      <c r="Y10" s="44"/>
      <c r="Z10" s="44"/>
      <c r="AA10" s="44"/>
      <c r="AB10" s="44"/>
      <c r="AC10" s="44"/>
      <c r="AD10" s="49">
        <f>データ!R6</f>
        <v>2268</v>
      </c>
      <c r="AE10" s="49"/>
      <c r="AF10" s="49"/>
      <c r="AG10" s="49"/>
      <c r="AH10" s="49"/>
      <c r="AI10" s="49"/>
      <c r="AJ10" s="49"/>
      <c r="AK10" s="2"/>
      <c r="AL10" s="49">
        <f>データ!V6</f>
        <v>2007</v>
      </c>
      <c r="AM10" s="49"/>
      <c r="AN10" s="49"/>
      <c r="AO10" s="49"/>
      <c r="AP10" s="49"/>
      <c r="AQ10" s="49"/>
      <c r="AR10" s="49"/>
      <c r="AS10" s="49"/>
      <c r="AT10" s="44">
        <f>データ!W6</f>
        <v>0.87</v>
      </c>
      <c r="AU10" s="44"/>
      <c r="AV10" s="44"/>
      <c r="AW10" s="44"/>
      <c r="AX10" s="44"/>
      <c r="AY10" s="44"/>
      <c r="AZ10" s="44"/>
      <c r="BA10" s="44"/>
      <c r="BB10" s="44">
        <f>データ!X6</f>
        <v>2306.9</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125</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56</v>
      </c>
      <c r="O86" s="25" t="str">
        <f>データ!EO6</f>
        <v>【0.11】</v>
      </c>
    </row>
  </sheetData>
  <sheetProtection algorithmName="SHA-512" hashValue="YkaEUB9ygYoDchqR7cMui3kMmL09o+uPiDcqbtw2zr8vHvXCNL2kF2miHb6GcB2JYMWhn7a+UYtWRpfVx5/cKQ==" saltValue="j6bOFvtpbwOWOoXCxKbvD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222143</v>
      </c>
      <c r="D6" s="32">
        <f t="shared" si="3"/>
        <v>47</v>
      </c>
      <c r="E6" s="32">
        <f t="shared" si="3"/>
        <v>17</v>
      </c>
      <c r="F6" s="32">
        <f t="shared" si="3"/>
        <v>5</v>
      </c>
      <c r="G6" s="32">
        <f t="shared" si="3"/>
        <v>0</v>
      </c>
      <c r="H6" s="32" t="str">
        <f t="shared" si="3"/>
        <v>静岡県　藤枝市</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1.38</v>
      </c>
      <c r="Q6" s="33">
        <f t="shared" si="3"/>
        <v>94.21</v>
      </c>
      <c r="R6" s="33">
        <f t="shared" si="3"/>
        <v>2268</v>
      </c>
      <c r="S6" s="33">
        <f t="shared" si="3"/>
        <v>146173</v>
      </c>
      <c r="T6" s="33">
        <f t="shared" si="3"/>
        <v>194.06</v>
      </c>
      <c r="U6" s="33">
        <f t="shared" si="3"/>
        <v>753.24</v>
      </c>
      <c r="V6" s="33">
        <f t="shared" si="3"/>
        <v>2007</v>
      </c>
      <c r="W6" s="33">
        <f t="shared" si="3"/>
        <v>0.87</v>
      </c>
      <c r="X6" s="33">
        <f t="shared" si="3"/>
        <v>2306.9</v>
      </c>
      <c r="Y6" s="34">
        <f>IF(Y7="",NA(),Y7)</f>
        <v>86.23</v>
      </c>
      <c r="Z6" s="34">
        <f t="shared" ref="Z6:AH6" si="4">IF(Z7="",NA(),Z7)</f>
        <v>53.96</v>
      </c>
      <c r="AA6" s="34">
        <f t="shared" si="4"/>
        <v>50.51</v>
      </c>
      <c r="AB6" s="34">
        <f t="shared" si="4"/>
        <v>50.33</v>
      </c>
      <c r="AC6" s="34">
        <f t="shared" si="4"/>
        <v>49.1</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1616.26</v>
      </c>
      <c r="BG6" s="34">
        <f t="shared" ref="BG6:BO6" si="7">IF(BG7="",NA(),BG7)</f>
        <v>1509.82</v>
      </c>
      <c r="BH6" s="34">
        <f t="shared" si="7"/>
        <v>1319.51</v>
      </c>
      <c r="BI6" s="34">
        <f t="shared" si="7"/>
        <v>1356.63</v>
      </c>
      <c r="BJ6" s="33">
        <f t="shared" si="7"/>
        <v>0</v>
      </c>
      <c r="BK6" s="34">
        <f t="shared" si="7"/>
        <v>1126.77</v>
      </c>
      <c r="BL6" s="34">
        <f t="shared" si="7"/>
        <v>1044.8</v>
      </c>
      <c r="BM6" s="34">
        <f t="shared" si="7"/>
        <v>1081.8</v>
      </c>
      <c r="BN6" s="34">
        <f t="shared" si="7"/>
        <v>974.93</v>
      </c>
      <c r="BO6" s="34">
        <f t="shared" si="7"/>
        <v>855.8</v>
      </c>
      <c r="BP6" s="33" t="str">
        <f>IF(BP7="","",IF(BP7="-","【-】","【"&amp;SUBSTITUTE(TEXT(BP7,"#,##0.00"),"-","△")&amp;"】"))</f>
        <v>【814.89】</v>
      </c>
      <c r="BQ6" s="34">
        <f>IF(BQ7="",NA(),BQ7)</f>
        <v>43.61</v>
      </c>
      <c r="BR6" s="34">
        <f t="shared" ref="BR6:BZ6" si="8">IF(BR7="",NA(),BR7)</f>
        <v>42.37</v>
      </c>
      <c r="BS6" s="34">
        <f t="shared" si="8"/>
        <v>43.08</v>
      </c>
      <c r="BT6" s="34">
        <f t="shared" si="8"/>
        <v>74.709999999999994</v>
      </c>
      <c r="BU6" s="34">
        <f t="shared" si="8"/>
        <v>66.22</v>
      </c>
      <c r="BV6" s="34">
        <f t="shared" si="8"/>
        <v>50.9</v>
      </c>
      <c r="BW6" s="34">
        <f t="shared" si="8"/>
        <v>50.82</v>
      </c>
      <c r="BX6" s="34">
        <f t="shared" si="8"/>
        <v>52.19</v>
      </c>
      <c r="BY6" s="34">
        <f t="shared" si="8"/>
        <v>55.32</v>
      </c>
      <c r="BZ6" s="34">
        <f t="shared" si="8"/>
        <v>59.8</v>
      </c>
      <c r="CA6" s="33" t="str">
        <f>IF(CA7="","",IF(CA7="-","【-】","【"&amp;SUBSTITUTE(TEXT(CA7,"#,##0.00"),"-","△")&amp;"】"))</f>
        <v>【60.64】</v>
      </c>
      <c r="CB6" s="34">
        <f>IF(CB7="",NA(),CB7)</f>
        <v>272.35000000000002</v>
      </c>
      <c r="CC6" s="34">
        <f t="shared" ref="CC6:CK6" si="9">IF(CC7="",NA(),CC7)</f>
        <v>288.88</v>
      </c>
      <c r="CD6" s="34">
        <f t="shared" si="9"/>
        <v>282.39</v>
      </c>
      <c r="CE6" s="34">
        <f t="shared" si="9"/>
        <v>161.30000000000001</v>
      </c>
      <c r="CF6" s="34">
        <f t="shared" si="9"/>
        <v>184.32</v>
      </c>
      <c r="CG6" s="34">
        <f t="shared" si="9"/>
        <v>293.27</v>
      </c>
      <c r="CH6" s="34">
        <f t="shared" si="9"/>
        <v>300.52</v>
      </c>
      <c r="CI6" s="34">
        <f t="shared" si="9"/>
        <v>296.14</v>
      </c>
      <c r="CJ6" s="34">
        <f t="shared" si="9"/>
        <v>283.17</v>
      </c>
      <c r="CK6" s="34">
        <f t="shared" si="9"/>
        <v>263.76</v>
      </c>
      <c r="CL6" s="33" t="str">
        <f>IF(CL7="","",IF(CL7="-","【-】","【"&amp;SUBSTITUTE(TEXT(CL7,"#,##0.00"),"-","△")&amp;"】"))</f>
        <v>【255.52】</v>
      </c>
      <c r="CM6" s="34">
        <f>IF(CM7="",NA(),CM7)</f>
        <v>38.1</v>
      </c>
      <c r="CN6" s="34">
        <f t="shared" ref="CN6:CV6" si="10">IF(CN7="",NA(),CN7)</f>
        <v>40.090000000000003</v>
      </c>
      <c r="CO6" s="34">
        <f t="shared" si="10"/>
        <v>66.709999999999994</v>
      </c>
      <c r="CP6" s="34">
        <f t="shared" si="10"/>
        <v>61.9</v>
      </c>
      <c r="CQ6" s="34">
        <f t="shared" si="10"/>
        <v>50.76</v>
      </c>
      <c r="CR6" s="34">
        <f t="shared" si="10"/>
        <v>53.78</v>
      </c>
      <c r="CS6" s="34">
        <f t="shared" si="10"/>
        <v>53.24</v>
      </c>
      <c r="CT6" s="34">
        <f t="shared" si="10"/>
        <v>52.31</v>
      </c>
      <c r="CU6" s="34">
        <f t="shared" si="10"/>
        <v>60.65</v>
      </c>
      <c r="CV6" s="34">
        <f t="shared" si="10"/>
        <v>51.75</v>
      </c>
      <c r="CW6" s="33" t="str">
        <f>IF(CW7="","",IF(CW7="-","【-】","【"&amp;SUBSTITUTE(TEXT(CW7,"#,##0.00"),"-","△")&amp;"】"))</f>
        <v>【52.49】</v>
      </c>
      <c r="CX6" s="34">
        <f>IF(CX7="",NA(),CX7)</f>
        <v>79.47</v>
      </c>
      <c r="CY6" s="34">
        <f t="shared" ref="CY6:DG6" si="11">IF(CY7="",NA(),CY7)</f>
        <v>83.77</v>
      </c>
      <c r="CZ6" s="34">
        <f t="shared" si="11"/>
        <v>84.22</v>
      </c>
      <c r="DA6" s="34">
        <f t="shared" si="11"/>
        <v>84.57</v>
      </c>
      <c r="DB6" s="34">
        <f t="shared" si="11"/>
        <v>85.55</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222143</v>
      </c>
      <c r="D7" s="36">
        <v>47</v>
      </c>
      <c r="E7" s="36">
        <v>17</v>
      </c>
      <c r="F7" s="36">
        <v>5</v>
      </c>
      <c r="G7" s="36">
        <v>0</v>
      </c>
      <c r="H7" s="36" t="s">
        <v>110</v>
      </c>
      <c r="I7" s="36" t="s">
        <v>111</v>
      </c>
      <c r="J7" s="36" t="s">
        <v>112</v>
      </c>
      <c r="K7" s="36" t="s">
        <v>113</v>
      </c>
      <c r="L7" s="36" t="s">
        <v>114</v>
      </c>
      <c r="M7" s="36" t="s">
        <v>115</v>
      </c>
      <c r="N7" s="37" t="s">
        <v>116</v>
      </c>
      <c r="O7" s="37" t="s">
        <v>117</v>
      </c>
      <c r="P7" s="37">
        <v>1.38</v>
      </c>
      <c r="Q7" s="37">
        <v>94.21</v>
      </c>
      <c r="R7" s="37">
        <v>2268</v>
      </c>
      <c r="S7" s="37">
        <v>146173</v>
      </c>
      <c r="T7" s="37">
        <v>194.06</v>
      </c>
      <c r="U7" s="37">
        <v>753.24</v>
      </c>
      <c r="V7" s="37">
        <v>2007</v>
      </c>
      <c r="W7" s="37">
        <v>0.87</v>
      </c>
      <c r="X7" s="37">
        <v>2306.9</v>
      </c>
      <c r="Y7" s="37">
        <v>86.23</v>
      </c>
      <c r="Z7" s="37">
        <v>53.96</v>
      </c>
      <c r="AA7" s="37">
        <v>50.51</v>
      </c>
      <c r="AB7" s="37">
        <v>50.33</v>
      </c>
      <c r="AC7" s="37">
        <v>49.1</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1616.26</v>
      </c>
      <c r="BG7" s="37">
        <v>1509.82</v>
      </c>
      <c r="BH7" s="37">
        <v>1319.51</v>
      </c>
      <c r="BI7" s="37">
        <v>1356.63</v>
      </c>
      <c r="BJ7" s="37">
        <v>0</v>
      </c>
      <c r="BK7" s="37">
        <v>1126.77</v>
      </c>
      <c r="BL7" s="37">
        <v>1044.8</v>
      </c>
      <c r="BM7" s="37">
        <v>1081.8</v>
      </c>
      <c r="BN7" s="37">
        <v>974.93</v>
      </c>
      <c r="BO7" s="37">
        <v>855.8</v>
      </c>
      <c r="BP7" s="37">
        <v>814.89</v>
      </c>
      <c r="BQ7" s="37">
        <v>43.61</v>
      </c>
      <c r="BR7" s="37">
        <v>42.37</v>
      </c>
      <c r="BS7" s="37">
        <v>43.08</v>
      </c>
      <c r="BT7" s="37">
        <v>74.709999999999994</v>
      </c>
      <c r="BU7" s="37">
        <v>66.22</v>
      </c>
      <c r="BV7" s="37">
        <v>50.9</v>
      </c>
      <c r="BW7" s="37">
        <v>50.82</v>
      </c>
      <c r="BX7" s="37">
        <v>52.19</v>
      </c>
      <c r="BY7" s="37">
        <v>55.32</v>
      </c>
      <c r="BZ7" s="37">
        <v>59.8</v>
      </c>
      <c r="CA7" s="37">
        <v>60.64</v>
      </c>
      <c r="CB7" s="37">
        <v>272.35000000000002</v>
      </c>
      <c r="CC7" s="37">
        <v>288.88</v>
      </c>
      <c r="CD7" s="37">
        <v>282.39</v>
      </c>
      <c r="CE7" s="37">
        <v>161.30000000000001</v>
      </c>
      <c r="CF7" s="37">
        <v>184.32</v>
      </c>
      <c r="CG7" s="37">
        <v>293.27</v>
      </c>
      <c r="CH7" s="37">
        <v>300.52</v>
      </c>
      <c r="CI7" s="37">
        <v>296.14</v>
      </c>
      <c r="CJ7" s="37">
        <v>283.17</v>
      </c>
      <c r="CK7" s="37">
        <v>263.76</v>
      </c>
      <c r="CL7" s="37">
        <v>255.52</v>
      </c>
      <c r="CM7" s="37">
        <v>38.1</v>
      </c>
      <c r="CN7" s="37">
        <v>40.090000000000003</v>
      </c>
      <c r="CO7" s="37">
        <v>66.709999999999994</v>
      </c>
      <c r="CP7" s="37">
        <v>61.9</v>
      </c>
      <c r="CQ7" s="37">
        <v>50.76</v>
      </c>
      <c r="CR7" s="37">
        <v>53.78</v>
      </c>
      <c r="CS7" s="37">
        <v>53.24</v>
      </c>
      <c r="CT7" s="37">
        <v>52.31</v>
      </c>
      <c r="CU7" s="37">
        <v>60.65</v>
      </c>
      <c r="CV7" s="37">
        <v>51.75</v>
      </c>
      <c r="CW7" s="37">
        <v>52.49</v>
      </c>
      <c r="CX7" s="37">
        <v>79.47</v>
      </c>
      <c r="CY7" s="37">
        <v>83.77</v>
      </c>
      <c r="CZ7" s="37">
        <v>84.22</v>
      </c>
      <c r="DA7" s="37">
        <v>84.57</v>
      </c>
      <c r="DB7" s="37">
        <v>85.55</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