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hxWS8wNeZZth/pP6eezY1vPb9eDvzNO0hLYAGuCUtJF8/8WXshjorU74BKZWKaWqYQX30UxDDAbCPgtcm5yRA==" workbookSaltValue="6V7AsO+UpvNtaorwzp2iz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HM78" i="4"/>
  <c r="FL32" i="4"/>
  <c r="CS78" i="4"/>
  <c r="BX54" i="4"/>
  <c r="BX32" i="4"/>
  <c r="MN32" i="4"/>
  <c r="C11" i="5"/>
  <c r="D11" i="5"/>
  <c r="E11" i="5"/>
  <c r="B11" i="5"/>
  <c r="FH78" i="4" l="1"/>
  <c r="DS54" i="4"/>
  <c r="DS32" i="4"/>
  <c r="AN78" i="4"/>
  <c r="KC78" i="4"/>
  <c r="AE54" i="4"/>
  <c r="AE32" i="4"/>
  <c r="HG32" i="4"/>
  <c r="KU54" i="4"/>
  <c r="KU32" i="4"/>
  <c r="HG54" i="4"/>
  <c r="JJ78" i="4"/>
  <c r="GR54" i="4"/>
  <c r="GR32" i="4"/>
  <c r="EO78" i="4"/>
  <c r="DD54" i="4"/>
  <c r="DD32" i="4"/>
  <c r="KF32" i="4"/>
  <c r="KF54" i="4"/>
  <c r="U78" i="4"/>
  <c r="P54" i="4"/>
  <c r="P32" i="4"/>
  <c r="BZ78" i="4"/>
  <c r="LY54" i="4"/>
  <c r="LY32" i="4"/>
  <c r="LO78" i="4"/>
  <c r="IK54" i="4"/>
  <c r="IK32" i="4"/>
  <c r="BI32" i="4"/>
  <c r="GT78" i="4"/>
  <c r="EW54" i="4"/>
  <c r="EW32" i="4"/>
  <c r="BI54" i="4"/>
  <c r="EH32" i="4"/>
  <c r="BG78" i="4"/>
  <c r="AT54" i="4"/>
  <c r="AT32" i="4"/>
  <c r="EH54" i="4"/>
  <c r="LJ54" i="4"/>
  <c r="LJ32" i="4"/>
  <c r="GA78" i="4"/>
  <c r="KV78" i="4"/>
  <c r="HV54" i="4"/>
  <c r="HV32"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<sst xmlns="http://schemas.openxmlformats.org/spreadsheetml/2006/main" count="287" uniqueCount="154">
  <si>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</si>
  <si>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</si>
  <si>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</si>
  <si>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</si>
  <si>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</si>
  <si>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</si>
  <si>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</si>
  <si>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</si>
  <si>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</si>
  <si>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</si>
  <si>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</si>
  <si>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</si>
  <si>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</si>
  <si>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</si>
  <si>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</si>
  <si>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</si>
  <si>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</si>
  <si>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</si>
  <si>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</si>
  <si>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</si>
  <si>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</si>
  <si>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</si>
  <si>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</si>
  <si>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</si>
  <si>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</si>
  <si>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</si>
  <si>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</si>
  <si>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</si>
  <si>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</si>
  <si>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</si>
  <si>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</si>
  <si>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</si>
  <si>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</si>
  <si>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</si>
  <si>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</si>
  <si>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</si>
  <si>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</si>
  <si>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</si>
  <si>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</si>
  <si>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</si>
  <si>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</si>
  <si>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</si>
  <si>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</si>
  <si>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</si>
  <si>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</si>
  <si>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</si>
  <si>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</si>
  <si>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</si>
  <si>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</si>
  <si>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</si>
  <si>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</si>
  <si>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</si>
  <si>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</si>
  <si>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</si>
  <si>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</si>
  <si>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</si>
  <si>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</si>
  <si>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</si>
  <si>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</si>
  <si>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</si>
  <si>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</si>
  <si>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</si>
  <si>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</si>
  <si>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</si>
  <si>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</si>
  <si>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</si>
  <si>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</si>
  <si>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</si>
  <si>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</si>
  <si>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</si>
  <si>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</si>
  <si>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</si>
  <si>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</si>
  <si>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</si>
  <si>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</si>
  <si>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</si>
  <si>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</si>
  <si>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</si>
  <si>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</si>
  <si>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</si>
  <si>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</si>
  <si>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</si>
  <si>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</si>
  <si>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</si>
  <si>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</si>
  <si>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</si>
  <si>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</si>
  <si>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</si>
  <si>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</si>
  <si>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</si>
  <si>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</si>
  <si>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</si>
  <si>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</si>
  <si>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</si>
  <si>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</si>
  <si>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</si>
  <si>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</si>
  <si>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</si>
  <si>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</si>
  <si>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</si>
  <si>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</si>
  <si>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</si>
  <si>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</si>
  <si>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</si>
  <si>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</si>
  <si>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</si>
  <si>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</si>
  <si>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</si>
  <si>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</si>
  <si>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</si>
  <si>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</si>
  <si>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</si>
  <si>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</si>
  <si>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</si>
  <si>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</si>
  <si>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</si>
  <si>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</si>
  <si>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</si>
  <si>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</si>
  <si>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</si>
  <si>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</si>
  <si>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</si>
  <si>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</si>
  <si>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</si>
  <si>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</si>
  <si>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</si>
  <si>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</si>
  <si>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</si>
  <si>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</si>
  <si>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</si>
  <si>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菊川市</t>
  </si>
  <si>
    <t>菊川市立総合病院</t>
  </si>
  <si>
    <t>当然財務</t>
  </si>
  <si>
    <t>病院事業</t>
  </si>
  <si>
    <t>一般病院</t>
  </si>
  <si>
    <t>200床以上～300床未満</t>
  </si>
  <si>
    <t>非設置</t>
  </si>
  <si>
    <t>直営</t>
  </si>
  <si>
    <t>対象</t>
  </si>
  <si>
    <t>ド 透 訓</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</si>
  <si>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</si>
  <si>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</si>
  <si>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</si>
  <si>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</si>
  <si>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</si>
  <si>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</si>
  <si>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</si>
  <si>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</si>
  <si>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</si>
  <si>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</si>
  <si>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開院以来、地域の公立病院として菊川市周辺の急性期医療と二次救急を中心に担ってきている。近年は、これらの機能に加え新たに回復期機能を整備し、入院から在宅復帰まで隙間なく支援することを目指している。リハビリに特化した回復期リハビリテーション病棟に加え、地域包括ケア病棟を有効に活用することで、在宅復帰に向けた支援を行っている。また、プライマリケアの充実のため、家庭医（総合診療医）による予防・外来・在宅診療を提供している。</t>
    <rPh sb="0" eb="2">
      <t>カイイン</t>
    </rPh>
    <rPh sb="2" eb="4">
      <t>イライ</t>
    </rPh>
    <rPh sb="5" eb="7">
      <t>チイキ</t>
    </rPh>
    <rPh sb="8" eb="10">
      <t>コウリツ</t>
    </rPh>
    <rPh sb="10" eb="12">
      <t>ビョウイン</t>
    </rPh>
    <rPh sb="15" eb="18">
      <t>キクガワシ</t>
    </rPh>
    <rPh sb="18" eb="20">
      <t>シュウヘン</t>
    </rPh>
    <rPh sb="21" eb="24">
      <t>キュウセイキ</t>
    </rPh>
    <rPh sb="24" eb="26">
      <t>イリョウ</t>
    </rPh>
    <rPh sb="27" eb="29">
      <t>ニジ</t>
    </rPh>
    <rPh sb="29" eb="31">
      <t>キュウキュウ</t>
    </rPh>
    <rPh sb="32" eb="34">
      <t>チュウシン</t>
    </rPh>
    <rPh sb="35" eb="36">
      <t>ニナ</t>
    </rPh>
    <rPh sb="43" eb="45">
      <t>キンネン</t>
    </rPh>
    <rPh sb="51" eb="53">
      <t>キノウ</t>
    </rPh>
    <rPh sb="54" eb="55">
      <t>クワ</t>
    </rPh>
    <rPh sb="56" eb="57">
      <t>アラ</t>
    </rPh>
    <rPh sb="59" eb="61">
      <t>カイフク</t>
    </rPh>
    <rPh sb="61" eb="62">
      <t>キ</t>
    </rPh>
    <rPh sb="62" eb="64">
      <t>キノウ</t>
    </rPh>
    <rPh sb="65" eb="67">
      <t>セイビ</t>
    </rPh>
    <rPh sb="69" eb="71">
      <t>ニュウイン</t>
    </rPh>
    <rPh sb="73" eb="75">
      <t>ザイタク</t>
    </rPh>
    <rPh sb="75" eb="77">
      <t>フッキ</t>
    </rPh>
    <rPh sb="79" eb="81">
      <t>スキマ</t>
    </rPh>
    <rPh sb="83" eb="85">
      <t>シエン</t>
    </rPh>
    <rPh sb="90" eb="92">
      <t>メザ</t>
    </rPh>
    <rPh sb="102" eb="104">
      <t>トッカ</t>
    </rPh>
    <rPh sb="106" eb="108">
      <t>カイフク</t>
    </rPh>
    <rPh sb="108" eb="109">
      <t>キ</t>
    </rPh>
    <rPh sb="118" eb="120">
      <t>ビョウトウ</t>
    </rPh>
    <rPh sb="121" eb="122">
      <t>クワ</t>
    </rPh>
    <rPh sb="124" eb="126">
      <t>チイキ</t>
    </rPh>
    <rPh sb="126" eb="128">
      <t>ホウカツ</t>
    </rPh>
    <rPh sb="130" eb="132">
      <t>ビョウトウ</t>
    </rPh>
    <rPh sb="133" eb="135">
      <t>ユウコウ</t>
    </rPh>
    <rPh sb="136" eb="138">
      <t>カツヨウ</t>
    </rPh>
    <rPh sb="144" eb="146">
      <t>ザイタク</t>
    </rPh>
    <rPh sb="146" eb="148">
      <t>フッキ</t>
    </rPh>
    <rPh sb="149" eb="150">
      <t>ム</t>
    </rPh>
    <rPh sb="152" eb="154">
      <t>シエン</t>
    </rPh>
    <rPh sb="155" eb="156">
      <t>オコナ</t>
    </rPh>
    <rPh sb="172" eb="174">
      <t>ジュウジツ</t>
    </rPh>
    <rPh sb="178" eb="181">
      <t>カテイイ</t>
    </rPh>
    <rPh sb="182" eb="184">
      <t>ソウゴウ</t>
    </rPh>
    <rPh sb="184" eb="186">
      <t>シンリョウ</t>
    </rPh>
    <rPh sb="186" eb="187">
      <t>イ</t>
    </rPh>
    <rPh sb="191" eb="193">
      <t>ヨボウ</t>
    </rPh>
    <rPh sb="194" eb="195">
      <t>ガイ</t>
    </rPh>
    <rPh sb="195" eb="196">
      <t>ライ</t>
    </rPh>
    <rPh sb="197" eb="199">
      <t>ザイタク</t>
    </rPh>
    <rPh sb="199" eb="201">
      <t>シンリョウ</t>
    </rPh>
    <rPh sb="202" eb="204">
      <t>テイキョウ</t>
    </rPh>
    <phoneticPr fontId="5"/>
  </si>
  <si>
    <t xml:space="preserve">　平成25年度以降は、医業費用の増加により医業収支、経常収支は悪化の傾向にあったが、医業収益が伸びたことにより、医業収支比率は改善し、経常収支比率は前年度と同値となっている。医業収益は、外来は、患者数及び単価の増により増収。入院は、患者数が減少したものの、全ての診療科で手術料収益が伸びたことによる単価の増により増収となっている。一方、費用面では、時間外手当や法定福利費の増加によって給与費比率は上がり続けている状況である。材料費などの経費削減対策に取り組んでいるものの、医業費用は年々増加しているため、経常収支比率は100％に近い状況が続いている。
　また、当院は精神科病棟、地域包括ケア病棟、回復期病棟といった一般急性期以外を設置しているため、入院患者１人１日当たり収益は平均値を下回ってしまっているが、地域のニーズに合った病院を目指した取り組みを行っている。外来患者１人１日当たりの収益も平均値を下回っており、これは設備の違いや逆紹介が進んでいないためだと考えられる。
　今後は、平成28年10月に導入した地域包括ケア病棟の活用をより推進し、病床利用率を高めることにより、収益確保に努めるとともに、費用面の見直しも進めていく。
</t>
    <rPh sb="42" eb="44">
      <t>イギョウ</t>
    </rPh>
    <rPh sb="44" eb="46">
      <t>シュウエキ</t>
    </rPh>
    <rPh sb="47" eb="48">
      <t>ノ</t>
    </rPh>
    <rPh sb="56" eb="58">
      <t>イギョウ</t>
    </rPh>
    <rPh sb="58" eb="60">
      <t>シュウシ</t>
    </rPh>
    <rPh sb="60" eb="62">
      <t>ヒリツ</t>
    </rPh>
    <rPh sb="63" eb="65">
      <t>カイゼン</t>
    </rPh>
    <rPh sb="67" eb="69">
      <t>ケイジョウ</t>
    </rPh>
    <rPh sb="69" eb="71">
      <t>シュウシ</t>
    </rPh>
    <rPh sb="71" eb="73">
      <t>ヒリツ</t>
    </rPh>
    <rPh sb="74" eb="76">
      <t>ゼンネン</t>
    </rPh>
    <rPh sb="76" eb="77">
      <t>ド</t>
    </rPh>
    <rPh sb="78" eb="80">
      <t>ドウチ</t>
    </rPh>
    <rPh sb="93" eb="95">
      <t>ガイライ</t>
    </rPh>
    <rPh sb="97" eb="100">
      <t>カンジャスウ</t>
    </rPh>
    <rPh sb="100" eb="101">
      <t>オヨ</t>
    </rPh>
    <rPh sb="102" eb="104">
      <t>タンカ</t>
    </rPh>
    <rPh sb="105" eb="106">
      <t>ゾウ</t>
    </rPh>
    <rPh sb="109" eb="111">
      <t>ゾウシュウ</t>
    </rPh>
    <rPh sb="116" eb="119">
      <t>カンジャスウ</t>
    </rPh>
    <rPh sb="120" eb="122">
      <t>ゲンショウ</t>
    </rPh>
    <rPh sb="128" eb="129">
      <t>スベ</t>
    </rPh>
    <rPh sb="131" eb="134">
      <t>シンリョウカ</t>
    </rPh>
    <rPh sb="135" eb="137">
      <t>シュジュツ</t>
    </rPh>
    <rPh sb="137" eb="138">
      <t>リョウ</t>
    </rPh>
    <rPh sb="138" eb="140">
      <t>シュウエキ</t>
    </rPh>
    <rPh sb="141" eb="142">
      <t>ノ</t>
    </rPh>
    <rPh sb="174" eb="177">
      <t>ジカンガイ</t>
    </rPh>
    <rPh sb="177" eb="179">
      <t>テアテ</t>
    </rPh>
    <phoneticPr fontId="5"/>
  </si>
  <si>
    <t>　近年の傾向として、収益が増加する一方、制度の改正により費用も大幅に伸びていることにより、収支は若干の悪化傾向となっている。今後も、人事院勧告によるベースアップ、働き方改革、消費税の税率改定など費用が伸びる見込みの方が大きく、見通しとしては厳しい。院内委員会の開催の見直しや業務効率の改善を行い、時間外手当の削減等に努めいく。平成39年度以降、病院建設時の償還金の負担が少なくなるため、キャッシュフローを維持していけるよう経営努力をしていく必要がある。
　現体制での医療サービス提供を維持するため、病院としてはより一層の経営効率化を図るとともに、市一般会計でも繰入金をねん出していけるよう市全体で協力して乗り切っていく。</t>
    <rPh sb="124" eb="126">
      <t>インナイ</t>
    </rPh>
    <rPh sb="126" eb="129">
      <t>イインカイ</t>
    </rPh>
    <rPh sb="130" eb="132">
      <t>カイサイ</t>
    </rPh>
    <rPh sb="133" eb="135">
      <t>ミナオ</t>
    </rPh>
    <rPh sb="137" eb="139">
      <t>ギョウム</t>
    </rPh>
    <rPh sb="139" eb="141">
      <t>コウリツ</t>
    </rPh>
    <rPh sb="142" eb="144">
      <t>カイゼン</t>
    </rPh>
    <rPh sb="145" eb="146">
      <t>オコナ</t>
    </rPh>
    <rPh sb="148" eb="151">
      <t>ジカンガイ</t>
    </rPh>
    <rPh sb="151" eb="153">
      <t>テアテ</t>
    </rPh>
    <rPh sb="154" eb="156">
      <t>サクゲン</t>
    </rPh>
    <rPh sb="156" eb="157">
      <t>トウ</t>
    </rPh>
    <rPh sb="158" eb="159">
      <t>ツト</t>
    </rPh>
    <phoneticPr fontId="5"/>
  </si>
  <si>
    <t>　移転新築から約20年が経過し、建物関係における減価償却の累計額は大きくなり、老朽化に伴う建物・建築物の修繕費なども増えてきている。
　医療機器は、財政状況が厳しいこともあり、耐用年数を超えて使用を続けている機器数も増えてきており、電子カルテや検査機器などの高額医療機器については、10年程度の購入計画を定め、各年度の財政負担の平準化に努め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</si>
</sst>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c:v>
                </c:pt>
                <c:pt idx="1">
                  <c:v>76.3</c:v>
                </c:pt>
                <c:pt idx="2">
                  <c:v>75.5</c:v>
                </c:pt>
                <c:pt idx="3">
                  <c:v>75</c:v>
                </c:pt>
                <c:pt idx="4">
                  <c:v>74.5</c:v>
                </c:pt>
              </c:numCache>
            </c:numRef>
          </c:val>
          <c:extLst xmlns:c16r2="http://schemas.microsoft.com/office/drawing/2015/06/chart">
            <c:ext xmlns:c16="http://schemas.microsoft.com/office/drawing/2014/chart" uri="{C3380CC4-5D6E-409C-BE32-E72D297353CC}">
              <c16:uniqueId val="{00000000-E090-4D63-90F7-7215849134E6}"/>
            </c:ext>
          </c:extLst>
        </c:ser>
        <c:dLbls>
          <c:showLegendKey val="0"/>
          <c:showVal val="0"/>
          <c:showCatName val="0"/>
          <c:showSerName val="0"/>
          <c:showPercent val="0"/>
          <c:showBubbleSize val="0"/>
        </c:dLbls>
        <c:gapWidth val="150"/>
        <c:axId val="101435264"/>
        <c:axId val="1014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E090-4D63-90F7-7215849134E6}"/>
            </c:ext>
          </c:extLst>
        </c:ser>
        <c:dLbls>
          <c:showLegendKey val="0"/>
          <c:showVal val="0"/>
          <c:showCatName val="0"/>
          <c:showSerName val="0"/>
          <c:showPercent val="0"/>
          <c:showBubbleSize val="0"/>
        </c:dLbls>
        <c:marker val="1"/>
        <c:smooth val="0"/>
        <c:axId val="101435264"/>
        <c:axId val="101445632"/>
      </c:lineChart>
      <c:dateAx>
        <c:axId val="101435264"/>
        <c:scaling>
          <c:orientation val="minMax"/>
        </c:scaling>
        <c:delete val="1"/>
        <c:axPos val="b"/>
        <c:numFmt formatCode="ge" sourceLinked="1"/>
        <c:majorTickMark val="none"/>
        <c:minorTickMark val="none"/>
        <c:tickLblPos val="none"/>
        <c:crossAx val="101445632"/>
        <c:crosses val="autoZero"/>
        <c:auto val="1"/>
        <c:lblOffset val="100"/>
        <c:baseTimeUnit val="years"/>
      </c:dateAx>
      <c:valAx>
        <c:axId val="1014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3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8655</c:v>
                </c:pt>
                <c:pt idx="1">
                  <c:v>8962</c:v>
                </c:pt>
                <c:pt idx="2">
                  <c:v>9124</c:v>
                </c:pt>
                <c:pt idx="3">
                  <c:v>9586</c:v>
                </c:pt>
                <c:pt idx="4">
                  <c:v>9903</c:v>
                </c:pt>
              </c:numCache>
            </c:numRef>
          </c:val>
          <c:extLst xmlns:c16r2="http://schemas.microsoft.com/office/drawing/2015/06/chart">
            <c:ext xmlns:c16="http://schemas.microsoft.com/office/drawing/2014/chart" uri="{C3380CC4-5D6E-409C-BE32-E72D297353CC}">
              <c16:uniqueId val="{00000000-9762-475C-B493-1DD567AEC808}"/>
            </c:ext>
          </c:extLst>
        </c:ser>
        <c:dLbls>
          <c:showLegendKey val="0"/>
          <c:showVal val="0"/>
          <c:showCatName val="0"/>
          <c:showSerName val="0"/>
          <c:showPercent val="0"/>
          <c:showBubbleSize val="0"/>
        </c:dLbls>
        <c:gapWidth val="150"/>
        <c:axId val="101472896"/>
        <c:axId val="1014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9762-475C-B493-1DD567AEC808}"/>
            </c:ext>
          </c:extLst>
        </c:ser>
        <c:dLbls>
          <c:showLegendKey val="0"/>
          <c:showVal val="0"/>
          <c:showCatName val="0"/>
          <c:showSerName val="0"/>
          <c:showPercent val="0"/>
          <c:showBubbleSize val="0"/>
        </c:dLbls>
        <c:marker val="1"/>
        <c:smooth val="0"/>
        <c:axId val="101472896"/>
        <c:axId val="101483264"/>
      </c:lineChart>
      <c:dateAx>
        <c:axId val="101472896"/>
        <c:scaling>
          <c:orientation val="minMax"/>
        </c:scaling>
        <c:delete val="1"/>
        <c:axPos val="b"/>
        <c:numFmt formatCode="ge" sourceLinked="1"/>
        <c:majorTickMark val="none"/>
        <c:minorTickMark val="none"/>
        <c:tickLblPos val="none"/>
        <c:crossAx val="101483264"/>
        <c:crosses val="autoZero"/>
        <c:auto val="1"/>
        <c:lblOffset val="100"/>
        <c:baseTimeUnit val="years"/>
      </c:dateAx>
      <c:valAx>
        <c:axId val="10148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41534</c:v>
                </c:pt>
                <c:pt idx="1">
                  <c:v>41602</c:v>
                </c:pt>
                <c:pt idx="2">
                  <c:v>42045</c:v>
                </c:pt>
                <c:pt idx="3">
                  <c:v>41503</c:v>
                </c:pt>
                <c:pt idx="4">
                  <c:v>43073</c:v>
                </c:pt>
              </c:numCache>
            </c:numRef>
          </c:val>
          <c:extLst xmlns:c16r2="http://schemas.microsoft.com/office/drawing/2015/06/chart">
            <c:ext xmlns:c16="http://schemas.microsoft.com/office/drawing/2014/chart" uri="{C3380CC4-5D6E-409C-BE32-E72D297353CC}">
              <c16:uniqueId val="{00000000-F6BE-489E-A94A-A9E7468CC696}"/>
            </c:ext>
          </c:extLst>
        </c:ser>
        <c:dLbls>
          <c:showLegendKey val="0"/>
          <c:showVal val="0"/>
          <c:showCatName val="0"/>
          <c:showSerName val="0"/>
          <c:showPercent val="0"/>
          <c:showBubbleSize val="0"/>
        </c:dLbls>
        <c:gapWidth val="150"/>
        <c:axId val="101533952"/>
        <c:axId val="1015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F6BE-489E-A94A-A9E7468CC696}"/>
            </c:ext>
          </c:extLst>
        </c:ser>
        <c:dLbls>
          <c:showLegendKey val="0"/>
          <c:showVal val="0"/>
          <c:showCatName val="0"/>
          <c:showSerName val="0"/>
          <c:showPercent val="0"/>
          <c:showBubbleSize val="0"/>
        </c:dLbls>
        <c:marker val="1"/>
        <c:smooth val="0"/>
        <c:axId val="101533952"/>
        <c:axId val="101536128"/>
      </c:lineChart>
      <c:dateAx>
        <c:axId val="101533952"/>
        <c:scaling>
          <c:orientation val="minMax"/>
        </c:scaling>
        <c:delete val="1"/>
        <c:axPos val="b"/>
        <c:numFmt formatCode="ge" sourceLinked="1"/>
        <c:majorTickMark val="none"/>
        <c:minorTickMark val="none"/>
        <c:tickLblPos val="none"/>
        <c:crossAx val="101536128"/>
        <c:crosses val="autoZero"/>
        <c:auto val="1"/>
        <c:lblOffset val="100"/>
        <c:baseTimeUnit val="years"/>
      </c:dateAx>
      <c:valAx>
        <c:axId val="10153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75.099999999999994</c:v>
                </c:pt>
                <c:pt idx="1">
                  <c:v>79.2</c:v>
                </c:pt>
                <c:pt idx="2">
                  <c:v>80.5</c:v>
                </c:pt>
                <c:pt idx="3">
                  <c:v>82.4</c:v>
                </c:pt>
                <c:pt idx="4">
                  <c:v>81.3</c:v>
                </c:pt>
              </c:numCache>
            </c:numRef>
          </c:val>
          <c:extLst xmlns:c16r2="http://schemas.microsoft.com/office/drawing/2015/06/chart">
            <c:ext xmlns:c16="http://schemas.microsoft.com/office/drawing/2014/chart" uri="{C3380CC4-5D6E-409C-BE32-E72D297353CC}">
              <c16:uniqueId val="{00000000-2396-49CB-9815-9308F487F91A}"/>
            </c:ext>
          </c:extLst>
        </c:ser>
        <c:dLbls>
          <c:showLegendKey val="0"/>
          <c:showVal val="0"/>
          <c:showCatName val="0"/>
          <c:showSerName val="0"/>
          <c:showPercent val="0"/>
          <c:showBubbleSize val="0"/>
        </c:dLbls>
        <c:gapWidth val="150"/>
        <c:axId val="40085376"/>
        <c:axId val="400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2396-49CB-9815-9308F487F91A}"/>
            </c:ext>
          </c:extLst>
        </c:ser>
        <c:dLbls>
          <c:showLegendKey val="0"/>
          <c:showVal val="0"/>
          <c:showCatName val="0"/>
          <c:showSerName val="0"/>
          <c:showPercent val="0"/>
          <c:showBubbleSize val="0"/>
        </c:dLbls>
        <c:marker val="1"/>
        <c:smooth val="0"/>
        <c:axId val="40085376"/>
        <c:axId val="40087552"/>
      </c:lineChart>
      <c:dateAx>
        <c:axId val="40085376"/>
        <c:scaling>
          <c:orientation val="minMax"/>
        </c:scaling>
        <c:delete val="1"/>
        <c:axPos val="b"/>
        <c:numFmt formatCode="ge" sourceLinked="1"/>
        <c:majorTickMark val="none"/>
        <c:minorTickMark val="none"/>
        <c:tickLblPos val="none"/>
        <c:crossAx val="40087552"/>
        <c:crosses val="autoZero"/>
        <c:auto val="1"/>
        <c:lblOffset val="100"/>
        <c:baseTimeUnit val="years"/>
      </c:dateAx>
      <c:valAx>
        <c:axId val="4008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90.2</c:v>
                </c:pt>
                <c:pt idx="1">
                  <c:v>93.1</c:v>
                </c:pt>
                <c:pt idx="2">
                  <c:v>91.3</c:v>
                </c:pt>
                <c:pt idx="3">
                  <c:v>91.9</c:v>
                </c:pt>
                <c:pt idx="4">
                  <c:v>92.4</c:v>
                </c:pt>
              </c:numCache>
            </c:numRef>
          </c:val>
          <c:extLst xmlns:c16r2="http://schemas.microsoft.com/office/drawing/2015/06/chart">
            <c:ext xmlns:c16="http://schemas.microsoft.com/office/drawing/2014/chart" uri="{C3380CC4-5D6E-409C-BE32-E72D297353CC}">
              <c16:uniqueId val="{00000000-8044-4492-9DF2-89F69933B46F}"/>
            </c:ext>
          </c:extLst>
        </c:ser>
        <c:dLbls>
          <c:showLegendKey val="0"/>
          <c:showVal val="0"/>
          <c:showCatName val="0"/>
          <c:showSerName val="0"/>
          <c:showPercent val="0"/>
          <c:showBubbleSize val="0"/>
        </c:dLbls>
        <c:gapWidth val="150"/>
        <c:axId val="40134144"/>
        <c:axId val="401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8044-4492-9DF2-89F69933B46F}"/>
            </c:ext>
          </c:extLst>
        </c:ser>
        <c:dLbls>
          <c:showLegendKey val="0"/>
          <c:showVal val="0"/>
          <c:showCatName val="0"/>
          <c:showSerName val="0"/>
          <c:showPercent val="0"/>
          <c:showBubbleSize val="0"/>
        </c:dLbls>
        <c:marker val="1"/>
        <c:smooth val="0"/>
        <c:axId val="40134144"/>
        <c:axId val="40136064"/>
      </c:lineChart>
      <c:dateAx>
        <c:axId val="40134144"/>
        <c:scaling>
          <c:orientation val="minMax"/>
        </c:scaling>
        <c:delete val="1"/>
        <c:axPos val="b"/>
        <c:numFmt formatCode="ge" sourceLinked="1"/>
        <c:majorTickMark val="none"/>
        <c:minorTickMark val="none"/>
        <c:tickLblPos val="none"/>
        <c:crossAx val="40136064"/>
        <c:crosses val="autoZero"/>
        <c:auto val="1"/>
        <c:lblOffset val="100"/>
        <c:baseTimeUnit val="years"/>
      </c:dateAx>
      <c:valAx>
        <c:axId val="4013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99.4</c:v>
                </c:pt>
                <c:pt idx="2">
                  <c:v>98.2</c:v>
                </c:pt>
                <c:pt idx="3">
                  <c:v>99.1</c:v>
                </c:pt>
                <c:pt idx="4">
                  <c:v>99.1</c:v>
                </c:pt>
              </c:numCache>
            </c:numRef>
          </c:val>
          <c:extLst xmlns:c16r2="http://schemas.microsoft.com/office/drawing/2015/06/chart">
            <c:ext xmlns:c16="http://schemas.microsoft.com/office/drawing/2014/chart" uri="{C3380CC4-5D6E-409C-BE32-E72D297353CC}">
              <c16:uniqueId val="{00000000-3052-48D6-9DB8-1814898D5493}"/>
            </c:ext>
          </c:extLst>
        </c:ser>
        <c:dLbls>
          <c:showLegendKey val="0"/>
          <c:showVal val="0"/>
          <c:showCatName val="0"/>
          <c:showSerName val="0"/>
          <c:showPercent val="0"/>
          <c:showBubbleSize val="0"/>
        </c:dLbls>
        <c:gapWidth val="150"/>
        <c:axId val="40182912"/>
        <c:axId val="401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3052-48D6-9DB8-1814898D5493}"/>
            </c:ext>
          </c:extLst>
        </c:ser>
        <c:dLbls>
          <c:showLegendKey val="0"/>
          <c:showVal val="0"/>
          <c:showCatName val="0"/>
          <c:showSerName val="0"/>
          <c:showPercent val="0"/>
          <c:showBubbleSize val="0"/>
        </c:dLbls>
        <c:marker val="1"/>
        <c:smooth val="0"/>
        <c:axId val="40182912"/>
        <c:axId val="40184832"/>
      </c:lineChart>
      <c:dateAx>
        <c:axId val="40182912"/>
        <c:scaling>
          <c:orientation val="minMax"/>
        </c:scaling>
        <c:delete val="1"/>
        <c:axPos val="b"/>
        <c:numFmt formatCode="ge" sourceLinked="1"/>
        <c:majorTickMark val="none"/>
        <c:minorTickMark val="none"/>
        <c:tickLblPos val="none"/>
        <c:crossAx val="40184832"/>
        <c:crosses val="autoZero"/>
        <c:auto val="1"/>
        <c:lblOffset val="100"/>
        <c:baseTimeUnit val="years"/>
      </c:dateAx>
      <c:valAx>
        <c:axId val="401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18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55.9</c:v>
                </c:pt>
                <c:pt idx="1">
                  <c:v>62.9</c:v>
                </c:pt>
                <c:pt idx="2">
                  <c:v>63.5</c:v>
                </c:pt>
                <c:pt idx="3">
                  <c:v>63.3</c:v>
                </c:pt>
                <c:pt idx="4">
                  <c:v>64.8</c:v>
                </c:pt>
              </c:numCache>
            </c:numRef>
          </c:val>
          <c:extLst xmlns:c16r2="http://schemas.microsoft.com/office/drawing/2015/06/chart">
            <c:ext xmlns:c16="http://schemas.microsoft.com/office/drawing/2014/chart" uri="{C3380CC4-5D6E-409C-BE32-E72D297353CC}">
              <c16:uniqueId val="{00000000-C5CD-4086-BCBC-24642DB7F53C}"/>
            </c:ext>
          </c:extLst>
        </c:ser>
        <c:dLbls>
          <c:showLegendKey val="0"/>
          <c:showVal val="0"/>
          <c:showCatName val="0"/>
          <c:showSerName val="0"/>
          <c:showPercent val="0"/>
          <c:showBubbleSize val="0"/>
        </c:dLbls>
        <c:gapWidth val="150"/>
        <c:axId val="40236160"/>
        <c:axId val="402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C5CD-4086-BCBC-24642DB7F53C}"/>
            </c:ext>
          </c:extLst>
        </c:ser>
        <c:dLbls>
          <c:showLegendKey val="0"/>
          <c:showVal val="0"/>
          <c:showCatName val="0"/>
          <c:showSerName val="0"/>
          <c:showPercent val="0"/>
          <c:showBubbleSize val="0"/>
        </c:dLbls>
        <c:marker val="1"/>
        <c:smooth val="0"/>
        <c:axId val="40236160"/>
        <c:axId val="40238080"/>
      </c:lineChart>
      <c:dateAx>
        <c:axId val="40236160"/>
        <c:scaling>
          <c:orientation val="minMax"/>
        </c:scaling>
        <c:delete val="1"/>
        <c:axPos val="b"/>
        <c:numFmt formatCode="ge" sourceLinked="1"/>
        <c:majorTickMark val="none"/>
        <c:minorTickMark val="none"/>
        <c:tickLblPos val="none"/>
        <c:crossAx val="40238080"/>
        <c:crosses val="autoZero"/>
        <c:auto val="1"/>
        <c:lblOffset val="100"/>
        <c:baseTimeUnit val="years"/>
      </c:dateAx>
      <c:valAx>
        <c:axId val="4023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54.3</c:v>
                </c:pt>
                <c:pt idx="1">
                  <c:v>67.2</c:v>
                </c:pt>
                <c:pt idx="2">
                  <c:v>66.3</c:v>
                </c:pt>
                <c:pt idx="3">
                  <c:v>61.6</c:v>
                </c:pt>
                <c:pt idx="4">
                  <c:v>63.3</c:v>
                </c:pt>
              </c:numCache>
            </c:numRef>
          </c:val>
          <c:extLst xmlns:c16r2="http://schemas.microsoft.com/office/drawing/2015/06/chart">
            <c:ext xmlns:c16="http://schemas.microsoft.com/office/drawing/2014/chart" uri="{C3380CC4-5D6E-409C-BE32-E72D297353CC}">
              <c16:uniqueId val="{00000000-5EBB-4283-A54D-772D6D4C13A0}"/>
            </c:ext>
          </c:extLst>
        </c:ser>
        <c:dLbls>
          <c:showLegendKey val="0"/>
          <c:showVal val="0"/>
          <c:showCatName val="0"/>
          <c:showSerName val="0"/>
          <c:showPercent val="0"/>
          <c:showBubbleSize val="0"/>
        </c:dLbls>
        <c:gapWidth val="150"/>
        <c:axId val="40346368"/>
        <c:axId val="403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5EBB-4283-A54D-772D6D4C13A0}"/>
            </c:ext>
          </c:extLst>
        </c:ser>
        <c:dLbls>
          <c:showLegendKey val="0"/>
          <c:showVal val="0"/>
          <c:showCatName val="0"/>
          <c:showSerName val="0"/>
          <c:showPercent val="0"/>
          <c:showBubbleSize val="0"/>
        </c:dLbls>
        <c:marker val="1"/>
        <c:smooth val="0"/>
        <c:axId val="40346368"/>
        <c:axId val="40348288"/>
      </c:lineChart>
      <c:dateAx>
        <c:axId val="40346368"/>
        <c:scaling>
          <c:orientation val="minMax"/>
        </c:scaling>
        <c:delete val="1"/>
        <c:axPos val="b"/>
        <c:numFmt formatCode="ge" sourceLinked="1"/>
        <c:majorTickMark val="none"/>
        <c:minorTickMark val="none"/>
        <c:tickLblPos val="none"/>
        <c:crossAx val="40348288"/>
        <c:crosses val="autoZero"/>
        <c:auto val="1"/>
        <c:lblOffset val="100"/>
        <c:baseTimeUnit val="years"/>
      </c:dateAx>
      <c:valAx>
        <c:axId val="403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37904919</c:v>
                </c:pt>
                <c:pt idx="1">
                  <c:v>38228854</c:v>
                </c:pt>
                <c:pt idx="2">
                  <c:v>39501362</c:v>
                </c:pt>
                <c:pt idx="3">
                  <c:v>38966454</c:v>
                </c:pt>
                <c:pt idx="4">
                  <c:v>38898850</c:v>
                </c:pt>
              </c:numCache>
            </c:numRef>
          </c:val>
          <c:extLst xmlns:c16r2="http://schemas.microsoft.com/office/drawing/2015/06/chart">
            <c:ext xmlns:c16="http://schemas.microsoft.com/office/drawing/2014/chart" uri="{C3380CC4-5D6E-409C-BE32-E72D297353CC}">
              <c16:uniqueId val="{00000000-3543-4081-81DB-090F9B1456C1}"/>
            </c:ext>
          </c:extLst>
        </c:ser>
        <c:dLbls>
          <c:showLegendKey val="0"/>
          <c:showVal val="0"/>
          <c:showCatName val="0"/>
          <c:showSerName val="0"/>
          <c:showPercent val="0"/>
          <c:showBubbleSize val="0"/>
        </c:dLbls>
        <c:gapWidth val="150"/>
        <c:axId val="40386944"/>
        <c:axId val="403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3543-4081-81DB-090F9B1456C1}"/>
            </c:ext>
          </c:extLst>
        </c:ser>
        <c:dLbls>
          <c:showLegendKey val="0"/>
          <c:showVal val="0"/>
          <c:showCatName val="0"/>
          <c:showSerName val="0"/>
          <c:showPercent val="0"/>
          <c:showBubbleSize val="0"/>
        </c:dLbls>
        <c:marker val="1"/>
        <c:smooth val="0"/>
        <c:axId val="40386944"/>
        <c:axId val="40388864"/>
      </c:lineChart>
      <c:dateAx>
        <c:axId val="40386944"/>
        <c:scaling>
          <c:orientation val="minMax"/>
        </c:scaling>
        <c:delete val="1"/>
        <c:axPos val="b"/>
        <c:numFmt formatCode="ge" sourceLinked="1"/>
        <c:majorTickMark val="none"/>
        <c:minorTickMark val="none"/>
        <c:tickLblPos val="none"/>
        <c:crossAx val="40388864"/>
        <c:crosses val="autoZero"/>
        <c:auto val="1"/>
        <c:lblOffset val="100"/>
        <c:baseTimeUnit val="years"/>
      </c:dateAx>
      <c:valAx>
        <c:axId val="4038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8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16.3</c:v>
                </c:pt>
                <c:pt idx="1">
                  <c:v>16.100000000000001</c:v>
                </c:pt>
                <c:pt idx="2">
                  <c:v>16.600000000000001</c:v>
                </c:pt>
                <c:pt idx="3">
                  <c:v>15.8</c:v>
                </c:pt>
                <c:pt idx="4">
                  <c:v>16.2</c:v>
                </c:pt>
              </c:numCache>
            </c:numRef>
          </c:val>
          <c:extLst xmlns:c16r2="http://schemas.microsoft.com/office/drawing/2015/06/chart">
            <c:ext xmlns:c16="http://schemas.microsoft.com/office/drawing/2014/chart" uri="{C3380CC4-5D6E-409C-BE32-E72D297353CC}">
              <c16:uniqueId val="{00000000-9FC4-4BD1-906F-E8991552D6C3}"/>
            </c:ext>
          </c:extLst>
        </c:ser>
        <c:dLbls>
          <c:showLegendKey val="0"/>
          <c:showVal val="0"/>
          <c:showCatName val="0"/>
          <c:showSerName val="0"/>
          <c:showPercent val="0"/>
          <c:showBubbleSize val="0"/>
        </c:dLbls>
        <c:gapWidth val="150"/>
        <c:axId val="40435712"/>
        <c:axId val="404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9FC4-4BD1-906F-E8991552D6C3}"/>
            </c:ext>
          </c:extLst>
        </c:ser>
        <c:dLbls>
          <c:showLegendKey val="0"/>
          <c:showVal val="0"/>
          <c:showCatName val="0"/>
          <c:showSerName val="0"/>
          <c:showPercent val="0"/>
          <c:showBubbleSize val="0"/>
        </c:dLbls>
        <c:marker val="1"/>
        <c:smooth val="0"/>
        <c:axId val="40435712"/>
        <c:axId val="40437632"/>
      </c:lineChart>
      <c:dateAx>
        <c:axId val="40435712"/>
        <c:scaling>
          <c:orientation val="minMax"/>
        </c:scaling>
        <c:delete val="1"/>
        <c:axPos val="b"/>
        <c:numFmt formatCode="ge" sourceLinked="1"/>
        <c:majorTickMark val="none"/>
        <c:minorTickMark val="none"/>
        <c:tickLblPos val="none"/>
        <c:crossAx val="40437632"/>
        <c:crosses val="autoZero"/>
        <c:auto val="1"/>
        <c:lblOffset val="100"/>
        <c:baseTimeUnit val="years"/>
      </c:dateAx>
      <c:valAx>
        <c:axId val="4043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59.9</c:v>
                </c:pt>
                <c:pt idx="1">
                  <c:v>59.6</c:v>
                </c:pt>
                <c:pt idx="2">
                  <c:v>61.8</c:v>
                </c:pt>
                <c:pt idx="3">
                  <c:v>62.4</c:v>
                </c:pt>
                <c:pt idx="4">
                  <c:v>62</c:v>
                </c:pt>
              </c:numCache>
            </c:numRef>
          </c:val>
          <c:extLst xmlns:c16r2="http://schemas.microsoft.com/office/drawing/2015/06/chart">
            <c:ext xmlns:c16="http://schemas.microsoft.com/office/drawing/2014/chart" uri="{C3380CC4-5D6E-409C-BE32-E72D297353CC}">
              <c16:uniqueId val="{00000000-9569-4BA9-9824-0811D7C9807B}"/>
            </c:ext>
          </c:extLst>
        </c:ser>
        <c:dLbls>
          <c:showLegendKey val="0"/>
          <c:showVal val="0"/>
          <c:showCatName val="0"/>
          <c:showSerName val="0"/>
          <c:showPercent val="0"/>
          <c:showBubbleSize val="0"/>
        </c:dLbls>
        <c:gapWidth val="150"/>
        <c:axId val="40475648"/>
        <c:axId val="404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569-4BA9-9824-0811D7C9807B}"/>
            </c:ext>
          </c:extLst>
        </c:ser>
        <c:dLbls>
          <c:showLegendKey val="0"/>
          <c:showVal val="0"/>
          <c:showCatName val="0"/>
          <c:showSerName val="0"/>
          <c:showPercent val="0"/>
          <c:showBubbleSize val="0"/>
        </c:dLbls>
        <c:marker val="1"/>
        <c:smooth val="0"/>
        <c:axId val="40475648"/>
        <c:axId val="40486016"/>
      </c:lineChart>
      <c:dateAx>
        <c:axId val="40475648"/>
        <c:scaling>
          <c:orientation val="minMax"/>
        </c:scaling>
        <c:delete val="1"/>
        <c:axPos val="b"/>
        <c:numFmt formatCode="ge" sourceLinked="1"/>
        <c:majorTickMark val="none"/>
        <c:minorTickMark val="none"/>
        <c:tickLblPos val="none"/>
        <c:crossAx val="40486016"/>
        <c:crosses val="autoZero"/>
        <c:auto val="1"/>
        <c:lblOffset val="100"/>
        <c:baseTimeUnit val="years"/>
      </c:dateAx>
      <c:valAx>
        <c:axId val="404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P31" zoomScale="80" zoomScaleNormal="80" zoomScaleSheetLayoutView="70" workbookViewId="0">
      <selection activeCell="OG52" sqref="OG52"/>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静岡県菊川市　菊川市立総合病院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200床以上～300床未満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202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58</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260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47970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17452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202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202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100.1</v>
      </c>
      <c r="Q33" s="100"/>
      <c r="R33" s="100"/>
      <c r="S33" s="100"/>
      <c r="T33" s="100"/>
      <c r="U33" s="100"/>
      <c r="V33" s="100"/>
      <c r="W33" s="100"/>
      <c r="X33" s="100"/>
      <c r="Y33" s="100"/>
      <c r="Z33" s="100"/>
      <c r="AA33" s="100"/>
      <c r="AB33" s="100"/>
      <c r="AC33" s="100"/>
      <c r="AD33" s="101"/>
      <c r="AE33" s="99">
        <f>データ!AI7</f>
        <v>99.4</v>
      </c>
      <c r="AF33" s="100"/>
      <c r="AG33" s="100"/>
      <c r="AH33" s="100"/>
      <c r="AI33" s="100"/>
      <c r="AJ33" s="100"/>
      <c r="AK33" s="100"/>
      <c r="AL33" s="100"/>
      <c r="AM33" s="100"/>
      <c r="AN33" s="100"/>
      <c r="AO33" s="100"/>
      <c r="AP33" s="100"/>
      <c r="AQ33" s="100"/>
      <c r="AR33" s="100"/>
      <c r="AS33" s="101"/>
      <c r="AT33" s="99">
        <f>データ!AJ7</f>
        <v>98.2</v>
      </c>
      <c r="AU33" s="100"/>
      <c r="AV33" s="100"/>
      <c r="AW33" s="100"/>
      <c r="AX33" s="100"/>
      <c r="AY33" s="100"/>
      <c r="AZ33" s="100"/>
      <c r="BA33" s="100"/>
      <c r="BB33" s="100"/>
      <c r="BC33" s="100"/>
      <c r="BD33" s="100"/>
      <c r="BE33" s="100"/>
      <c r="BF33" s="100"/>
      <c r="BG33" s="100"/>
      <c r="BH33" s="101"/>
      <c r="BI33" s="99">
        <f>データ!AK7</f>
        <v>99.1</v>
      </c>
      <c r="BJ33" s="100"/>
      <c r="BK33" s="100"/>
      <c r="BL33" s="100"/>
      <c r="BM33" s="100"/>
      <c r="BN33" s="100"/>
      <c r="BO33" s="100"/>
      <c r="BP33" s="100"/>
      <c r="BQ33" s="100"/>
      <c r="BR33" s="100"/>
      <c r="BS33" s="100"/>
      <c r="BT33" s="100"/>
      <c r="BU33" s="100"/>
      <c r="BV33" s="100"/>
      <c r="BW33" s="101"/>
      <c r="BX33" s="99">
        <f>データ!AL7</f>
        <v>99.1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90.2</v>
      </c>
      <c r="DE33" s="100"/>
      <c r="DF33" s="100"/>
      <c r="DG33" s="100"/>
      <c r="DH33" s="100"/>
      <c r="DI33" s="100"/>
      <c r="DJ33" s="100"/>
      <c r="DK33" s="100"/>
      <c r="DL33" s="100"/>
      <c r="DM33" s="100"/>
      <c r="DN33" s="100"/>
      <c r="DO33" s="100"/>
      <c r="DP33" s="100"/>
      <c r="DQ33" s="100"/>
      <c r="DR33" s="101"/>
      <c r="DS33" s="99">
        <f>データ!AT7</f>
        <v>93.1</v>
      </c>
      <c r="DT33" s="100"/>
      <c r="DU33" s="100"/>
      <c r="DV33" s="100"/>
      <c r="DW33" s="100"/>
      <c r="DX33" s="100"/>
      <c r="DY33" s="100"/>
      <c r="DZ33" s="100"/>
      <c r="EA33" s="100"/>
      <c r="EB33" s="100"/>
      <c r="EC33" s="100"/>
      <c r="ED33" s="100"/>
      <c r="EE33" s="100"/>
      <c r="EF33" s="100"/>
      <c r="EG33" s="101"/>
      <c r="EH33" s="99">
        <f>データ!AU7</f>
        <v>91.3</v>
      </c>
      <c r="EI33" s="100"/>
      <c r="EJ33" s="100"/>
      <c r="EK33" s="100"/>
      <c r="EL33" s="100"/>
      <c r="EM33" s="100"/>
      <c r="EN33" s="100"/>
      <c r="EO33" s="100"/>
      <c r="EP33" s="100"/>
      <c r="EQ33" s="100"/>
      <c r="ER33" s="100"/>
      <c r="ES33" s="100"/>
      <c r="ET33" s="100"/>
      <c r="EU33" s="100"/>
      <c r="EV33" s="101"/>
      <c r="EW33" s="99">
        <f>データ!AV7</f>
        <v>91.9</v>
      </c>
      <c r="EX33" s="100"/>
      <c r="EY33" s="100"/>
      <c r="EZ33" s="100"/>
      <c r="FA33" s="100"/>
      <c r="FB33" s="100"/>
      <c r="FC33" s="100"/>
      <c r="FD33" s="100"/>
      <c r="FE33" s="100"/>
      <c r="FF33" s="100"/>
      <c r="FG33" s="100"/>
      <c r="FH33" s="100"/>
      <c r="FI33" s="100"/>
      <c r="FJ33" s="100"/>
      <c r="FK33" s="101"/>
      <c r="FL33" s="99">
        <f>データ!AW7</f>
        <v>92.4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75.099999999999994</v>
      </c>
      <c r="GS33" s="100"/>
      <c r="GT33" s="100"/>
      <c r="GU33" s="100"/>
      <c r="GV33" s="100"/>
      <c r="GW33" s="100"/>
      <c r="GX33" s="100"/>
      <c r="GY33" s="100"/>
      <c r="GZ33" s="100"/>
      <c r="HA33" s="100"/>
      <c r="HB33" s="100"/>
      <c r="HC33" s="100"/>
      <c r="HD33" s="100"/>
      <c r="HE33" s="100"/>
      <c r="HF33" s="101"/>
      <c r="HG33" s="99">
        <f>データ!BE7</f>
        <v>79.2</v>
      </c>
      <c r="HH33" s="100"/>
      <c r="HI33" s="100"/>
      <c r="HJ33" s="100"/>
      <c r="HK33" s="100"/>
      <c r="HL33" s="100"/>
      <c r="HM33" s="100"/>
      <c r="HN33" s="100"/>
      <c r="HO33" s="100"/>
      <c r="HP33" s="100"/>
      <c r="HQ33" s="100"/>
      <c r="HR33" s="100"/>
      <c r="HS33" s="100"/>
      <c r="HT33" s="100"/>
      <c r="HU33" s="101"/>
      <c r="HV33" s="99">
        <f>データ!BF7</f>
        <v>80.5</v>
      </c>
      <c r="HW33" s="100"/>
      <c r="HX33" s="100"/>
      <c r="HY33" s="100"/>
      <c r="HZ33" s="100"/>
      <c r="IA33" s="100"/>
      <c r="IB33" s="100"/>
      <c r="IC33" s="100"/>
      <c r="ID33" s="100"/>
      <c r="IE33" s="100"/>
      <c r="IF33" s="100"/>
      <c r="IG33" s="100"/>
      <c r="IH33" s="100"/>
      <c r="II33" s="100"/>
      <c r="IJ33" s="101"/>
      <c r="IK33" s="99">
        <f>データ!BG7</f>
        <v>82.4</v>
      </c>
      <c r="IL33" s="100"/>
      <c r="IM33" s="100"/>
      <c r="IN33" s="100"/>
      <c r="IO33" s="100"/>
      <c r="IP33" s="100"/>
      <c r="IQ33" s="100"/>
      <c r="IR33" s="100"/>
      <c r="IS33" s="100"/>
      <c r="IT33" s="100"/>
      <c r="IU33" s="100"/>
      <c r="IV33" s="100"/>
      <c r="IW33" s="100"/>
      <c r="IX33" s="100"/>
      <c r="IY33" s="101"/>
      <c r="IZ33" s="99">
        <f>データ!BH7</f>
        <v>81.3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v>
      </c>
      <c r="KG33" s="100"/>
      <c r="KH33" s="100"/>
      <c r="KI33" s="100"/>
      <c r="KJ33" s="100"/>
      <c r="KK33" s="100"/>
      <c r="KL33" s="100"/>
      <c r="KM33" s="100"/>
      <c r="KN33" s="100"/>
      <c r="KO33" s="100"/>
      <c r="KP33" s="100"/>
      <c r="KQ33" s="100"/>
      <c r="KR33" s="100"/>
      <c r="KS33" s="100"/>
      <c r="KT33" s="101"/>
      <c r="KU33" s="99">
        <f>データ!BP7</f>
        <v>76.3</v>
      </c>
      <c r="KV33" s="100"/>
      <c r="KW33" s="100"/>
      <c r="KX33" s="100"/>
      <c r="KY33" s="100"/>
      <c r="KZ33" s="100"/>
      <c r="LA33" s="100"/>
      <c r="LB33" s="100"/>
      <c r="LC33" s="100"/>
      <c r="LD33" s="100"/>
      <c r="LE33" s="100"/>
      <c r="LF33" s="100"/>
      <c r="LG33" s="100"/>
      <c r="LH33" s="100"/>
      <c r="LI33" s="101"/>
      <c r="LJ33" s="99">
        <f>データ!BQ7</f>
        <v>75.5</v>
      </c>
      <c r="LK33" s="100"/>
      <c r="LL33" s="100"/>
      <c r="LM33" s="100"/>
      <c r="LN33" s="100"/>
      <c r="LO33" s="100"/>
      <c r="LP33" s="100"/>
      <c r="LQ33" s="100"/>
      <c r="LR33" s="100"/>
      <c r="LS33" s="100"/>
      <c r="LT33" s="100"/>
      <c r="LU33" s="100"/>
      <c r="LV33" s="100"/>
      <c r="LW33" s="100"/>
      <c r="LX33" s="101"/>
      <c r="LY33" s="99">
        <f>データ!BR7</f>
        <v>75</v>
      </c>
      <c r="LZ33" s="100"/>
      <c r="MA33" s="100"/>
      <c r="MB33" s="100"/>
      <c r="MC33" s="100"/>
      <c r="MD33" s="100"/>
      <c r="ME33" s="100"/>
      <c r="MF33" s="100"/>
      <c r="MG33" s="100"/>
      <c r="MH33" s="100"/>
      <c r="MI33" s="100"/>
      <c r="MJ33" s="100"/>
      <c r="MK33" s="100"/>
      <c r="ML33" s="100"/>
      <c r="MM33" s="101"/>
      <c r="MN33" s="99">
        <f>データ!BS7</f>
        <v>74.5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41534</v>
      </c>
      <c r="Q55" s="103"/>
      <c r="R55" s="103"/>
      <c r="S55" s="103"/>
      <c r="T55" s="103"/>
      <c r="U55" s="103"/>
      <c r="V55" s="103"/>
      <c r="W55" s="103"/>
      <c r="X55" s="103"/>
      <c r="Y55" s="103"/>
      <c r="Z55" s="103"/>
      <c r="AA55" s="103"/>
      <c r="AB55" s="103"/>
      <c r="AC55" s="103"/>
      <c r="AD55" s="104"/>
      <c r="AE55" s="102">
        <f>データ!CA7</f>
        <v>41602</v>
      </c>
      <c r="AF55" s="103"/>
      <c r="AG55" s="103"/>
      <c r="AH55" s="103"/>
      <c r="AI55" s="103"/>
      <c r="AJ55" s="103"/>
      <c r="AK55" s="103"/>
      <c r="AL55" s="103"/>
      <c r="AM55" s="103"/>
      <c r="AN55" s="103"/>
      <c r="AO55" s="103"/>
      <c r="AP55" s="103"/>
      <c r="AQ55" s="103"/>
      <c r="AR55" s="103"/>
      <c r="AS55" s="104"/>
      <c r="AT55" s="102">
        <f>データ!CB7</f>
        <v>42045</v>
      </c>
      <c r="AU55" s="103"/>
      <c r="AV55" s="103"/>
      <c r="AW55" s="103"/>
      <c r="AX55" s="103"/>
      <c r="AY55" s="103"/>
      <c r="AZ55" s="103"/>
      <c r="BA55" s="103"/>
      <c r="BB55" s="103"/>
      <c r="BC55" s="103"/>
      <c r="BD55" s="103"/>
      <c r="BE55" s="103"/>
      <c r="BF55" s="103"/>
      <c r="BG55" s="103"/>
      <c r="BH55" s="104"/>
      <c r="BI55" s="102">
        <f>データ!CC7</f>
        <v>41503</v>
      </c>
      <c r="BJ55" s="103"/>
      <c r="BK55" s="103"/>
      <c r="BL55" s="103"/>
      <c r="BM55" s="103"/>
      <c r="BN55" s="103"/>
      <c r="BO55" s="103"/>
      <c r="BP55" s="103"/>
      <c r="BQ55" s="103"/>
      <c r="BR55" s="103"/>
      <c r="BS55" s="103"/>
      <c r="BT55" s="103"/>
      <c r="BU55" s="103"/>
      <c r="BV55" s="103"/>
      <c r="BW55" s="104"/>
      <c r="BX55" s="102">
        <f>データ!CD7</f>
        <v>43073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8655</v>
      </c>
      <c r="DE55" s="103"/>
      <c r="DF55" s="103"/>
      <c r="DG55" s="103"/>
      <c r="DH55" s="103"/>
      <c r="DI55" s="103"/>
      <c r="DJ55" s="103"/>
      <c r="DK55" s="103"/>
      <c r="DL55" s="103"/>
      <c r="DM55" s="103"/>
      <c r="DN55" s="103"/>
      <c r="DO55" s="103"/>
      <c r="DP55" s="103"/>
      <c r="DQ55" s="103"/>
      <c r="DR55" s="104"/>
      <c r="DS55" s="102">
        <f>データ!CL7</f>
        <v>8962</v>
      </c>
      <c r="DT55" s="103"/>
      <c r="DU55" s="103"/>
      <c r="DV55" s="103"/>
      <c r="DW55" s="103"/>
      <c r="DX55" s="103"/>
      <c r="DY55" s="103"/>
      <c r="DZ55" s="103"/>
      <c r="EA55" s="103"/>
      <c r="EB55" s="103"/>
      <c r="EC55" s="103"/>
      <c r="ED55" s="103"/>
      <c r="EE55" s="103"/>
      <c r="EF55" s="103"/>
      <c r="EG55" s="104"/>
      <c r="EH55" s="102">
        <f>データ!CM7</f>
        <v>9124</v>
      </c>
      <c r="EI55" s="103"/>
      <c r="EJ55" s="103"/>
      <c r="EK55" s="103"/>
      <c r="EL55" s="103"/>
      <c r="EM55" s="103"/>
      <c r="EN55" s="103"/>
      <c r="EO55" s="103"/>
      <c r="EP55" s="103"/>
      <c r="EQ55" s="103"/>
      <c r="ER55" s="103"/>
      <c r="ES55" s="103"/>
      <c r="ET55" s="103"/>
      <c r="EU55" s="103"/>
      <c r="EV55" s="104"/>
      <c r="EW55" s="102">
        <f>データ!CN7</f>
        <v>9586</v>
      </c>
      <c r="EX55" s="103"/>
      <c r="EY55" s="103"/>
      <c r="EZ55" s="103"/>
      <c r="FA55" s="103"/>
      <c r="FB55" s="103"/>
      <c r="FC55" s="103"/>
      <c r="FD55" s="103"/>
      <c r="FE55" s="103"/>
      <c r="FF55" s="103"/>
      <c r="FG55" s="103"/>
      <c r="FH55" s="103"/>
      <c r="FI55" s="103"/>
      <c r="FJ55" s="103"/>
      <c r="FK55" s="104"/>
      <c r="FL55" s="102">
        <f>データ!CO7</f>
        <v>9903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59.9</v>
      </c>
      <c r="GS55" s="100"/>
      <c r="GT55" s="100"/>
      <c r="GU55" s="100"/>
      <c r="GV55" s="100"/>
      <c r="GW55" s="100"/>
      <c r="GX55" s="100"/>
      <c r="GY55" s="100"/>
      <c r="GZ55" s="100"/>
      <c r="HA55" s="100"/>
      <c r="HB55" s="100"/>
      <c r="HC55" s="100"/>
      <c r="HD55" s="100"/>
      <c r="HE55" s="100"/>
      <c r="HF55" s="101"/>
      <c r="HG55" s="99">
        <f>データ!CW7</f>
        <v>59.6</v>
      </c>
      <c r="HH55" s="100"/>
      <c r="HI55" s="100"/>
      <c r="HJ55" s="100"/>
      <c r="HK55" s="100"/>
      <c r="HL55" s="100"/>
      <c r="HM55" s="100"/>
      <c r="HN55" s="100"/>
      <c r="HO55" s="100"/>
      <c r="HP55" s="100"/>
      <c r="HQ55" s="100"/>
      <c r="HR55" s="100"/>
      <c r="HS55" s="100"/>
      <c r="HT55" s="100"/>
      <c r="HU55" s="101"/>
      <c r="HV55" s="99">
        <f>データ!CX7</f>
        <v>61.8</v>
      </c>
      <c r="HW55" s="100"/>
      <c r="HX55" s="100"/>
      <c r="HY55" s="100"/>
      <c r="HZ55" s="100"/>
      <c r="IA55" s="100"/>
      <c r="IB55" s="100"/>
      <c r="IC55" s="100"/>
      <c r="ID55" s="100"/>
      <c r="IE55" s="100"/>
      <c r="IF55" s="100"/>
      <c r="IG55" s="100"/>
      <c r="IH55" s="100"/>
      <c r="II55" s="100"/>
      <c r="IJ55" s="101"/>
      <c r="IK55" s="99">
        <f>データ!CY7</f>
        <v>62.4</v>
      </c>
      <c r="IL55" s="100"/>
      <c r="IM55" s="100"/>
      <c r="IN55" s="100"/>
      <c r="IO55" s="100"/>
      <c r="IP55" s="100"/>
      <c r="IQ55" s="100"/>
      <c r="IR55" s="100"/>
      <c r="IS55" s="100"/>
      <c r="IT55" s="100"/>
      <c r="IU55" s="100"/>
      <c r="IV55" s="100"/>
      <c r="IW55" s="100"/>
      <c r="IX55" s="100"/>
      <c r="IY55" s="101"/>
      <c r="IZ55" s="99">
        <f>データ!CZ7</f>
        <v>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16.3</v>
      </c>
      <c r="KG55" s="100"/>
      <c r="KH55" s="100"/>
      <c r="KI55" s="100"/>
      <c r="KJ55" s="100"/>
      <c r="KK55" s="100"/>
      <c r="KL55" s="100"/>
      <c r="KM55" s="100"/>
      <c r="KN55" s="100"/>
      <c r="KO55" s="100"/>
      <c r="KP55" s="100"/>
      <c r="KQ55" s="100"/>
      <c r="KR55" s="100"/>
      <c r="KS55" s="100"/>
      <c r="KT55" s="101"/>
      <c r="KU55" s="99">
        <f>データ!DH7</f>
        <v>16.100000000000001</v>
      </c>
      <c r="KV55" s="100"/>
      <c r="KW55" s="100"/>
      <c r="KX55" s="100"/>
      <c r="KY55" s="100"/>
      <c r="KZ55" s="100"/>
      <c r="LA55" s="100"/>
      <c r="LB55" s="100"/>
      <c r="LC55" s="100"/>
      <c r="LD55" s="100"/>
      <c r="LE55" s="100"/>
      <c r="LF55" s="100"/>
      <c r="LG55" s="100"/>
      <c r="LH55" s="100"/>
      <c r="LI55" s="101"/>
      <c r="LJ55" s="99">
        <f>データ!DI7</f>
        <v>16.600000000000001</v>
      </c>
      <c r="LK55" s="100"/>
      <c r="LL55" s="100"/>
      <c r="LM55" s="100"/>
      <c r="LN55" s="100"/>
      <c r="LO55" s="100"/>
      <c r="LP55" s="100"/>
      <c r="LQ55" s="100"/>
      <c r="LR55" s="100"/>
      <c r="LS55" s="100"/>
      <c r="LT55" s="100"/>
      <c r="LU55" s="100"/>
      <c r="LV55" s="100"/>
      <c r="LW55" s="100"/>
      <c r="LX55" s="101"/>
      <c r="LY55" s="99">
        <f>データ!DJ7</f>
        <v>15.8</v>
      </c>
      <c r="LZ55" s="100"/>
      <c r="MA55" s="100"/>
      <c r="MB55" s="100"/>
      <c r="MC55" s="100"/>
      <c r="MD55" s="100"/>
      <c r="ME55" s="100"/>
      <c r="MF55" s="100"/>
      <c r="MG55" s="100"/>
      <c r="MH55" s="100"/>
      <c r="MI55" s="100"/>
      <c r="MJ55" s="100"/>
      <c r="MK55" s="100"/>
      <c r="ML55" s="100"/>
      <c r="MM55" s="101"/>
      <c r="MN55" s="99">
        <f>データ!DK7</f>
        <v>16.2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55.9</v>
      </c>
      <c r="V79" s="82"/>
      <c r="W79" s="82"/>
      <c r="X79" s="82"/>
      <c r="Y79" s="82"/>
      <c r="Z79" s="82"/>
      <c r="AA79" s="82"/>
      <c r="AB79" s="82"/>
      <c r="AC79" s="82"/>
      <c r="AD79" s="82"/>
      <c r="AE79" s="82"/>
      <c r="AF79" s="82"/>
      <c r="AG79" s="82"/>
      <c r="AH79" s="82"/>
      <c r="AI79" s="82"/>
      <c r="AJ79" s="82"/>
      <c r="AK79" s="82"/>
      <c r="AL79" s="82"/>
      <c r="AM79" s="82"/>
      <c r="AN79" s="82">
        <f>データ!DS7</f>
        <v>62.9</v>
      </c>
      <c r="AO79" s="82"/>
      <c r="AP79" s="82"/>
      <c r="AQ79" s="82"/>
      <c r="AR79" s="82"/>
      <c r="AS79" s="82"/>
      <c r="AT79" s="82"/>
      <c r="AU79" s="82"/>
      <c r="AV79" s="82"/>
      <c r="AW79" s="82"/>
      <c r="AX79" s="82"/>
      <c r="AY79" s="82"/>
      <c r="AZ79" s="82"/>
      <c r="BA79" s="82"/>
      <c r="BB79" s="82"/>
      <c r="BC79" s="82"/>
      <c r="BD79" s="82"/>
      <c r="BE79" s="82"/>
      <c r="BF79" s="82"/>
      <c r="BG79" s="82">
        <f>データ!DT7</f>
        <v>63.5</v>
      </c>
      <c r="BH79" s="82"/>
      <c r="BI79" s="82"/>
      <c r="BJ79" s="82"/>
      <c r="BK79" s="82"/>
      <c r="BL79" s="82"/>
      <c r="BM79" s="82"/>
      <c r="BN79" s="82"/>
      <c r="BO79" s="82"/>
      <c r="BP79" s="82"/>
      <c r="BQ79" s="82"/>
      <c r="BR79" s="82"/>
      <c r="BS79" s="82"/>
      <c r="BT79" s="82"/>
      <c r="BU79" s="82"/>
      <c r="BV79" s="82"/>
      <c r="BW79" s="82"/>
      <c r="BX79" s="82"/>
      <c r="BY79" s="82"/>
      <c r="BZ79" s="82">
        <f>データ!DU7</f>
        <v>63.3</v>
      </c>
      <c r="CA79" s="82"/>
      <c r="CB79" s="82"/>
      <c r="CC79" s="82"/>
      <c r="CD79" s="82"/>
      <c r="CE79" s="82"/>
      <c r="CF79" s="82"/>
      <c r="CG79" s="82"/>
      <c r="CH79" s="82"/>
      <c r="CI79" s="82"/>
      <c r="CJ79" s="82"/>
      <c r="CK79" s="82"/>
      <c r="CL79" s="82"/>
      <c r="CM79" s="82"/>
      <c r="CN79" s="82"/>
      <c r="CO79" s="82"/>
      <c r="CP79" s="82"/>
      <c r="CQ79" s="82"/>
      <c r="CR79" s="82"/>
      <c r="CS79" s="82">
        <f>データ!DV7</f>
        <v>64.8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54.3</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66.3</v>
      </c>
      <c r="GB79" s="82"/>
      <c r="GC79" s="82"/>
      <c r="GD79" s="82"/>
      <c r="GE79" s="82"/>
      <c r="GF79" s="82"/>
      <c r="GG79" s="82"/>
      <c r="GH79" s="82"/>
      <c r="GI79" s="82"/>
      <c r="GJ79" s="82"/>
      <c r="GK79" s="82"/>
      <c r="GL79" s="82"/>
      <c r="GM79" s="82"/>
      <c r="GN79" s="82"/>
      <c r="GO79" s="82"/>
      <c r="GP79" s="82"/>
      <c r="GQ79" s="82"/>
      <c r="GR79" s="82"/>
      <c r="GS79" s="82"/>
      <c r="GT79" s="82">
        <f>データ!EF7</f>
        <v>61.6</v>
      </c>
      <c r="GU79" s="82"/>
      <c r="GV79" s="82"/>
      <c r="GW79" s="82"/>
      <c r="GX79" s="82"/>
      <c r="GY79" s="82"/>
      <c r="GZ79" s="82"/>
      <c r="HA79" s="82"/>
      <c r="HB79" s="82"/>
      <c r="HC79" s="82"/>
      <c r="HD79" s="82"/>
      <c r="HE79" s="82"/>
      <c r="HF79" s="82"/>
      <c r="HG79" s="82"/>
      <c r="HH79" s="82"/>
      <c r="HI79" s="82"/>
      <c r="HJ79" s="82"/>
      <c r="HK79" s="82"/>
      <c r="HL79" s="82"/>
      <c r="HM79" s="82">
        <f>データ!EG7</f>
        <v>63.3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37904919</v>
      </c>
      <c r="JK79" s="78"/>
      <c r="JL79" s="78"/>
      <c r="JM79" s="78"/>
      <c r="JN79" s="78"/>
      <c r="JO79" s="78"/>
      <c r="JP79" s="78"/>
      <c r="JQ79" s="78"/>
      <c r="JR79" s="78"/>
      <c r="JS79" s="78"/>
      <c r="JT79" s="78"/>
      <c r="JU79" s="78"/>
      <c r="JV79" s="78"/>
      <c r="JW79" s="78"/>
      <c r="JX79" s="78"/>
      <c r="JY79" s="78"/>
      <c r="JZ79" s="78"/>
      <c r="KA79" s="78"/>
      <c r="KB79" s="78"/>
      <c r="KC79" s="78">
        <f>データ!EO7</f>
        <v>38228854</v>
      </c>
      <c r="KD79" s="78"/>
      <c r="KE79" s="78"/>
      <c r="KF79" s="78"/>
      <c r="KG79" s="78"/>
      <c r="KH79" s="78"/>
      <c r="KI79" s="78"/>
      <c r="KJ79" s="78"/>
      <c r="KK79" s="78"/>
      <c r="KL79" s="78"/>
      <c r="KM79" s="78"/>
      <c r="KN79" s="78"/>
      <c r="KO79" s="78"/>
      <c r="KP79" s="78"/>
      <c r="KQ79" s="78"/>
      <c r="KR79" s="78"/>
      <c r="KS79" s="78"/>
      <c r="KT79" s="78"/>
      <c r="KU79" s="78"/>
      <c r="KV79" s="78">
        <f>データ!EP7</f>
        <v>39501362</v>
      </c>
      <c r="KW79" s="78"/>
      <c r="KX79" s="78"/>
      <c r="KY79" s="78"/>
      <c r="KZ79" s="78"/>
      <c r="LA79" s="78"/>
      <c r="LB79" s="78"/>
      <c r="LC79" s="78"/>
      <c r="LD79" s="78"/>
      <c r="LE79" s="78"/>
      <c r="LF79" s="78"/>
      <c r="LG79" s="78"/>
      <c r="LH79" s="78"/>
      <c r="LI79" s="78"/>
      <c r="LJ79" s="78"/>
      <c r="LK79" s="78"/>
      <c r="LL79" s="78"/>
      <c r="LM79" s="78"/>
      <c r="LN79" s="78"/>
      <c r="LO79" s="78">
        <f>データ!EQ7</f>
        <v>38966454</v>
      </c>
      <c r="LP79" s="78"/>
      <c r="LQ79" s="78"/>
      <c r="LR79" s="78"/>
      <c r="LS79" s="78"/>
      <c r="LT79" s="78"/>
      <c r="LU79" s="78"/>
      <c r="LV79" s="78"/>
      <c r="LW79" s="78"/>
      <c r="LX79" s="78"/>
      <c r="LY79" s="78"/>
      <c r="LZ79" s="78"/>
      <c r="MA79" s="78"/>
      <c r="MB79" s="78"/>
      <c r="MC79" s="78"/>
      <c r="MD79" s="78"/>
      <c r="ME79" s="78"/>
      <c r="MF79" s="78"/>
      <c r="MG79" s="78"/>
      <c r="MH79" s="78">
        <f>データ!ER7</f>
        <v>38898850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rBU+ZnIdq6NYP5cfUCbaMJJzVvY1bpAd2iuBvYqPoRCQXnsI5YgBdHXO6kzMonyGl4LXy9lN6xnJ3J7igiq+Q==" saltValue="pOn6vWsiJGe5v2MLkmaD3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113</v>
      </c>
      <c r="AW5" s="61" t="s">
        <v>123</v>
      </c>
      <c r="AX5" s="61" t="s">
        <v>115</v>
      </c>
      <c r="AY5" s="61" t="s">
        <v>116</v>
      </c>
      <c r="AZ5" s="61" t="s">
        <v>117</v>
      </c>
      <c r="BA5" s="61" t="s">
        <v>118</v>
      </c>
      <c r="BB5" s="61" t="s">
        <v>119</v>
      </c>
      <c r="BC5" s="61" t="s">
        <v>120</v>
      </c>
      <c r="BD5" s="61" t="s">
        <v>121</v>
      </c>
      <c r="BE5" s="61" t="s">
        <v>122</v>
      </c>
      <c r="BF5" s="61" t="s">
        <v>112</v>
      </c>
      <c r="BG5" s="61" t="s">
        <v>113</v>
      </c>
      <c r="BH5" s="61" t="s">
        <v>123</v>
      </c>
      <c r="BI5" s="61" t="s">
        <v>115</v>
      </c>
      <c r="BJ5" s="61" t="s">
        <v>116</v>
      </c>
      <c r="BK5" s="61" t="s">
        <v>117</v>
      </c>
      <c r="BL5" s="61" t="s">
        <v>118</v>
      </c>
      <c r="BM5" s="61" t="s">
        <v>119</v>
      </c>
      <c r="BN5" s="61" t="s">
        <v>120</v>
      </c>
      <c r="BO5" s="61" t="s">
        <v>121</v>
      </c>
      <c r="BP5" s="61" t="s">
        <v>111</v>
      </c>
      <c r="BQ5" s="61" t="s">
        <v>112</v>
      </c>
      <c r="BR5" s="61" t="s">
        <v>124</v>
      </c>
      <c r="BS5" s="61" t="s">
        <v>123</v>
      </c>
      <c r="BT5" s="61" t="s">
        <v>115</v>
      </c>
      <c r="BU5" s="61" t="s">
        <v>116</v>
      </c>
      <c r="BV5" s="61" t="s">
        <v>117</v>
      </c>
      <c r="BW5" s="61" t="s">
        <v>118</v>
      </c>
      <c r="BX5" s="61" t="s">
        <v>119</v>
      </c>
      <c r="BY5" s="61" t="s">
        <v>120</v>
      </c>
      <c r="BZ5" s="61" t="s">
        <v>121</v>
      </c>
      <c r="CA5" s="61" t="s">
        <v>122</v>
      </c>
      <c r="CB5" s="61" t="s">
        <v>125</v>
      </c>
      <c r="CC5" s="61" t="s">
        <v>113</v>
      </c>
      <c r="CD5" s="61" t="s">
        <v>123</v>
      </c>
      <c r="CE5" s="61" t="s">
        <v>115</v>
      </c>
      <c r="CF5" s="61" t="s">
        <v>116</v>
      </c>
      <c r="CG5" s="61" t="s">
        <v>117</v>
      </c>
      <c r="CH5" s="61" t="s">
        <v>118</v>
      </c>
      <c r="CI5" s="61" t="s">
        <v>119</v>
      </c>
      <c r="CJ5" s="61" t="s">
        <v>120</v>
      </c>
      <c r="CK5" s="61" t="s">
        <v>121</v>
      </c>
      <c r="CL5" s="61" t="s">
        <v>122</v>
      </c>
      <c r="CM5" s="61" t="s">
        <v>125</v>
      </c>
      <c r="CN5" s="61" t="s">
        <v>124</v>
      </c>
      <c r="CO5" s="61" t="s">
        <v>123</v>
      </c>
      <c r="CP5" s="61" t="s">
        <v>115</v>
      </c>
      <c r="CQ5" s="61" t="s">
        <v>116</v>
      </c>
      <c r="CR5" s="61" t="s">
        <v>117</v>
      </c>
      <c r="CS5" s="61" t="s">
        <v>118</v>
      </c>
      <c r="CT5" s="61" t="s">
        <v>119</v>
      </c>
      <c r="CU5" s="61" t="s">
        <v>120</v>
      </c>
      <c r="CV5" s="61" t="s">
        <v>121</v>
      </c>
      <c r="CW5" s="61" t="s">
        <v>122</v>
      </c>
      <c r="CX5" s="61" t="s">
        <v>112</v>
      </c>
      <c r="CY5" s="61" t="s">
        <v>113</v>
      </c>
      <c r="CZ5" s="61" t="s">
        <v>114</v>
      </c>
      <c r="DA5" s="61" t="s">
        <v>115</v>
      </c>
      <c r="DB5" s="61" t="s">
        <v>116</v>
      </c>
      <c r="DC5" s="61" t="s">
        <v>117</v>
      </c>
      <c r="DD5" s="61" t="s">
        <v>118</v>
      </c>
      <c r="DE5" s="61" t="s">
        <v>119</v>
      </c>
      <c r="DF5" s="61" t="s">
        <v>120</v>
      </c>
      <c r="DG5" s="61" t="s">
        <v>121</v>
      </c>
      <c r="DH5" s="61" t="s">
        <v>122</v>
      </c>
      <c r="DI5" s="61" t="s">
        <v>112</v>
      </c>
      <c r="DJ5" s="61" t="s">
        <v>113</v>
      </c>
      <c r="DK5" s="61" t="s">
        <v>123</v>
      </c>
      <c r="DL5" s="61" t="s">
        <v>115</v>
      </c>
      <c r="DM5" s="61" t="s">
        <v>116</v>
      </c>
      <c r="DN5" s="61" t="s">
        <v>117</v>
      </c>
      <c r="DO5" s="61" t="s">
        <v>118</v>
      </c>
      <c r="DP5" s="61" t="s">
        <v>119</v>
      </c>
      <c r="DQ5" s="61" t="s">
        <v>120</v>
      </c>
      <c r="DR5" s="61" t="s">
        <v>110</v>
      </c>
      <c r="DS5" s="61" t="s">
        <v>122</v>
      </c>
      <c r="DT5" s="61" t="s">
        <v>112</v>
      </c>
      <c r="DU5" s="61" t="s">
        <v>113</v>
      </c>
      <c r="DV5" s="61" t="s">
        <v>123</v>
      </c>
      <c r="DW5" s="61" t="s">
        <v>115</v>
      </c>
      <c r="DX5" s="61" t="s">
        <v>116</v>
      </c>
      <c r="DY5" s="61" t="s">
        <v>117</v>
      </c>
      <c r="DZ5" s="61" t="s">
        <v>118</v>
      </c>
      <c r="EA5" s="61" t="s">
        <v>119</v>
      </c>
      <c r="EB5" s="61" t="s">
        <v>120</v>
      </c>
      <c r="EC5" s="61" t="s">
        <v>121</v>
      </c>
      <c r="ED5" s="61" t="s">
        <v>122</v>
      </c>
      <c r="EE5" s="61" t="s">
        <v>112</v>
      </c>
      <c r="EF5" s="61" t="s">
        <v>113</v>
      </c>
      <c r="EG5" s="61" t="s">
        <v>123</v>
      </c>
      <c r="EH5" s="61" t="s">
        <v>115</v>
      </c>
      <c r="EI5" s="61" t="s">
        <v>116</v>
      </c>
      <c r="EJ5" s="61" t="s">
        <v>117</v>
      </c>
      <c r="EK5" s="61" t="s">
        <v>118</v>
      </c>
      <c r="EL5" s="61" t="s">
        <v>119</v>
      </c>
      <c r="EM5" s="61" t="s">
        <v>126</v>
      </c>
      <c r="EN5" s="61" t="s">
        <v>121</v>
      </c>
      <c r="EO5" s="61" t="s">
        <v>122</v>
      </c>
      <c r="EP5" s="61" t="s">
        <v>112</v>
      </c>
      <c r="EQ5" s="61" t="s">
        <v>124</v>
      </c>
      <c r="ER5" s="61" t="s">
        <v>123</v>
      </c>
      <c r="ES5" s="61" t="s">
        <v>115</v>
      </c>
      <c r="ET5" s="61" t="s">
        <v>116</v>
      </c>
      <c r="EU5" s="61" t="s">
        <v>117</v>
      </c>
      <c r="EV5" s="61" t="s">
        <v>118</v>
      </c>
      <c r="EW5" s="61" t="s">
        <v>119</v>
      </c>
      <c r="EX5" s="61" t="s">
        <v>120</v>
      </c>
    </row>
    <row r="6" spans="1:154" s="66" customFormat="1">
      <c r="A6" s="47" t="s">
        <v>127</v>
      </c>
      <c r="B6" s="62">
        <f>B8</f>
        <v>2017</v>
      </c>
      <c r="C6" s="62">
        <f t="shared" ref="C6:M6" si="2">C8</f>
        <v>222241</v>
      </c>
      <c r="D6" s="62">
        <f t="shared" si="2"/>
        <v>46</v>
      </c>
      <c r="E6" s="62">
        <f t="shared" si="2"/>
        <v>6</v>
      </c>
      <c r="F6" s="62">
        <f t="shared" si="2"/>
        <v>0</v>
      </c>
      <c r="G6" s="62">
        <f t="shared" si="2"/>
        <v>1</v>
      </c>
      <c r="H6" s="144" t="str">
        <f>IF(H8&lt;&gt;I8,H8,"")&amp;IF(I8&lt;&gt;J8,I8,"")&amp;"　"&amp;J8</f>
        <v>静岡県菊川市　菊川市立総合病院</v>
      </c>
      <c r="I6" s="145"/>
      <c r="J6" s="146"/>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15</v>
      </c>
      <c r="R6" s="62" t="str">
        <f t="shared" si="3"/>
        <v>対象</v>
      </c>
      <c r="S6" s="62" t="str">
        <f t="shared" si="3"/>
        <v>ド 透 訓</v>
      </c>
      <c r="T6" s="62" t="str">
        <f t="shared" si="3"/>
        <v>救 臨 輪</v>
      </c>
      <c r="U6" s="63">
        <f>U8</f>
        <v>47970</v>
      </c>
      <c r="V6" s="63">
        <f>V8</f>
        <v>17452</v>
      </c>
      <c r="W6" s="62" t="str">
        <f>W8</f>
        <v>非該当</v>
      </c>
      <c r="X6" s="62" t="str">
        <f t="shared" si="3"/>
        <v>７：１</v>
      </c>
      <c r="Y6" s="63">
        <f t="shared" si="3"/>
        <v>202</v>
      </c>
      <c r="Z6" s="63" t="str">
        <f t="shared" si="3"/>
        <v>-</v>
      </c>
      <c r="AA6" s="63" t="str">
        <f t="shared" si="3"/>
        <v>-</v>
      </c>
      <c r="AB6" s="63">
        <f t="shared" si="3"/>
        <v>58</v>
      </c>
      <c r="AC6" s="63" t="str">
        <f t="shared" si="3"/>
        <v>-</v>
      </c>
      <c r="AD6" s="63">
        <f t="shared" si="3"/>
        <v>260</v>
      </c>
      <c r="AE6" s="63">
        <f t="shared" si="3"/>
        <v>202</v>
      </c>
      <c r="AF6" s="63" t="str">
        <f t="shared" si="3"/>
        <v>-</v>
      </c>
      <c r="AG6" s="63">
        <f t="shared" si="3"/>
        <v>202</v>
      </c>
      <c r="AH6" s="64">
        <f>IF(AH8="-",NA(),AH8)</f>
        <v>100.1</v>
      </c>
      <c r="AI6" s="64">
        <f t="shared" ref="AI6:AQ6" si="4">IF(AI8="-",NA(),AI8)</f>
        <v>99.4</v>
      </c>
      <c r="AJ6" s="64">
        <f t="shared" si="4"/>
        <v>98.2</v>
      </c>
      <c r="AK6" s="64">
        <f t="shared" si="4"/>
        <v>99.1</v>
      </c>
      <c r="AL6" s="64">
        <f t="shared" si="4"/>
        <v>99.1</v>
      </c>
      <c r="AM6" s="64">
        <f t="shared" si="4"/>
        <v>98.1</v>
      </c>
      <c r="AN6" s="64">
        <f t="shared" si="4"/>
        <v>97.9</v>
      </c>
      <c r="AO6" s="64">
        <f t="shared" si="4"/>
        <v>96.6</v>
      </c>
      <c r="AP6" s="64">
        <f t="shared" si="4"/>
        <v>96.2</v>
      </c>
      <c r="AQ6" s="64">
        <f t="shared" si="4"/>
        <v>97.2</v>
      </c>
      <c r="AR6" s="64" t="str">
        <f>IF(AR8="-","【-】","【"&amp;SUBSTITUTE(TEXT(AR8,"#,##0.0"),"-","△")&amp;"】")</f>
        <v>【98.5】</v>
      </c>
      <c r="AS6" s="64">
        <f>IF(AS8="-",NA(),AS8)</f>
        <v>90.2</v>
      </c>
      <c r="AT6" s="64">
        <f t="shared" ref="AT6:BB6" si="5">IF(AT8="-",NA(),AT8)</f>
        <v>93.1</v>
      </c>
      <c r="AU6" s="64">
        <f t="shared" si="5"/>
        <v>91.3</v>
      </c>
      <c r="AV6" s="64">
        <f t="shared" si="5"/>
        <v>91.9</v>
      </c>
      <c r="AW6" s="64">
        <f t="shared" si="5"/>
        <v>92.4</v>
      </c>
      <c r="AX6" s="64">
        <f t="shared" si="5"/>
        <v>89.6</v>
      </c>
      <c r="AY6" s="64">
        <f t="shared" si="5"/>
        <v>88</v>
      </c>
      <c r="AZ6" s="64">
        <f t="shared" si="5"/>
        <v>86.2</v>
      </c>
      <c r="BA6" s="64">
        <f t="shared" si="5"/>
        <v>85.7</v>
      </c>
      <c r="BB6" s="64">
        <f t="shared" si="5"/>
        <v>85.9</v>
      </c>
      <c r="BC6" s="64" t="str">
        <f>IF(BC8="-","【-】","【"&amp;SUBSTITUTE(TEXT(BC8,"#,##0.0"),"-","△")&amp;"】")</f>
        <v>【89.7】</v>
      </c>
      <c r="BD6" s="64">
        <f>IF(BD8="-",NA(),BD8)</f>
        <v>75.099999999999994</v>
      </c>
      <c r="BE6" s="64">
        <f t="shared" ref="BE6:BM6" si="6">IF(BE8="-",NA(),BE8)</f>
        <v>79.2</v>
      </c>
      <c r="BF6" s="64">
        <f t="shared" si="6"/>
        <v>80.5</v>
      </c>
      <c r="BG6" s="64">
        <f t="shared" si="6"/>
        <v>82.4</v>
      </c>
      <c r="BH6" s="64">
        <f t="shared" si="6"/>
        <v>81.3</v>
      </c>
      <c r="BI6" s="64">
        <f t="shared" si="6"/>
        <v>103.1</v>
      </c>
      <c r="BJ6" s="64">
        <f t="shared" si="6"/>
        <v>87.1</v>
      </c>
      <c r="BK6" s="64">
        <f t="shared" si="6"/>
        <v>81.599999999999994</v>
      </c>
      <c r="BL6" s="64">
        <f t="shared" si="6"/>
        <v>84.7</v>
      </c>
      <c r="BM6" s="64">
        <f t="shared" si="6"/>
        <v>86.8</v>
      </c>
      <c r="BN6" s="64" t="str">
        <f>IF(BN8="-","【-】","【"&amp;SUBSTITUTE(TEXT(BN8,"#,##0.0"),"-","△")&amp;"】")</f>
        <v>【64.7】</v>
      </c>
      <c r="BO6" s="64">
        <f>IF(BO8="-",NA(),BO8)</f>
        <v>75</v>
      </c>
      <c r="BP6" s="64">
        <f t="shared" ref="BP6:BX6" si="7">IF(BP8="-",NA(),BP8)</f>
        <v>76.3</v>
      </c>
      <c r="BQ6" s="64">
        <f t="shared" si="7"/>
        <v>75.5</v>
      </c>
      <c r="BR6" s="64">
        <f t="shared" si="7"/>
        <v>75</v>
      </c>
      <c r="BS6" s="64">
        <f t="shared" si="7"/>
        <v>74.5</v>
      </c>
      <c r="BT6" s="64">
        <f t="shared" si="7"/>
        <v>69.2</v>
      </c>
      <c r="BU6" s="64">
        <f t="shared" si="7"/>
        <v>69.099999999999994</v>
      </c>
      <c r="BV6" s="64">
        <f t="shared" si="7"/>
        <v>69.8</v>
      </c>
      <c r="BW6" s="64">
        <f t="shared" si="7"/>
        <v>71.2</v>
      </c>
      <c r="BX6" s="64">
        <f t="shared" si="7"/>
        <v>73</v>
      </c>
      <c r="BY6" s="64" t="str">
        <f>IF(BY8="-","【-】","【"&amp;SUBSTITUTE(TEXT(BY8,"#,##0.0"),"-","△")&amp;"】")</f>
        <v>【74.8】</v>
      </c>
      <c r="BZ6" s="65">
        <f>IF(BZ8="-",NA(),BZ8)</f>
        <v>41534</v>
      </c>
      <c r="CA6" s="65">
        <f t="shared" ref="CA6:CI6" si="8">IF(CA8="-",NA(),CA8)</f>
        <v>41602</v>
      </c>
      <c r="CB6" s="65">
        <f t="shared" si="8"/>
        <v>42045</v>
      </c>
      <c r="CC6" s="65">
        <f t="shared" si="8"/>
        <v>41503</v>
      </c>
      <c r="CD6" s="65">
        <f t="shared" si="8"/>
        <v>43073</v>
      </c>
      <c r="CE6" s="65">
        <f t="shared" si="8"/>
        <v>43981</v>
      </c>
      <c r="CF6" s="65">
        <f t="shared" si="8"/>
        <v>45099</v>
      </c>
      <c r="CG6" s="65">
        <f t="shared" si="8"/>
        <v>45085</v>
      </c>
      <c r="CH6" s="65">
        <f t="shared" si="8"/>
        <v>44825</v>
      </c>
      <c r="CI6" s="65">
        <f t="shared" si="8"/>
        <v>45494</v>
      </c>
      <c r="CJ6" s="64" t="str">
        <f>IF(CJ8="-","【-】","【"&amp;SUBSTITUTE(TEXT(CJ8,"#,##0"),"-","△")&amp;"】")</f>
        <v>【50,718】</v>
      </c>
      <c r="CK6" s="65">
        <f>IF(CK8="-",NA(),CK8)</f>
        <v>8655</v>
      </c>
      <c r="CL6" s="65">
        <f t="shared" ref="CL6:CT6" si="9">IF(CL8="-",NA(),CL8)</f>
        <v>8962</v>
      </c>
      <c r="CM6" s="65">
        <f t="shared" si="9"/>
        <v>9124</v>
      </c>
      <c r="CN6" s="65">
        <f t="shared" si="9"/>
        <v>9586</v>
      </c>
      <c r="CO6" s="65">
        <f t="shared" si="9"/>
        <v>9903</v>
      </c>
      <c r="CP6" s="65">
        <f t="shared" si="9"/>
        <v>11009</v>
      </c>
      <c r="CQ6" s="65">
        <f t="shared" si="9"/>
        <v>11173</v>
      </c>
      <c r="CR6" s="65">
        <f t="shared" si="9"/>
        <v>11881</v>
      </c>
      <c r="CS6" s="65">
        <f t="shared" si="9"/>
        <v>12023</v>
      </c>
      <c r="CT6" s="65">
        <f t="shared" si="9"/>
        <v>12309</v>
      </c>
      <c r="CU6" s="64" t="str">
        <f>IF(CU8="-","【-】","【"&amp;SUBSTITUTE(TEXT(CU8,"#,##0"),"-","△")&amp;"】")</f>
        <v>【14,202】</v>
      </c>
      <c r="CV6" s="64">
        <f>IF(CV8="-",NA(),CV8)</f>
        <v>59.9</v>
      </c>
      <c r="CW6" s="64">
        <f t="shared" ref="CW6:DE6" si="10">IF(CW8="-",NA(),CW8)</f>
        <v>59.6</v>
      </c>
      <c r="CX6" s="64">
        <f t="shared" si="10"/>
        <v>61.8</v>
      </c>
      <c r="CY6" s="64">
        <f t="shared" si="10"/>
        <v>62.4</v>
      </c>
      <c r="CZ6" s="64">
        <f t="shared" si="10"/>
        <v>62</v>
      </c>
      <c r="DA6" s="64">
        <f t="shared" si="10"/>
        <v>56.5</v>
      </c>
      <c r="DB6" s="64">
        <f t="shared" si="10"/>
        <v>57.6</v>
      </c>
      <c r="DC6" s="64">
        <f t="shared" si="10"/>
        <v>58.3</v>
      </c>
      <c r="DD6" s="64">
        <f t="shared" si="10"/>
        <v>59.7</v>
      </c>
      <c r="DE6" s="64">
        <f t="shared" si="10"/>
        <v>59</v>
      </c>
      <c r="DF6" s="64" t="str">
        <f>IF(DF8="-","【-】","【"&amp;SUBSTITUTE(TEXT(DF8,"#,##0.0"),"-","△")&amp;"】")</f>
        <v>【55.0】</v>
      </c>
      <c r="DG6" s="64">
        <f>IF(DG8="-",NA(),DG8)</f>
        <v>16.3</v>
      </c>
      <c r="DH6" s="64">
        <f t="shared" ref="DH6:DP6" si="11">IF(DH8="-",NA(),DH8)</f>
        <v>16.100000000000001</v>
      </c>
      <c r="DI6" s="64">
        <f t="shared" si="11"/>
        <v>16.600000000000001</v>
      </c>
      <c r="DJ6" s="64">
        <f t="shared" si="11"/>
        <v>15.8</v>
      </c>
      <c r="DK6" s="64">
        <f t="shared" si="11"/>
        <v>16.2</v>
      </c>
      <c r="DL6" s="64">
        <f t="shared" si="11"/>
        <v>22</v>
      </c>
      <c r="DM6" s="64">
        <f t="shared" si="11"/>
        <v>21.3</v>
      </c>
      <c r="DN6" s="64">
        <f t="shared" si="11"/>
        <v>22</v>
      </c>
      <c r="DO6" s="64">
        <f t="shared" si="11"/>
        <v>20.9</v>
      </c>
      <c r="DP6" s="64">
        <f t="shared" si="11"/>
        <v>20.7</v>
      </c>
      <c r="DQ6" s="64" t="str">
        <f>IF(DQ8="-","【-】","【"&amp;SUBSTITUTE(TEXT(DQ8,"#,##0.0"),"-","△")&amp;"】")</f>
        <v>【24.3】</v>
      </c>
      <c r="DR6" s="64">
        <f>IF(DR8="-",NA(),DR8)</f>
        <v>55.9</v>
      </c>
      <c r="DS6" s="64">
        <f t="shared" ref="DS6:EA6" si="12">IF(DS8="-",NA(),DS8)</f>
        <v>62.9</v>
      </c>
      <c r="DT6" s="64">
        <f t="shared" si="12"/>
        <v>63.5</v>
      </c>
      <c r="DU6" s="64">
        <f t="shared" si="12"/>
        <v>63.3</v>
      </c>
      <c r="DV6" s="64">
        <f t="shared" si="12"/>
        <v>64.8</v>
      </c>
      <c r="DW6" s="64">
        <f t="shared" si="12"/>
        <v>48.2</v>
      </c>
      <c r="DX6" s="64">
        <f t="shared" si="12"/>
        <v>49.7</v>
      </c>
      <c r="DY6" s="64">
        <f t="shared" si="12"/>
        <v>48.1</v>
      </c>
      <c r="DZ6" s="64">
        <f t="shared" si="12"/>
        <v>44.7</v>
      </c>
      <c r="EA6" s="64">
        <f t="shared" si="12"/>
        <v>46.9</v>
      </c>
      <c r="EB6" s="64" t="str">
        <f>IF(EB8="-","【-】","【"&amp;SUBSTITUTE(TEXT(EB8,"#,##0.0"),"-","△")&amp;"】")</f>
        <v>【51.6】</v>
      </c>
      <c r="EC6" s="64">
        <f>IF(EC8="-",NA(),EC8)</f>
        <v>54.3</v>
      </c>
      <c r="ED6" s="64">
        <f t="shared" ref="ED6:EL6" si="13">IF(ED8="-",NA(),ED8)</f>
        <v>67.2</v>
      </c>
      <c r="EE6" s="64">
        <f t="shared" si="13"/>
        <v>66.3</v>
      </c>
      <c r="EF6" s="64">
        <f t="shared" si="13"/>
        <v>61.6</v>
      </c>
      <c r="EG6" s="64">
        <f t="shared" si="13"/>
        <v>63.3</v>
      </c>
      <c r="EH6" s="64">
        <f t="shared" si="13"/>
        <v>61.6</v>
      </c>
      <c r="EI6" s="64">
        <f t="shared" si="13"/>
        <v>66.900000000000006</v>
      </c>
      <c r="EJ6" s="64">
        <f t="shared" si="13"/>
        <v>66.5</v>
      </c>
      <c r="EK6" s="64">
        <f t="shared" si="13"/>
        <v>64.2</v>
      </c>
      <c r="EL6" s="64">
        <f t="shared" si="13"/>
        <v>67.3</v>
      </c>
      <c r="EM6" s="64" t="str">
        <f>IF(EM8="-","【-】","【"&amp;SUBSTITUTE(TEXT(EM8,"#,##0.0"),"-","△")&amp;"】")</f>
        <v>【67.6】</v>
      </c>
      <c r="EN6" s="65">
        <f>IF(EN8="-",NA(),EN8)</f>
        <v>37904919</v>
      </c>
      <c r="EO6" s="65">
        <f t="shared" ref="EO6:EW6" si="14">IF(EO8="-",NA(),EO8)</f>
        <v>38228854</v>
      </c>
      <c r="EP6" s="65">
        <f t="shared" si="14"/>
        <v>39501362</v>
      </c>
      <c r="EQ6" s="65">
        <f t="shared" si="14"/>
        <v>38966454</v>
      </c>
      <c r="ER6" s="65">
        <f t="shared" si="14"/>
        <v>38898850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222241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15</v>
      </c>
      <c r="R7" s="62" t="str">
        <f t="shared" si="15"/>
        <v>対象</v>
      </c>
      <c r="S7" s="62" t="str">
        <f t="shared" si="15"/>
        <v>ド 透 訓</v>
      </c>
      <c r="T7" s="62" t="str">
        <f t="shared" si="15"/>
        <v>救 臨 輪</v>
      </c>
      <c r="U7" s="63">
        <f>U8</f>
        <v>47970</v>
      </c>
      <c r="V7" s="63">
        <f>V8</f>
        <v>17452</v>
      </c>
      <c r="W7" s="62" t="str">
        <f>W8</f>
        <v>非該当</v>
      </c>
      <c r="X7" s="62" t="str">
        <f t="shared" si="15"/>
        <v>７：１</v>
      </c>
      <c r="Y7" s="63">
        <f t="shared" si="15"/>
        <v>202</v>
      </c>
      <c r="Z7" s="63" t="str">
        <f t="shared" si="15"/>
        <v>-</v>
      </c>
      <c r="AA7" s="63" t="str">
        <f t="shared" si="15"/>
        <v>-</v>
      </c>
      <c r="AB7" s="63">
        <f t="shared" si="15"/>
        <v>58</v>
      </c>
      <c r="AC7" s="63" t="str">
        <f t="shared" si="15"/>
        <v>-</v>
      </c>
      <c r="AD7" s="63">
        <f t="shared" si="15"/>
        <v>260</v>
      </c>
      <c r="AE7" s="63">
        <f t="shared" si="15"/>
        <v>202</v>
      </c>
      <c r="AF7" s="63" t="str">
        <f t="shared" si="15"/>
        <v>-</v>
      </c>
      <c r="AG7" s="63">
        <f t="shared" si="15"/>
        <v>202</v>
      </c>
      <c r="AH7" s="64">
        <f>AH8</f>
        <v>100.1</v>
      </c>
      <c r="AI7" s="64">
        <f t="shared" ref="AI7:AQ7" si="16">AI8</f>
        <v>99.4</v>
      </c>
      <c r="AJ7" s="64">
        <f t="shared" si="16"/>
        <v>98.2</v>
      </c>
      <c r="AK7" s="64">
        <f t="shared" si="16"/>
        <v>99.1</v>
      </c>
      <c r="AL7" s="64">
        <f t="shared" si="16"/>
        <v>99.1</v>
      </c>
      <c r="AM7" s="64">
        <f t="shared" si="16"/>
        <v>98.1</v>
      </c>
      <c r="AN7" s="64">
        <f t="shared" si="16"/>
        <v>97.9</v>
      </c>
      <c r="AO7" s="64">
        <f t="shared" si="16"/>
        <v>96.6</v>
      </c>
      <c r="AP7" s="64">
        <f t="shared" si="16"/>
        <v>96.2</v>
      </c>
      <c r="AQ7" s="64">
        <f t="shared" si="16"/>
        <v>97.2</v>
      </c>
      <c r="AR7" s="64"/>
      <c r="AS7" s="64">
        <f>AS8</f>
        <v>90.2</v>
      </c>
      <c r="AT7" s="64">
        <f t="shared" ref="AT7:BB7" si="17">AT8</f>
        <v>93.1</v>
      </c>
      <c r="AU7" s="64">
        <f t="shared" si="17"/>
        <v>91.3</v>
      </c>
      <c r="AV7" s="64">
        <f t="shared" si="17"/>
        <v>91.9</v>
      </c>
      <c r="AW7" s="64">
        <f t="shared" si="17"/>
        <v>92.4</v>
      </c>
      <c r="AX7" s="64">
        <f t="shared" si="17"/>
        <v>89.6</v>
      </c>
      <c r="AY7" s="64">
        <f t="shared" si="17"/>
        <v>88</v>
      </c>
      <c r="AZ7" s="64">
        <f t="shared" si="17"/>
        <v>86.2</v>
      </c>
      <c r="BA7" s="64">
        <f t="shared" si="17"/>
        <v>85.7</v>
      </c>
      <c r="BB7" s="64">
        <f t="shared" si="17"/>
        <v>85.9</v>
      </c>
      <c r="BC7" s="64"/>
      <c r="BD7" s="64">
        <f>BD8</f>
        <v>75.099999999999994</v>
      </c>
      <c r="BE7" s="64">
        <f t="shared" ref="BE7:BM7" si="18">BE8</f>
        <v>79.2</v>
      </c>
      <c r="BF7" s="64">
        <f t="shared" si="18"/>
        <v>80.5</v>
      </c>
      <c r="BG7" s="64">
        <f t="shared" si="18"/>
        <v>82.4</v>
      </c>
      <c r="BH7" s="64">
        <f t="shared" si="18"/>
        <v>81.3</v>
      </c>
      <c r="BI7" s="64">
        <f t="shared" si="18"/>
        <v>103.1</v>
      </c>
      <c r="BJ7" s="64">
        <f t="shared" si="18"/>
        <v>87.1</v>
      </c>
      <c r="BK7" s="64">
        <f t="shared" si="18"/>
        <v>81.599999999999994</v>
      </c>
      <c r="BL7" s="64">
        <f t="shared" si="18"/>
        <v>84.7</v>
      </c>
      <c r="BM7" s="64">
        <f t="shared" si="18"/>
        <v>86.8</v>
      </c>
      <c r="BN7" s="64"/>
      <c r="BO7" s="64">
        <f>BO8</f>
        <v>75</v>
      </c>
      <c r="BP7" s="64">
        <f t="shared" ref="BP7:BX7" si="19">BP8</f>
        <v>76.3</v>
      </c>
      <c r="BQ7" s="64">
        <f t="shared" si="19"/>
        <v>75.5</v>
      </c>
      <c r="BR7" s="64">
        <f t="shared" si="19"/>
        <v>75</v>
      </c>
      <c r="BS7" s="64">
        <f t="shared" si="19"/>
        <v>74.5</v>
      </c>
      <c r="BT7" s="64">
        <f t="shared" si="19"/>
        <v>69.2</v>
      </c>
      <c r="BU7" s="64">
        <f t="shared" si="19"/>
        <v>69.099999999999994</v>
      </c>
      <c r="BV7" s="64">
        <f t="shared" si="19"/>
        <v>69.8</v>
      </c>
      <c r="BW7" s="64">
        <f t="shared" si="19"/>
        <v>71.2</v>
      </c>
      <c r="BX7" s="64">
        <f t="shared" si="19"/>
        <v>73</v>
      </c>
      <c r="BY7" s="64"/>
      <c r="BZ7" s="65">
        <f>BZ8</f>
        <v>41534</v>
      </c>
      <c r="CA7" s="65">
        <f t="shared" ref="CA7:CI7" si="20">CA8</f>
        <v>41602</v>
      </c>
      <c r="CB7" s="65">
        <f t="shared" si="20"/>
        <v>42045</v>
      </c>
      <c r="CC7" s="65">
        <f t="shared" si="20"/>
        <v>41503</v>
      </c>
      <c r="CD7" s="65">
        <f t="shared" si="20"/>
        <v>43073</v>
      </c>
      <c r="CE7" s="65">
        <f t="shared" si="20"/>
        <v>43981</v>
      </c>
      <c r="CF7" s="65">
        <f t="shared" si="20"/>
        <v>45099</v>
      </c>
      <c r="CG7" s="65">
        <f t="shared" si="20"/>
        <v>45085</v>
      </c>
      <c r="CH7" s="65">
        <f t="shared" si="20"/>
        <v>44825</v>
      </c>
      <c r="CI7" s="65">
        <f t="shared" si="20"/>
        <v>45494</v>
      </c>
      <c r="CJ7" s="64"/>
      <c r="CK7" s="65">
        <f>CK8</f>
        <v>8655</v>
      </c>
      <c r="CL7" s="65">
        <f t="shared" ref="CL7:CT7" si="21">CL8</f>
        <v>8962</v>
      </c>
      <c r="CM7" s="65">
        <f t="shared" si="21"/>
        <v>9124</v>
      </c>
      <c r="CN7" s="65">
        <f t="shared" si="21"/>
        <v>9586</v>
      </c>
      <c r="CO7" s="65">
        <f t="shared" si="21"/>
        <v>9903</v>
      </c>
      <c r="CP7" s="65">
        <f t="shared" si="21"/>
        <v>11009</v>
      </c>
      <c r="CQ7" s="65">
        <f t="shared" si="21"/>
        <v>11173</v>
      </c>
      <c r="CR7" s="65">
        <f t="shared" si="21"/>
        <v>11881</v>
      </c>
      <c r="CS7" s="65">
        <f t="shared" si="21"/>
        <v>12023</v>
      </c>
      <c r="CT7" s="65">
        <f t="shared" si="21"/>
        <v>12309</v>
      </c>
      <c r="CU7" s="64"/>
      <c r="CV7" s="64">
        <f>CV8</f>
        <v>59.9</v>
      </c>
      <c r="CW7" s="64">
        <f t="shared" ref="CW7:DE7" si="22">CW8</f>
        <v>59.6</v>
      </c>
      <c r="CX7" s="64">
        <f t="shared" si="22"/>
        <v>61.8</v>
      </c>
      <c r="CY7" s="64">
        <f t="shared" si="22"/>
        <v>62.4</v>
      </c>
      <c r="CZ7" s="64">
        <f t="shared" si="22"/>
        <v>62</v>
      </c>
      <c r="DA7" s="64">
        <f t="shared" si="22"/>
        <v>56.5</v>
      </c>
      <c r="DB7" s="64">
        <f t="shared" si="22"/>
        <v>57.6</v>
      </c>
      <c r="DC7" s="64">
        <f t="shared" si="22"/>
        <v>58.3</v>
      </c>
      <c r="DD7" s="64">
        <f t="shared" si="22"/>
        <v>59.7</v>
      </c>
      <c r="DE7" s="64">
        <f t="shared" si="22"/>
        <v>59</v>
      </c>
      <c r="DF7" s="64"/>
      <c r="DG7" s="64">
        <f>DG8</f>
        <v>16.3</v>
      </c>
      <c r="DH7" s="64">
        <f t="shared" ref="DH7:DP7" si="23">DH8</f>
        <v>16.100000000000001</v>
      </c>
      <c r="DI7" s="64">
        <f t="shared" si="23"/>
        <v>16.600000000000001</v>
      </c>
      <c r="DJ7" s="64">
        <f t="shared" si="23"/>
        <v>15.8</v>
      </c>
      <c r="DK7" s="64">
        <f t="shared" si="23"/>
        <v>16.2</v>
      </c>
      <c r="DL7" s="64">
        <f t="shared" si="23"/>
        <v>22</v>
      </c>
      <c r="DM7" s="64">
        <f t="shared" si="23"/>
        <v>21.3</v>
      </c>
      <c r="DN7" s="64">
        <f t="shared" si="23"/>
        <v>22</v>
      </c>
      <c r="DO7" s="64">
        <f t="shared" si="23"/>
        <v>20.9</v>
      </c>
      <c r="DP7" s="64">
        <f t="shared" si="23"/>
        <v>20.7</v>
      </c>
      <c r="DQ7" s="64"/>
      <c r="DR7" s="64">
        <f>DR8</f>
        <v>55.9</v>
      </c>
      <c r="DS7" s="64">
        <f t="shared" ref="DS7:EA7" si="24">DS8</f>
        <v>62.9</v>
      </c>
      <c r="DT7" s="64">
        <f t="shared" si="24"/>
        <v>63.5</v>
      </c>
      <c r="DU7" s="64">
        <f t="shared" si="24"/>
        <v>63.3</v>
      </c>
      <c r="DV7" s="64">
        <f t="shared" si="24"/>
        <v>64.8</v>
      </c>
      <c r="DW7" s="64">
        <f t="shared" si="24"/>
        <v>48.2</v>
      </c>
      <c r="DX7" s="64">
        <f t="shared" si="24"/>
        <v>49.7</v>
      </c>
      <c r="DY7" s="64">
        <f t="shared" si="24"/>
        <v>48.1</v>
      </c>
      <c r="DZ7" s="64">
        <f t="shared" si="24"/>
        <v>44.7</v>
      </c>
      <c r="EA7" s="64">
        <f t="shared" si="24"/>
        <v>46.9</v>
      </c>
      <c r="EB7" s="64"/>
      <c r="EC7" s="64">
        <f>EC8</f>
        <v>54.3</v>
      </c>
      <c r="ED7" s="64">
        <f t="shared" ref="ED7:EL7" si="25">ED8</f>
        <v>67.2</v>
      </c>
      <c r="EE7" s="64">
        <f t="shared" si="25"/>
        <v>66.3</v>
      </c>
      <c r="EF7" s="64">
        <f t="shared" si="25"/>
        <v>61.6</v>
      </c>
      <c r="EG7" s="64">
        <f t="shared" si="25"/>
        <v>63.3</v>
      </c>
      <c r="EH7" s="64">
        <f t="shared" si="25"/>
        <v>61.6</v>
      </c>
      <c r="EI7" s="64">
        <f t="shared" si="25"/>
        <v>66.900000000000006</v>
      </c>
      <c r="EJ7" s="64">
        <f t="shared" si="25"/>
        <v>66.5</v>
      </c>
      <c r="EK7" s="64">
        <f t="shared" si="25"/>
        <v>64.2</v>
      </c>
      <c r="EL7" s="64">
        <f t="shared" si="25"/>
        <v>67.3</v>
      </c>
      <c r="EM7" s="64"/>
      <c r="EN7" s="65">
        <f>EN8</f>
        <v>37904919</v>
      </c>
      <c r="EO7" s="65">
        <f t="shared" ref="EO7:EW7" si="26">EO8</f>
        <v>38228854</v>
      </c>
      <c r="EP7" s="65">
        <f t="shared" si="26"/>
        <v>39501362</v>
      </c>
      <c r="EQ7" s="65">
        <f t="shared" si="26"/>
        <v>38966454</v>
      </c>
      <c r="ER7" s="65">
        <f t="shared" si="26"/>
        <v>38898850</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222241</v>
      </c>
      <c r="D8" s="67">
        <v>46</v>
      </c>
      <c r="E8" s="67">
        <v>6</v>
      </c>
      <c r="F8" s="67">
        <v>0</v>
      </c>
      <c r="G8" s="67">
        <v>1</v>
      </c>
      <c r="H8" s="67" t="s">
        <v>129</v>
      </c>
      <c r="I8" s="67" t="s">
        <v>130</v>
      </c>
      <c r="J8" s="67" t="s">
        <v>131</v>
      </c>
      <c r="K8" s="67" t="s">
        <v>132</v>
      </c>
      <c r="L8" s="67" t="s">
        <v>133</v>
      </c>
      <c r="M8" s="67" t="s">
        <v>134</v>
      </c>
      <c r="N8" s="67" t="s">
        <v>135</v>
      </c>
      <c r="O8" s="67" t="s">
        <v>136</v>
      </c>
      <c r="P8" s="67" t="s">
        <v>137</v>
      </c>
      <c r="Q8" s="68">
        <v>15</v>
      </c>
      <c r="R8" s="67" t="s">
        <v>138</v>
      </c>
      <c r="S8" s="67" t="s">
        <v>139</v>
      </c>
      <c r="T8" s="67" t="s">
        <v>140</v>
      </c>
      <c r="U8" s="68">
        <v>47970</v>
      </c>
      <c r="V8" s="68">
        <v>17452</v>
      </c>
      <c r="W8" s="67" t="s">
        <v>141</v>
      </c>
      <c r="X8" s="69" t="s">
        <v>142</v>
      </c>
      <c r="Y8" s="68">
        <v>202</v>
      </c>
      <c r="Z8" s="68" t="s">
        <v>143</v>
      </c>
      <c r="AA8" s="68" t="s">
        <v>143</v>
      </c>
      <c r="AB8" s="68">
        <v>58</v>
      </c>
      <c r="AC8" s="68" t="s">
        <v>143</v>
      </c>
      <c r="AD8" s="68">
        <v>260</v>
      </c>
      <c r="AE8" s="68">
        <v>202</v>
      </c>
      <c r="AF8" s="68" t="s">
        <v>143</v>
      </c>
      <c r="AG8" s="68">
        <v>202</v>
      </c>
      <c r="AH8" s="70">
        <v>100.1</v>
      </c>
      <c r="AI8" s="70">
        <v>99.4</v>
      </c>
      <c r="AJ8" s="70">
        <v>98.2</v>
      </c>
      <c r="AK8" s="70">
        <v>99.1</v>
      </c>
      <c r="AL8" s="70">
        <v>99.1</v>
      </c>
      <c r="AM8" s="70">
        <v>98.1</v>
      </c>
      <c r="AN8" s="70">
        <v>97.9</v>
      </c>
      <c r="AO8" s="70">
        <v>96.6</v>
      </c>
      <c r="AP8" s="70">
        <v>96.2</v>
      </c>
      <c r="AQ8" s="70">
        <v>97.2</v>
      </c>
      <c r="AR8" s="70">
        <v>98.5</v>
      </c>
      <c r="AS8" s="70">
        <v>90.2</v>
      </c>
      <c r="AT8" s="70">
        <v>93.1</v>
      </c>
      <c r="AU8" s="70">
        <v>91.3</v>
      </c>
      <c r="AV8" s="70">
        <v>91.9</v>
      </c>
      <c r="AW8" s="70">
        <v>92.4</v>
      </c>
      <c r="AX8" s="70">
        <v>89.6</v>
      </c>
      <c r="AY8" s="70">
        <v>88</v>
      </c>
      <c r="AZ8" s="70">
        <v>86.2</v>
      </c>
      <c r="BA8" s="70">
        <v>85.7</v>
      </c>
      <c r="BB8" s="70">
        <v>85.9</v>
      </c>
      <c r="BC8" s="70">
        <v>89.7</v>
      </c>
      <c r="BD8" s="71">
        <v>75.099999999999994</v>
      </c>
      <c r="BE8" s="71">
        <v>79.2</v>
      </c>
      <c r="BF8" s="71">
        <v>80.5</v>
      </c>
      <c r="BG8" s="71">
        <v>82.4</v>
      </c>
      <c r="BH8" s="71">
        <v>81.3</v>
      </c>
      <c r="BI8" s="71">
        <v>103.1</v>
      </c>
      <c r="BJ8" s="71">
        <v>87.1</v>
      </c>
      <c r="BK8" s="71">
        <v>81.599999999999994</v>
      </c>
      <c r="BL8" s="71">
        <v>84.7</v>
      </c>
      <c r="BM8" s="71">
        <v>86.8</v>
      </c>
      <c r="BN8" s="71">
        <v>64.7</v>
      </c>
      <c r="BO8" s="70">
        <v>75</v>
      </c>
      <c r="BP8" s="70">
        <v>76.3</v>
      </c>
      <c r="BQ8" s="70">
        <v>75.5</v>
      </c>
      <c r="BR8" s="70">
        <v>75</v>
      </c>
      <c r="BS8" s="70">
        <v>74.5</v>
      </c>
      <c r="BT8" s="70">
        <v>69.2</v>
      </c>
      <c r="BU8" s="70">
        <v>69.099999999999994</v>
      </c>
      <c r="BV8" s="70">
        <v>69.8</v>
      </c>
      <c r="BW8" s="70">
        <v>71.2</v>
      </c>
      <c r="BX8" s="70">
        <v>73</v>
      </c>
      <c r="BY8" s="70">
        <v>74.8</v>
      </c>
      <c r="BZ8" s="71">
        <v>41534</v>
      </c>
      <c r="CA8" s="71">
        <v>41602</v>
      </c>
      <c r="CB8" s="71">
        <v>42045</v>
      </c>
      <c r="CC8" s="71">
        <v>41503</v>
      </c>
      <c r="CD8" s="71">
        <v>43073</v>
      </c>
      <c r="CE8" s="71">
        <v>43981</v>
      </c>
      <c r="CF8" s="71">
        <v>45099</v>
      </c>
      <c r="CG8" s="71">
        <v>45085</v>
      </c>
      <c r="CH8" s="71">
        <v>44825</v>
      </c>
      <c r="CI8" s="71">
        <v>45494</v>
      </c>
      <c r="CJ8" s="70">
        <v>50718</v>
      </c>
      <c r="CK8" s="71">
        <v>8655</v>
      </c>
      <c r="CL8" s="71">
        <v>8962</v>
      </c>
      <c r="CM8" s="71">
        <v>9124</v>
      </c>
      <c r="CN8" s="71">
        <v>9586</v>
      </c>
      <c r="CO8" s="71">
        <v>9903</v>
      </c>
      <c r="CP8" s="71">
        <v>11009</v>
      </c>
      <c r="CQ8" s="71">
        <v>11173</v>
      </c>
      <c r="CR8" s="71">
        <v>11881</v>
      </c>
      <c r="CS8" s="71">
        <v>12023</v>
      </c>
      <c r="CT8" s="71">
        <v>12309</v>
      </c>
      <c r="CU8" s="70">
        <v>14202</v>
      </c>
      <c r="CV8" s="71">
        <v>59.9</v>
      </c>
      <c r="CW8" s="71">
        <v>59.6</v>
      </c>
      <c r="CX8" s="71">
        <v>61.8</v>
      </c>
      <c r="CY8" s="71">
        <v>62.4</v>
      </c>
      <c r="CZ8" s="71">
        <v>62</v>
      </c>
      <c r="DA8" s="71">
        <v>56.5</v>
      </c>
      <c r="DB8" s="71">
        <v>57.6</v>
      </c>
      <c r="DC8" s="71">
        <v>58.3</v>
      </c>
      <c r="DD8" s="71">
        <v>59.7</v>
      </c>
      <c r="DE8" s="71">
        <v>59</v>
      </c>
      <c r="DF8" s="71">
        <v>55</v>
      </c>
      <c r="DG8" s="71">
        <v>16.3</v>
      </c>
      <c r="DH8" s="71">
        <v>16.100000000000001</v>
      </c>
      <c r="DI8" s="71">
        <v>16.600000000000001</v>
      </c>
      <c r="DJ8" s="71">
        <v>15.8</v>
      </c>
      <c r="DK8" s="71">
        <v>16.2</v>
      </c>
      <c r="DL8" s="71">
        <v>22</v>
      </c>
      <c r="DM8" s="71">
        <v>21.3</v>
      </c>
      <c r="DN8" s="71">
        <v>22</v>
      </c>
      <c r="DO8" s="71">
        <v>20.9</v>
      </c>
      <c r="DP8" s="71">
        <v>20.7</v>
      </c>
      <c r="DQ8" s="71">
        <v>24.3</v>
      </c>
      <c r="DR8" s="70">
        <v>55.9</v>
      </c>
      <c r="DS8" s="70">
        <v>62.9</v>
      </c>
      <c r="DT8" s="70">
        <v>63.5</v>
      </c>
      <c r="DU8" s="70">
        <v>63.3</v>
      </c>
      <c r="DV8" s="70">
        <v>64.8</v>
      </c>
      <c r="DW8" s="70">
        <v>48.2</v>
      </c>
      <c r="DX8" s="70">
        <v>49.7</v>
      </c>
      <c r="DY8" s="70">
        <v>48.1</v>
      </c>
      <c r="DZ8" s="70">
        <v>44.7</v>
      </c>
      <c r="EA8" s="70">
        <v>46.9</v>
      </c>
      <c r="EB8" s="70">
        <v>51.6</v>
      </c>
      <c r="EC8" s="70">
        <v>54.3</v>
      </c>
      <c r="ED8" s="70">
        <v>67.2</v>
      </c>
      <c r="EE8" s="70">
        <v>66.3</v>
      </c>
      <c r="EF8" s="70">
        <v>61.6</v>
      </c>
      <c r="EG8" s="70">
        <v>63.3</v>
      </c>
      <c r="EH8" s="70">
        <v>61.6</v>
      </c>
      <c r="EI8" s="70">
        <v>66.900000000000006</v>
      </c>
      <c r="EJ8" s="70">
        <v>66.5</v>
      </c>
      <c r="EK8" s="70">
        <v>64.2</v>
      </c>
      <c r="EL8" s="70">
        <v>67.3</v>
      </c>
      <c r="EM8" s="70">
        <v>67.599999999999994</v>
      </c>
      <c r="EN8" s="71">
        <v>37904919</v>
      </c>
      <c r="EO8" s="71">
        <v>38228854</v>
      </c>
      <c r="EP8" s="71">
        <v>39501362</v>
      </c>
      <c r="EQ8" s="71">
        <v>38966454</v>
      </c>
      <c r="ER8" s="71">
        <v>38898850</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2019-01-28T01:59:09Z</cp:lastPrinted>
  <dcterms:created xsi:type="dcterms:W3CDTF">2018-12-07T10:44:01Z</dcterms:created>
  <dcterms:modified xsi:type="dcterms:W3CDTF">2019-01-29T02:09:12Z</dcterms:modified>
  <cp:category/>
</cp:coreProperties>
</file>