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AlgorithmName="SHA-512" workbookHashValue="VIOI9g4e7T4YrcB5ooYYxTBI9LMfpuTUatMg/2S9MparKh8tk62ibBeyfgtccZmDwCDHv3z4kKtj4vW+OzKDcA==" workbookSaltValue="1ktYvsOvHWVDs7+vLnTZ8w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<sst xmlns="http://schemas.openxmlformats.org/spreadsheetml/2006/main" count="232" uniqueCount="120">
  <si>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</si>
  <si>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</si>
  <si>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</si>
  <si>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</si>
  <si>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</si>
  <si>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</si>
  <si>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</si>
  <si>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</si>
  <si>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</si>
  <si>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</si>
  <si>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</si>
  <si>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</si>
  <si>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</si>
  <si>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</si>
  <si>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</si>
  <si>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</si>
  <si>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</si>
  <si>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</si>
  <si>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</si>
  <si>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</si>
  <si>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</si>
  <si>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</si>
  <si>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</si>
  <si>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</si>
  <si>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</si>
  <si>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</si>
  <si>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</si>
  <si>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</si>
  <si>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</si>
  <si>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</si>
  <si>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</si>
  <si>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</si>
  <si>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</si>
  <si>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</si>
  <si>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</si>
  <si>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</si>
  <si>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</si>
  <si>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</si>
  <si>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</si>
  <si>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</si>
  <si>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</si>
  <si>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</si>
  <si>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</si>
  <si>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</si>
  <si>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</si>
  <si>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</si>
  <si>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</si>
  <si>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</si>
  <si>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</si>
  <si>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</si>
  <si>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</si>
  <si>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</si>
  <si>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</si>
  <si>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</si>
  <si>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</si>
  <si>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</si>
  <si>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</si>
  <si>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</si>
  <si>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</si>
  <si>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</si>
  <si>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</si>
  <si>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</si>
  <si>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</si>
  <si>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</si>
  <si>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</si>
  <si>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</si>
  <si>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</si>
  <si>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</si>
  <si>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</si>
  <si>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</si>
  <si>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</si>
  <si>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</si>
  <si>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</si>
  <si>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</si>
  <si>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</si>
  <si>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</si>
  <si>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</si>
  <si>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</si>
  <si>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</si>
  <si>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</si>
  <si>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</si>
  <si>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</si>
  <si>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</si>
  <si>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</si>
  <si>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</si>
  <si>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</si>
  <si>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</si>
  <si>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</si>
  <si>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</si>
  <si>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</si>
  <si>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</si>
  <si>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</si>
  <si>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</si>
  <si>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</si>
  <si>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</si>
  <si>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</si>
  <si>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</si>
  <si>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</si>
  <si>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</si>
  <si>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</si>
  <si>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</si>
  <si>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</si>
  <si>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</si>
  <si>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</si>
  <si>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</si>
  <si>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牧之原市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</si>
  <si>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</si>
  <si>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</si>
  <si>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</si>
  <si>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</si>
  <si>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</si>
  <si>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</si>
  <si>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</si>
  <si>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</si>
  <si>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</si>
  <si>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</si>
  <si>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</si>
  <si>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経常収支比率及び料金回収率は100%を超えており、黒字であるが、今後も健全経営を続けていくために、更なる費用削減等の改善点の分析が必要である。
　次に、流動比率を見ると、100％を超えており、支払能力には問題はない。
　施設利用率については、全国平均を少し超えているが、最大稼働率や負荷率と併せて更なる分析を行い、施設規模が適正であるか検討していくべきである。
　有収率については、全国平均に比べ低い水準であり、更に年々減少している。その原因としては漏水が考えられる。早急に施設の点検を行い、有収率の向上対策を講じる必要がある。
　今後、有収水量は、人口減少に伴い、年々減少していくものと思われる。このことは同時に給水原価が年々上がっていくということである。当市は、既に給水原価が全国平均より高い水準であるであることから、更なる経費削減等の対策を講じる必要がある。</t>
    <rPh sb="1" eb="3">
      <t>ケイジョウ</t>
    </rPh>
    <rPh sb="3" eb="5">
      <t>シュウシ</t>
    </rPh>
    <rPh sb="5" eb="7">
      <t>ヒリツ</t>
    </rPh>
    <rPh sb="7" eb="8">
      <t>オヨ</t>
    </rPh>
    <rPh sb="9" eb="11">
      <t>リョウキン</t>
    </rPh>
    <rPh sb="11" eb="13">
      <t>カイシュウ</t>
    </rPh>
    <rPh sb="13" eb="14">
      <t>リツ</t>
    </rPh>
    <rPh sb="20" eb="21">
      <t>コ</t>
    </rPh>
    <rPh sb="26" eb="28">
      <t>クロジ</t>
    </rPh>
    <rPh sb="33" eb="35">
      <t>コンゴ</t>
    </rPh>
    <rPh sb="36" eb="38">
      <t>ケンゼン</t>
    </rPh>
    <rPh sb="38" eb="40">
      <t>ケイエイ</t>
    </rPh>
    <rPh sb="41" eb="42">
      <t>ツヅ</t>
    </rPh>
    <rPh sb="50" eb="51">
      <t>サラ</t>
    </rPh>
    <rPh sb="53" eb="55">
      <t>ヒヨウ</t>
    </rPh>
    <rPh sb="55" eb="58">
      <t>サクゲントウ</t>
    </rPh>
    <rPh sb="59" eb="62">
      <t>カイゼンテン</t>
    </rPh>
    <rPh sb="63" eb="65">
      <t>ブンセキ</t>
    </rPh>
    <rPh sb="66" eb="68">
      <t>ヒツヨウ</t>
    </rPh>
    <rPh sb="76" eb="77">
      <t>ツギ</t>
    </rPh>
    <rPh sb="79" eb="81">
      <t>リュウドウ</t>
    </rPh>
    <rPh sb="81" eb="83">
      <t>ヒリツ</t>
    </rPh>
    <rPh sb="84" eb="85">
      <t>ミ</t>
    </rPh>
    <rPh sb="93" eb="94">
      <t>コ</t>
    </rPh>
    <rPh sb="99" eb="101">
      <t>シハライ</t>
    </rPh>
    <rPh sb="101" eb="103">
      <t>ノウリョク</t>
    </rPh>
    <rPh sb="105" eb="107">
      <t>モンダイ</t>
    </rPh>
    <rPh sb="115" eb="117">
      <t>シセツ</t>
    </rPh>
    <rPh sb="117" eb="120">
      <t>リヨウリツ</t>
    </rPh>
    <rPh sb="126" eb="128">
      <t>ゼンコク</t>
    </rPh>
    <rPh sb="128" eb="130">
      <t>ヘイキン</t>
    </rPh>
    <rPh sb="131" eb="132">
      <t>スコ</t>
    </rPh>
    <rPh sb="133" eb="134">
      <t>コ</t>
    </rPh>
    <rPh sb="140" eb="142">
      <t>サイダイ</t>
    </rPh>
    <rPh sb="142" eb="144">
      <t>カドウ</t>
    </rPh>
    <rPh sb="144" eb="145">
      <t>リツ</t>
    </rPh>
    <rPh sb="146" eb="148">
      <t>フカ</t>
    </rPh>
    <rPh sb="148" eb="149">
      <t>リツ</t>
    </rPh>
    <rPh sb="150" eb="151">
      <t>アワ</t>
    </rPh>
    <rPh sb="153" eb="154">
      <t>サラ</t>
    </rPh>
    <rPh sb="156" eb="158">
      <t>ブンセキ</t>
    </rPh>
    <rPh sb="159" eb="160">
      <t>オコナ</t>
    </rPh>
    <rPh sb="162" eb="164">
      <t>シセツ</t>
    </rPh>
    <rPh sb="164" eb="166">
      <t>キボ</t>
    </rPh>
    <rPh sb="167" eb="169">
      <t>テキセイ</t>
    </rPh>
    <rPh sb="173" eb="175">
      <t>ケントウ</t>
    </rPh>
    <rPh sb="188" eb="189">
      <t>ユウ</t>
    </rPh>
    <rPh sb="212" eb="213">
      <t>サラ</t>
    </rPh>
    <rPh sb="214" eb="216">
      <t>ネンネン</t>
    </rPh>
    <rPh sb="216" eb="218">
      <t>ゲンショウ</t>
    </rPh>
    <rPh sb="225" eb="227">
      <t>ゲンイン</t>
    </rPh>
    <rPh sb="273" eb="275">
      <t>コンゴ</t>
    </rPh>
    <rPh sb="276" eb="278">
      <t>ユウシュウ</t>
    </rPh>
    <rPh sb="278" eb="280">
      <t>スイリョウ</t>
    </rPh>
    <rPh sb="282" eb="284">
      <t>ジンコウ</t>
    </rPh>
    <rPh sb="284" eb="286">
      <t>ゲンショウ</t>
    </rPh>
    <rPh sb="287" eb="288">
      <t>トモナ</t>
    </rPh>
    <rPh sb="290" eb="292">
      <t>ネンネン</t>
    </rPh>
    <rPh sb="292" eb="294">
      <t>ゲンショウ</t>
    </rPh>
    <rPh sb="301" eb="302">
      <t>オモ</t>
    </rPh>
    <rPh sb="311" eb="313">
      <t>ドウジ</t>
    </rPh>
    <rPh sb="314" eb="316">
      <t>キュウスイ</t>
    </rPh>
    <rPh sb="316" eb="318">
      <t>ゲンカ</t>
    </rPh>
    <rPh sb="319" eb="321">
      <t>ネンネン</t>
    </rPh>
    <rPh sb="321" eb="322">
      <t>ア</t>
    </rPh>
    <rPh sb="336" eb="338">
      <t>トウシ</t>
    </rPh>
    <rPh sb="340" eb="341">
      <t>スデ</t>
    </rPh>
    <rPh sb="342" eb="344">
      <t>キュウスイ</t>
    </rPh>
    <rPh sb="344" eb="346">
      <t>ゲンカ</t>
    </rPh>
    <rPh sb="347" eb="349">
      <t>ゼンコク</t>
    </rPh>
    <rPh sb="349" eb="351">
      <t>ヘイキン</t>
    </rPh>
    <rPh sb="353" eb="354">
      <t>タカ</t>
    </rPh>
    <rPh sb="355" eb="357">
      <t>スイジュン</t>
    </rPh>
    <rPh sb="368" eb="369">
      <t>サラ</t>
    </rPh>
    <rPh sb="371" eb="373">
      <t>ケイヒ</t>
    </rPh>
    <rPh sb="373" eb="376">
      <t>サクゲントウ</t>
    </rPh>
    <rPh sb="377" eb="379">
      <t>タイサク</t>
    </rPh>
    <rPh sb="380" eb="381">
      <t>コウ</t>
    </rPh>
    <rPh sb="383" eb="385">
      <t>ヒツヨウ</t>
    </rPh>
    <phoneticPr fontId="17"/>
  </si>
  <si>
    <t>　有形固定資産減価償却率、管路経年化率とともに、平均値並みで特筆すべき点はない。更新率はH28年度が新配水池建設のため、一時的に低い数値になったものである。ただ、H29の率では、平均値ではあるものの、更新に200年かかってしまう計算となり、今後は計画的かつ更新速度をあげて事業を行っていく必要がある。</t>
    <rPh sb="47" eb="49">
      <t>ネンド</t>
    </rPh>
    <rPh sb="85" eb="86">
      <t>リツ</t>
    </rPh>
    <rPh sb="89" eb="91">
      <t>ヘイキン</t>
    </rPh>
    <rPh sb="91" eb="92">
      <t>チ</t>
    </rPh>
    <rPh sb="100" eb="102">
      <t>コウシン</t>
    </rPh>
    <rPh sb="106" eb="107">
      <t>ネン</t>
    </rPh>
    <rPh sb="114" eb="116">
      <t>ケイサン</t>
    </rPh>
    <rPh sb="128" eb="130">
      <t>コウシン</t>
    </rPh>
    <rPh sb="130" eb="132">
      <t>ソクド</t>
    </rPh>
    <rPh sb="136" eb="138">
      <t>ジギョウ</t>
    </rPh>
    <phoneticPr fontId="17"/>
  </si>
  <si>
    <t>　経常収支比率及び料金回収率は100%を上回っており近年は黒字となっているが、人口減少や節水意識の向上により、今後収入の減少が見込まれるため、常に経営状況を分析し、必要な段階で料金改定等の対策を早めに講じる必要がある。
　また、有収率の値が著しく低いため、早急に向上対策を講じるべきである。
　施設については耐震化や規模の縮小も含めて、今後の財政状況を見通しながら、計画的かつ迅速に更新を行っていくべきである。</t>
    <rPh sb="1" eb="3">
      <t>ケイジョウ</t>
    </rPh>
    <rPh sb="3" eb="5">
      <t>シュウシ</t>
    </rPh>
    <rPh sb="5" eb="7">
      <t>ヒリツ</t>
    </rPh>
    <rPh sb="7" eb="8">
      <t>オヨ</t>
    </rPh>
    <rPh sb="9" eb="11">
      <t>リョウキン</t>
    </rPh>
    <rPh sb="11" eb="13">
      <t>カイシュウ</t>
    </rPh>
    <rPh sb="13" eb="14">
      <t>リツ</t>
    </rPh>
    <rPh sb="20" eb="22">
      <t>ウワマワ</t>
    </rPh>
    <rPh sb="26" eb="28">
      <t>キンネン</t>
    </rPh>
    <rPh sb="29" eb="31">
      <t>クロジ</t>
    </rPh>
    <rPh sb="39" eb="41">
      <t>ジンコウ</t>
    </rPh>
    <rPh sb="41" eb="43">
      <t>ゲンショウ</t>
    </rPh>
    <rPh sb="44" eb="46">
      <t>セッスイ</t>
    </rPh>
    <rPh sb="46" eb="48">
      <t>イシキ</t>
    </rPh>
    <rPh sb="49" eb="51">
      <t>コウジョウ</t>
    </rPh>
    <rPh sb="55" eb="57">
      <t>コンゴ</t>
    </rPh>
    <rPh sb="57" eb="59">
      <t>シュウニュウ</t>
    </rPh>
    <rPh sb="60" eb="62">
      <t>ゲンショウ</t>
    </rPh>
    <rPh sb="63" eb="65">
      <t>ミコ</t>
    </rPh>
    <rPh sb="71" eb="72">
      <t>ツネ</t>
    </rPh>
    <rPh sb="73" eb="75">
      <t>ケイエイ</t>
    </rPh>
    <rPh sb="75" eb="77">
      <t>ジョウキョウ</t>
    </rPh>
    <rPh sb="78" eb="80">
      <t>ブンセキ</t>
    </rPh>
    <rPh sb="82" eb="84">
      <t>ヒツヨウ</t>
    </rPh>
    <rPh sb="85" eb="87">
      <t>ダンカイ</t>
    </rPh>
    <rPh sb="88" eb="90">
      <t>リョウキン</t>
    </rPh>
    <rPh sb="97" eb="98">
      <t>ハヤ</t>
    </rPh>
    <rPh sb="160" eb="162">
      <t>キボ</t>
    </rPh>
    <rPh sb="163" eb="165">
      <t>シュクショウ</t>
    </rPh>
    <rPh sb="190" eb="192">
      <t>ジンソク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</si>
</sst>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6" fillId="0" borderId="0">
      <alignment vertical="center"/>
    </xf>
    <xf numFmtId="0" fontId="1" fillId="0" borderId="0">
      <alignment vertical="center"/>
    </xf>
    <xf numFmtId="0" fontId="18" fillId="0" borderId="0"/>
    <xf numFmtId="0" fontId="15" fillId="0" borderId="0"/>
    <xf numFmtId="0" fontId="19" fillId="0" borderId="0">
      <alignment vertical="center"/>
    </xf>
    <xf numFmtId="0" fontId="13" fillId="0" borderId="0">
      <alignment vertical="center"/>
    </xf>
    <xf numFmtId="0" fontId="18" fillId="0" borderId="0"/>
    <xf numFmtId="0" fontId="16" fillId="0" borderId="0">
      <alignment vertical="center"/>
    </xf>
    <xf numFmtId="0" fontId="15" fillId="0" borderId="0"/>
    <xf numFmtId="0" fontId="20" fillId="0" borderId="0">
      <alignment vertical="center"/>
    </xf>
    <xf numFmtId="0" fontId="21" fillId="0" borderId="0"/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9" xfId="3" applyFont="1" applyBorder="1" applyAlignment="1" applyProtection="1">
      <alignment horizontal="left" vertical="top" wrapText="1"/>
      <protection locked="0"/>
    </xf>
    <xf numFmtId="0" fontId="5" fillId="0" borderId="0" xfId="3" applyFont="1" applyBorder="1" applyAlignment="1" applyProtection="1">
      <alignment horizontal="left" vertical="top" wrapText="1"/>
      <protection locked="0"/>
    </xf>
    <xf numFmtId="0" fontId="5" fillId="0" borderId="10" xfId="3" applyFont="1" applyBorder="1" applyAlignment="1" applyProtection="1">
      <alignment horizontal="left" vertical="top" wrapText="1"/>
      <protection locked="0"/>
    </xf>
    <xf numFmtId="0" fontId="5" fillId="0" borderId="11" xfId="3" applyFont="1" applyBorder="1" applyAlignment="1" applyProtection="1">
      <alignment horizontal="left" vertical="top" wrapText="1"/>
      <protection locked="0"/>
    </xf>
    <xf numFmtId="0" fontId="5" fillId="0" borderId="1" xfId="3" applyFont="1" applyBorder="1" applyAlignment="1" applyProtection="1">
      <alignment horizontal="left" vertical="top" wrapText="1"/>
      <protection locked="0"/>
    </xf>
    <xf numFmtId="0" fontId="5" fillId="0" borderId="12" xfId="3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4"/>
    <cellStyle name="桁区切り 3" xfId="5"/>
    <cellStyle name="桁区切り 3 2" xfId="6"/>
    <cellStyle name="通貨 2" xfId="7"/>
    <cellStyle name="標準" xfId="0" builtinId="0"/>
    <cellStyle name="標準 2" xfId="3"/>
    <cellStyle name="標準 2 2" xfId="8"/>
    <cellStyle name="標準 2 3" xfId="9"/>
    <cellStyle name="標準 2 3 2" xfId="10"/>
    <cellStyle name="標準 2 4" xfId="11"/>
    <cellStyle name="標準 2_【重要】（県）指数表_書式まとめ" xfId="12"/>
    <cellStyle name="標準 3" xfId="13"/>
    <cellStyle name="標準 3 2" xfId="14"/>
    <cellStyle name="標準 3 3" xfId="15"/>
    <cellStyle name="標準 4" xfId="16"/>
    <cellStyle name="標準 5" xfId="17"/>
    <cellStyle name="標準 6" xfId="18"/>
    <cellStyle name="標準 7" xfId="19"/>
    <cellStyle name="標準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0.84</c:v>
                </c:pt>
                <c:pt idx="1">
                  <c:v>0.82</c:v>
                </c:pt>
                <c:pt idx="2">
                  <c:v>0.83</c:v>
                </c:pt>
                <c:pt idx="3">
                  <c:v>0.08</c:v>
                </c:pt>
                <c:pt idx="4">
                  <c:v>0.48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70-4BC3-B016-2916FFD49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36096"/>
        <c:axId val="7163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0.59</c:v>
                </c:pt>
                <c:pt idx="1">
                  <c:v>0.6</c:v>
                </c:pt>
                <c:pt idx="2">
                  <c:v>0.56000000000000005</c:v>
                </c:pt>
                <c:pt idx="3">
                  <c:v>0.61</c:v>
                </c:pt>
                <c:pt idx="4">
                  <c:v>0.51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70-4BC3-B016-2916FFD49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36096"/>
        <c:axId val="71638016"/>
      </c:lineChart>
      <c:dateAx>
        <c:axId val="7163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638016"/>
        <c:crosses val="autoZero"/>
        <c:auto val="1"/>
        <c:lblOffset val="100"/>
        <c:baseTimeUnit val="years"/>
      </c:dateAx>
      <c:valAx>
        <c:axId val="71638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63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61.2</c:v>
                </c:pt>
                <c:pt idx="1">
                  <c:v>60.77</c:v>
                </c:pt>
                <c:pt idx="2">
                  <c:v>59.12</c:v>
                </c:pt>
                <c:pt idx="3">
                  <c:v>60.05</c:v>
                </c:pt>
                <c:pt idx="4">
                  <c:v>62.32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05-4B68-9D2A-6D46B175B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655104"/>
        <c:axId val="8065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59.23</c:v>
                </c:pt>
                <c:pt idx="1">
                  <c:v>58.58</c:v>
                </c:pt>
                <c:pt idx="2">
                  <c:v>58.53</c:v>
                </c:pt>
                <c:pt idx="3">
                  <c:v>59.01</c:v>
                </c:pt>
                <c:pt idx="4">
                  <c:v>60.03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05-4B68-9D2A-6D46B175B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55104"/>
        <c:axId val="80657024"/>
      </c:lineChart>
      <c:dateAx>
        <c:axId val="8065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657024"/>
        <c:crosses val="autoZero"/>
        <c:auto val="1"/>
        <c:lblOffset val="100"/>
        <c:baseTimeUnit val="years"/>
      </c:dateAx>
      <c:valAx>
        <c:axId val="8065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65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80.84</c:v>
                </c:pt>
                <c:pt idx="1">
                  <c:v>79.17</c:v>
                </c:pt>
                <c:pt idx="2">
                  <c:v>79.38</c:v>
                </c:pt>
                <c:pt idx="3">
                  <c:v>78.83</c:v>
                </c:pt>
                <c:pt idx="4">
                  <c:v>76.83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6A-4F27-BC4F-D93B687F0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31744"/>
        <c:axId val="8203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85.53</c:v>
                </c:pt>
                <c:pt idx="1">
                  <c:v>85.23</c:v>
                </c:pt>
                <c:pt idx="2">
                  <c:v>85.26</c:v>
                </c:pt>
                <c:pt idx="3">
                  <c:v>85.37</c:v>
                </c:pt>
                <c:pt idx="4">
                  <c:v>84.81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6A-4F27-BC4F-D93B687F0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31744"/>
        <c:axId val="82033664"/>
      </c:lineChart>
      <c:dateAx>
        <c:axId val="8203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033664"/>
        <c:crosses val="autoZero"/>
        <c:auto val="1"/>
        <c:lblOffset val="100"/>
        <c:baseTimeUnit val="years"/>
      </c:dateAx>
      <c:valAx>
        <c:axId val="8203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031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102.39</c:v>
                </c:pt>
                <c:pt idx="1">
                  <c:v>104.01</c:v>
                </c:pt>
                <c:pt idx="2">
                  <c:v>102.11</c:v>
                </c:pt>
                <c:pt idx="3">
                  <c:v>104.15</c:v>
                </c:pt>
                <c:pt idx="4">
                  <c:v>109.66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9F-4801-97E8-7654128BA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77440"/>
        <c:axId val="71679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106.89</c:v>
                </c:pt>
                <c:pt idx="1">
                  <c:v>109.04</c:v>
                </c:pt>
                <c:pt idx="2">
                  <c:v>109.64</c:v>
                </c:pt>
                <c:pt idx="3">
                  <c:v>110.95</c:v>
                </c:pt>
                <c:pt idx="4">
                  <c:v>110.68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9F-4801-97E8-7654128BA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7440"/>
        <c:axId val="71679360"/>
      </c:lineChart>
      <c:dateAx>
        <c:axId val="71677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679360"/>
        <c:crosses val="autoZero"/>
        <c:auto val="1"/>
        <c:lblOffset val="100"/>
        <c:baseTimeUnit val="years"/>
      </c:dateAx>
      <c:valAx>
        <c:axId val="71679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677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39.43</c:v>
                </c:pt>
                <c:pt idx="1">
                  <c:v>43.07</c:v>
                </c:pt>
                <c:pt idx="2">
                  <c:v>44.43</c:v>
                </c:pt>
                <c:pt idx="3">
                  <c:v>46.3</c:v>
                </c:pt>
                <c:pt idx="4">
                  <c:v>43.62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8C-4CC7-8A47-3D74F5FA4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22880"/>
        <c:axId val="71729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37.340000000000003</c:v>
                </c:pt>
                <c:pt idx="1">
                  <c:v>44.31</c:v>
                </c:pt>
                <c:pt idx="2">
                  <c:v>45.75</c:v>
                </c:pt>
                <c:pt idx="3">
                  <c:v>46.9</c:v>
                </c:pt>
                <c:pt idx="4">
                  <c:v>47.28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8C-4CC7-8A47-3D74F5FA4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22880"/>
        <c:axId val="71729152"/>
      </c:lineChart>
      <c:dateAx>
        <c:axId val="7172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729152"/>
        <c:crosses val="autoZero"/>
        <c:auto val="1"/>
        <c:lblOffset val="100"/>
        <c:baseTimeUnit val="years"/>
      </c:dateAx>
      <c:valAx>
        <c:axId val="71729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72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12.27</c:v>
                </c:pt>
                <c:pt idx="1">
                  <c:v>10.18</c:v>
                </c:pt>
                <c:pt idx="2">
                  <c:v>2.77</c:v>
                </c:pt>
                <c:pt idx="3">
                  <c:v>12.04</c:v>
                </c:pt>
                <c:pt idx="4">
                  <c:v>12.97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65-458D-AE7E-E17491AE3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76576"/>
        <c:axId val="78778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8.39</c:v>
                </c:pt>
                <c:pt idx="1">
                  <c:v>10.09</c:v>
                </c:pt>
                <c:pt idx="2">
                  <c:v>10.54</c:v>
                </c:pt>
                <c:pt idx="3">
                  <c:v>12.03</c:v>
                </c:pt>
                <c:pt idx="4">
                  <c:v>12.19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65-458D-AE7E-E17491AE3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76576"/>
        <c:axId val="78778752"/>
      </c:lineChart>
      <c:dateAx>
        <c:axId val="7877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778752"/>
        <c:crosses val="autoZero"/>
        <c:auto val="1"/>
        <c:lblOffset val="100"/>
        <c:baseTimeUnit val="years"/>
      </c:dateAx>
      <c:valAx>
        <c:axId val="78778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776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36-47C5-9777-D409CFEAE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830592"/>
        <c:axId val="7883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7.76</c:v>
                </c:pt>
                <c:pt idx="1">
                  <c:v>3.77</c:v>
                </c:pt>
                <c:pt idx="2">
                  <c:v>3.62</c:v>
                </c:pt>
                <c:pt idx="3">
                  <c:v>3.91</c:v>
                </c:pt>
                <c:pt idx="4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36-47C5-9777-D409CFEAE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30592"/>
        <c:axId val="78836864"/>
      </c:lineChart>
      <c:dateAx>
        <c:axId val="7883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836864"/>
        <c:crosses val="autoZero"/>
        <c:auto val="1"/>
        <c:lblOffset val="100"/>
        <c:baseTimeUnit val="years"/>
      </c:dateAx>
      <c:valAx>
        <c:axId val="78836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83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715.22</c:v>
                </c:pt>
                <c:pt idx="1">
                  <c:v>341.34</c:v>
                </c:pt>
                <c:pt idx="2">
                  <c:v>262.87</c:v>
                </c:pt>
                <c:pt idx="3">
                  <c:v>257.52999999999997</c:v>
                </c:pt>
                <c:pt idx="4">
                  <c:v>182.82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8A-4BCF-9F8E-F0B165132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867840"/>
        <c:axId val="7887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909.68</c:v>
                </c:pt>
                <c:pt idx="1">
                  <c:v>382.09</c:v>
                </c:pt>
                <c:pt idx="2">
                  <c:v>371.31</c:v>
                </c:pt>
                <c:pt idx="3">
                  <c:v>377.63</c:v>
                </c:pt>
                <c:pt idx="4">
                  <c:v>357.34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8A-4BCF-9F8E-F0B165132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67840"/>
        <c:axId val="78874112"/>
      </c:lineChart>
      <c:dateAx>
        <c:axId val="7886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874112"/>
        <c:crosses val="autoZero"/>
        <c:auto val="1"/>
        <c:lblOffset val="100"/>
        <c:baseTimeUnit val="years"/>
      </c:dateAx>
      <c:valAx>
        <c:axId val="78874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86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166.72</c:v>
                </c:pt>
                <c:pt idx="1">
                  <c:v>172.32</c:v>
                </c:pt>
                <c:pt idx="2">
                  <c:v>197.51</c:v>
                </c:pt>
                <c:pt idx="3">
                  <c:v>200.98</c:v>
                </c:pt>
                <c:pt idx="4">
                  <c:v>247.98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E3-4248-B4E0-3D98F4988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17632"/>
        <c:axId val="7891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382.65</c:v>
                </c:pt>
                <c:pt idx="1">
                  <c:v>385.06</c:v>
                </c:pt>
                <c:pt idx="2">
                  <c:v>373.09</c:v>
                </c:pt>
                <c:pt idx="3">
                  <c:v>364.71</c:v>
                </c:pt>
                <c:pt idx="4">
                  <c:v>373.69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E3-4248-B4E0-3D98F4988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17632"/>
        <c:axId val="78919552"/>
      </c:lineChart>
      <c:dateAx>
        <c:axId val="7891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919552"/>
        <c:crosses val="autoZero"/>
        <c:auto val="1"/>
        <c:lblOffset val="100"/>
        <c:baseTimeUnit val="years"/>
      </c:dateAx>
      <c:valAx>
        <c:axId val="78919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917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101.87</c:v>
                </c:pt>
                <c:pt idx="1">
                  <c:v>103.66</c:v>
                </c:pt>
                <c:pt idx="2">
                  <c:v>101.61</c:v>
                </c:pt>
                <c:pt idx="3">
                  <c:v>103.65</c:v>
                </c:pt>
                <c:pt idx="4">
                  <c:v>109.79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49-4FDA-9898-17651375B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46688"/>
        <c:axId val="7894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96.1</c:v>
                </c:pt>
                <c:pt idx="1">
                  <c:v>99.07</c:v>
                </c:pt>
                <c:pt idx="2">
                  <c:v>99.99</c:v>
                </c:pt>
                <c:pt idx="3">
                  <c:v>100.65</c:v>
                </c:pt>
                <c:pt idx="4">
                  <c:v>99.87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49-4FDA-9898-17651375B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46688"/>
        <c:axId val="78948608"/>
      </c:lineChart>
      <c:dateAx>
        <c:axId val="7894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948608"/>
        <c:crosses val="autoZero"/>
        <c:auto val="1"/>
        <c:lblOffset val="100"/>
        <c:baseTimeUnit val="years"/>
      </c:dateAx>
      <c:valAx>
        <c:axId val="7894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94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185.39</c:v>
                </c:pt>
                <c:pt idx="1">
                  <c:v>182.35</c:v>
                </c:pt>
                <c:pt idx="2">
                  <c:v>186.21</c:v>
                </c:pt>
                <c:pt idx="3">
                  <c:v>182.93</c:v>
                </c:pt>
                <c:pt idx="4">
                  <c:v>173.08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62-45E4-B04A-EF336F184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617856"/>
        <c:axId val="80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178.39</c:v>
                </c:pt>
                <c:pt idx="1">
                  <c:v>173.03</c:v>
                </c:pt>
                <c:pt idx="2">
                  <c:v>171.15</c:v>
                </c:pt>
                <c:pt idx="3">
                  <c:v>170.19</c:v>
                </c:pt>
                <c:pt idx="4">
                  <c:v>171.81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62-45E4-B04A-EF336F184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17856"/>
        <c:axId val="80619776"/>
      </c:lineChart>
      <c:dateAx>
        <c:axId val="8061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619776"/>
        <c:crosses val="autoZero"/>
        <c:auto val="1"/>
        <c:lblOffset val="100"/>
        <c:baseTimeUnit val="years"/>
      </c:dateAx>
      <c:valAx>
        <c:axId val="80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61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3" zoomScaleNormal="10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4" t="str">
        <f>データ!H6</f>
        <v>静岡県　牧之原市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A5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46313</v>
      </c>
      <c r="AM8" s="59"/>
      <c r="AN8" s="59"/>
      <c r="AO8" s="59"/>
      <c r="AP8" s="59"/>
      <c r="AQ8" s="59"/>
      <c r="AR8" s="59"/>
      <c r="AS8" s="59"/>
      <c r="AT8" s="50">
        <f>データ!$S$6</f>
        <v>111.69</v>
      </c>
      <c r="AU8" s="51"/>
      <c r="AV8" s="51"/>
      <c r="AW8" s="51"/>
      <c r="AX8" s="51"/>
      <c r="AY8" s="51"/>
      <c r="AZ8" s="51"/>
      <c r="BA8" s="51"/>
      <c r="BB8" s="52">
        <f>データ!$T$6</f>
        <v>414.66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64.239999999999995</v>
      </c>
      <c r="J10" s="51"/>
      <c r="K10" s="51"/>
      <c r="L10" s="51"/>
      <c r="M10" s="51"/>
      <c r="N10" s="51"/>
      <c r="O10" s="62"/>
      <c r="P10" s="52">
        <f>データ!$P$6</f>
        <v>83.77</v>
      </c>
      <c r="Q10" s="52"/>
      <c r="R10" s="52"/>
      <c r="S10" s="52"/>
      <c r="T10" s="52"/>
      <c r="U10" s="52"/>
      <c r="V10" s="52"/>
      <c r="W10" s="59">
        <f>データ!$Q$6</f>
        <v>3618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38620</v>
      </c>
      <c r="AM10" s="59"/>
      <c r="AN10" s="59"/>
      <c r="AO10" s="59"/>
      <c r="AP10" s="59"/>
      <c r="AQ10" s="59"/>
      <c r="AR10" s="59"/>
      <c r="AS10" s="59"/>
      <c r="AT10" s="50">
        <f>データ!$V$6</f>
        <v>48.84</v>
      </c>
      <c r="AU10" s="51"/>
      <c r="AV10" s="51"/>
      <c r="AW10" s="51"/>
      <c r="AX10" s="51"/>
      <c r="AY10" s="51"/>
      <c r="AZ10" s="51"/>
      <c r="BA10" s="51"/>
      <c r="BB10" s="52">
        <f>データ!$W$6</f>
        <v>790.75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80" t="s">
        <v>117</v>
      </c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2"/>
    </row>
    <row r="17" spans="1:78" ht="13.5" customHeight="1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80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2"/>
    </row>
    <row r="18" spans="1:78" ht="13.5" customHeight="1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80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2"/>
    </row>
    <row r="19" spans="1:78" ht="13.5" customHeight="1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80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2"/>
    </row>
    <row r="20" spans="1:78" ht="13.5" customHeight="1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80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2"/>
    </row>
    <row r="21" spans="1:78" ht="13.5" customHeight="1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80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2"/>
    </row>
    <row r="22" spans="1:78" ht="13.5" customHeight="1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80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2"/>
    </row>
    <row r="23" spans="1:78" ht="13.5" customHeight="1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80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2"/>
    </row>
    <row r="24" spans="1:78" ht="13.5" customHeight="1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80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2"/>
    </row>
    <row r="25" spans="1:78" ht="13.5" customHeight="1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80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2"/>
    </row>
    <row r="26" spans="1:78" ht="13.5" customHeight="1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80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2"/>
    </row>
    <row r="27" spans="1:78" ht="13.5" customHeight="1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80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2"/>
    </row>
    <row r="28" spans="1:78" ht="13.5" customHeight="1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80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2"/>
    </row>
    <row r="29" spans="1:78" ht="13.5" customHeight="1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80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2"/>
    </row>
    <row r="30" spans="1:78" ht="13.5" customHeight="1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80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2"/>
    </row>
    <row r="31" spans="1:78" ht="13.5" customHeight="1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80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2"/>
    </row>
    <row r="32" spans="1:78" ht="13.5" customHeight="1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80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2"/>
    </row>
    <row r="33" spans="1:78" ht="13.5" customHeight="1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80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2"/>
    </row>
    <row r="34" spans="1:78" ht="13.5" customHeight="1">
      <c r="A34" s="2"/>
      <c r="B34" s="17"/>
      <c r="C34" s="79" t="s">
        <v>26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19"/>
      <c r="R34" s="79" t="s">
        <v>27</v>
      </c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19"/>
      <c r="AG34" s="79" t="s">
        <v>28</v>
      </c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19"/>
      <c r="AV34" s="79" t="s">
        <v>29</v>
      </c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18"/>
      <c r="BK34" s="2"/>
      <c r="BL34" s="80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2"/>
    </row>
    <row r="35" spans="1:78" ht="13.5" customHeight="1">
      <c r="A35" s="2"/>
      <c r="B35" s="17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1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1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1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18"/>
      <c r="BK35" s="2"/>
      <c r="BL35" s="80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2"/>
    </row>
    <row r="36" spans="1:78" ht="13.5" customHeight="1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80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2"/>
    </row>
    <row r="37" spans="1:78" ht="13.5" customHeight="1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80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2"/>
    </row>
    <row r="38" spans="1:78" ht="13.5" customHeight="1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80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2"/>
    </row>
    <row r="39" spans="1:78" ht="13.5" customHeight="1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80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2"/>
    </row>
    <row r="40" spans="1:78" ht="13.5" customHeight="1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80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2"/>
    </row>
    <row r="41" spans="1:78" ht="13.5" customHeight="1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80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2"/>
    </row>
    <row r="42" spans="1:78" ht="13.5" customHeight="1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80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2"/>
    </row>
    <row r="43" spans="1:78" ht="13.5" customHeight="1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80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2"/>
    </row>
    <row r="44" spans="1:78" ht="13.5" customHeight="1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80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2"/>
    </row>
    <row r="45" spans="1:78" ht="13.5" customHeight="1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80" t="s">
        <v>118</v>
      </c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2"/>
    </row>
    <row r="48" spans="1:78" ht="13.5" customHeight="1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80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2"/>
    </row>
    <row r="49" spans="1:78" ht="13.5" customHeight="1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80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2"/>
    </row>
    <row r="50" spans="1:78" ht="13.5" customHeight="1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80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2"/>
    </row>
    <row r="51" spans="1:78" ht="13.5" customHeight="1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80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2"/>
    </row>
    <row r="52" spans="1:78" ht="13.5" customHeight="1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80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2"/>
    </row>
    <row r="53" spans="1:78" ht="13.5" customHeight="1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80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2"/>
    </row>
    <row r="54" spans="1:78" ht="13.5" customHeight="1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80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2"/>
    </row>
    <row r="55" spans="1:78" ht="13.5" customHeight="1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80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2"/>
    </row>
    <row r="56" spans="1:78" ht="13.5" customHeight="1">
      <c r="A56" s="2"/>
      <c r="B56" s="17"/>
      <c r="C56" s="79" t="s">
        <v>31</v>
      </c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19"/>
      <c r="R56" s="79" t="s">
        <v>32</v>
      </c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19"/>
      <c r="AG56" s="79" t="s">
        <v>33</v>
      </c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19"/>
      <c r="AV56" s="79" t="s">
        <v>34</v>
      </c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18"/>
      <c r="BK56" s="2"/>
      <c r="BL56" s="80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2"/>
    </row>
    <row r="57" spans="1:78" ht="13.5" customHeight="1">
      <c r="A57" s="2"/>
      <c r="B57" s="17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1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1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1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18"/>
      <c r="BK57" s="2"/>
      <c r="BL57" s="80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2"/>
    </row>
    <row r="58" spans="1:78" ht="13.5" customHeight="1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80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2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80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2"/>
    </row>
    <row r="60" spans="1:78" ht="13.5" customHeight="1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80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2"/>
    </row>
    <row r="61" spans="1:78" ht="13.5" customHeight="1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80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2"/>
    </row>
    <row r="62" spans="1:78" ht="13.5" customHeight="1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80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2"/>
    </row>
    <row r="63" spans="1:78" ht="13.5" customHeight="1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80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2"/>
    </row>
    <row r="64" spans="1:78" ht="13.5" customHeight="1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80" t="s">
        <v>119</v>
      </c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2"/>
    </row>
    <row r="67" spans="1:78" ht="13.5" customHeight="1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80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2"/>
    </row>
    <row r="68" spans="1:78" ht="13.5" customHeight="1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80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2"/>
    </row>
    <row r="69" spans="1:78" ht="13.5" customHeight="1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80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2"/>
    </row>
    <row r="70" spans="1:78" ht="13.5" customHeight="1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80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2"/>
    </row>
    <row r="71" spans="1:78" ht="13.5" customHeight="1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80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2"/>
    </row>
    <row r="72" spans="1:78" ht="13.5" customHeight="1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80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2"/>
    </row>
    <row r="73" spans="1:78" ht="13.5" customHeight="1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80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2"/>
    </row>
    <row r="74" spans="1:78" ht="13.5" customHeight="1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80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2"/>
    </row>
    <row r="75" spans="1:78" ht="13.5" customHeight="1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80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2"/>
    </row>
    <row r="76" spans="1:78" ht="13.5" customHeight="1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80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2"/>
    </row>
    <row r="77" spans="1:78" ht="13.5" customHeight="1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80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2"/>
    </row>
    <row r="78" spans="1:78" ht="13.5" customHeight="1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80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2"/>
    </row>
    <row r="79" spans="1:78" ht="13.5" customHeight="1">
      <c r="A79" s="2"/>
      <c r="B79" s="17"/>
      <c r="C79" s="79" t="s">
        <v>37</v>
      </c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19"/>
      <c r="V79" s="19"/>
      <c r="W79" s="79" t="s">
        <v>38</v>
      </c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19"/>
      <c r="AP79" s="19"/>
      <c r="AQ79" s="79" t="s">
        <v>39</v>
      </c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4"/>
      <c r="BJ79" s="18"/>
      <c r="BK79" s="2"/>
      <c r="BL79" s="80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2"/>
    </row>
    <row r="80" spans="1:78" ht="13.5" customHeight="1">
      <c r="A80" s="2"/>
      <c r="B80" s="17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19"/>
      <c r="V80" s="1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19"/>
      <c r="AP80" s="1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4"/>
      <c r="BJ80" s="18"/>
      <c r="BK80" s="2"/>
      <c r="BL80" s="80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2"/>
    </row>
    <row r="81" spans="1:78" ht="13.5" customHeight="1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80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2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>
      <c r="C83" s="25" t="s">
        <v>40</v>
      </c>
    </row>
    <row r="84" spans="1:78" hidden="1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Y+DO/da1KtiGokxbptz2pmZ0HjgzrNCaKn6ptaUrSExr8jOJVd4hJJXf+9vX2BOhnFxtx2Fe43pr2H3kJxG8RQ==" saltValue="s8L4yOYZgL++Y4UrRktapQ==" spinCount="100000" sheet="1" objects="1" scenarios="1" formatCells="0" formatColumns="0" formatRows="0"/>
  <mergeCells count="55">
    <mergeCell ref="B60:BJ61"/>
    <mergeCell ref="BL47:BZ63"/>
    <mergeCell ref="BL64:BZ65"/>
    <mergeCell ref="C79:T80"/>
    <mergeCell ref="W79:AN80"/>
    <mergeCell ref="AQ79:BH80"/>
    <mergeCell ref="BL66:BZ82"/>
    <mergeCell ref="BL45:BZ46"/>
    <mergeCell ref="C56:P57"/>
    <mergeCell ref="R56:AE57"/>
    <mergeCell ref="AG56:AT57"/>
    <mergeCell ref="AV56:BI57"/>
    <mergeCell ref="BL11:BZ13"/>
    <mergeCell ref="B14:BJ15"/>
    <mergeCell ref="BL14:BZ15"/>
    <mergeCell ref="C34:P35"/>
    <mergeCell ref="R34:AE35"/>
    <mergeCell ref="AG34:AT35"/>
    <mergeCell ref="AV34:BI35"/>
    <mergeCell ref="BL16:BZ44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>
      <c r="A6" s="28" t="s">
        <v>104</v>
      </c>
      <c r="B6" s="33">
        <f>B7</f>
        <v>2017</v>
      </c>
      <c r="C6" s="33">
        <f t="shared" ref="C6:W6" si="3">C7</f>
        <v>222267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静岡県　牧之原市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A5</v>
      </c>
      <c r="M6" s="33" t="str">
        <f t="shared" si="3"/>
        <v>非設置</v>
      </c>
      <c r="N6" s="34" t="str">
        <f t="shared" si="3"/>
        <v>-</v>
      </c>
      <c r="O6" s="34">
        <f t="shared" si="3"/>
        <v>64.239999999999995</v>
      </c>
      <c r="P6" s="34">
        <f t="shared" si="3"/>
        <v>83.77</v>
      </c>
      <c r="Q6" s="34">
        <f t="shared" si="3"/>
        <v>3618</v>
      </c>
      <c r="R6" s="34">
        <f t="shared" si="3"/>
        <v>46313</v>
      </c>
      <c r="S6" s="34">
        <f t="shared" si="3"/>
        <v>111.69</v>
      </c>
      <c r="T6" s="34">
        <f t="shared" si="3"/>
        <v>414.66</v>
      </c>
      <c r="U6" s="34">
        <f t="shared" si="3"/>
        <v>38620</v>
      </c>
      <c r="V6" s="34">
        <f t="shared" si="3"/>
        <v>48.84</v>
      </c>
      <c r="W6" s="34">
        <f t="shared" si="3"/>
        <v>790.75</v>
      </c>
      <c r="X6" s="35">
        <f>IF(X7="",NA(),X7)</f>
        <v>102.39</v>
      </c>
      <c r="Y6" s="35">
        <f t="shared" ref="Y6:AG6" si="4">IF(Y7="",NA(),Y7)</f>
        <v>104.01</v>
      </c>
      <c r="Z6" s="35">
        <f t="shared" si="4"/>
        <v>102.11</v>
      </c>
      <c r="AA6" s="35">
        <f t="shared" si="4"/>
        <v>104.15</v>
      </c>
      <c r="AB6" s="35">
        <f t="shared" si="4"/>
        <v>109.66</v>
      </c>
      <c r="AC6" s="35">
        <f t="shared" si="4"/>
        <v>106.89</v>
      </c>
      <c r="AD6" s="35">
        <f t="shared" si="4"/>
        <v>109.04</v>
      </c>
      <c r="AE6" s="35">
        <f t="shared" si="4"/>
        <v>109.64</v>
      </c>
      <c r="AF6" s="35">
        <f t="shared" si="4"/>
        <v>110.95</v>
      </c>
      <c r="AG6" s="35">
        <f t="shared" si="4"/>
        <v>110.68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7.76</v>
      </c>
      <c r="AO6" s="35">
        <f t="shared" si="5"/>
        <v>3.77</v>
      </c>
      <c r="AP6" s="35">
        <f t="shared" si="5"/>
        <v>3.62</v>
      </c>
      <c r="AQ6" s="35">
        <f t="shared" si="5"/>
        <v>3.91</v>
      </c>
      <c r="AR6" s="35">
        <f t="shared" si="5"/>
        <v>3.56</v>
      </c>
      <c r="AS6" s="34" t="str">
        <f>IF(AS7="","",IF(AS7="-","【-】","【"&amp;SUBSTITUTE(TEXT(AS7,"#,##0.00"),"-","△")&amp;"】"))</f>
        <v>【0.85】</v>
      </c>
      <c r="AT6" s="35">
        <f>IF(AT7="",NA(),AT7)</f>
        <v>715.22</v>
      </c>
      <c r="AU6" s="35">
        <f t="shared" ref="AU6:BC6" si="6">IF(AU7="",NA(),AU7)</f>
        <v>341.34</v>
      </c>
      <c r="AV6" s="35">
        <f t="shared" si="6"/>
        <v>262.87</v>
      </c>
      <c r="AW6" s="35">
        <f t="shared" si="6"/>
        <v>257.52999999999997</v>
      </c>
      <c r="AX6" s="35">
        <f t="shared" si="6"/>
        <v>182.82</v>
      </c>
      <c r="AY6" s="35">
        <f t="shared" si="6"/>
        <v>909.68</v>
      </c>
      <c r="AZ6" s="35">
        <f t="shared" si="6"/>
        <v>382.09</v>
      </c>
      <c r="BA6" s="35">
        <f t="shared" si="6"/>
        <v>371.31</v>
      </c>
      <c r="BB6" s="35">
        <f t="shared" si="6"/>
        <v>377.63</v>
      </c>
      <c r="BC6" s="35">
        <f t="shared" si="6"/>
        <v>357.34</v>
      </c>
      <c r="BD6" s="34" t="str">
        <f>IF(BD7="","",IF(BD7="-","【-】","【"&amp;SUBSTITUTE(TEXT(BD7,"#,##0.00"),"-","△")&amp;"】"))</f>
        <v>【264.34】</v>
      </c>
      <c r="BE6" s="35">
        <f>IF(BE7="",NA(),BE7)</f>
        <v>166.72</v>
      </c>
      <c r="BF6" s="35">
        <f t="shared" ref="BF6:BN6" si="7">IF(BF7="",NA(),BF7)</f>
        <v>172.32</v>
      </c>
      <c r="BG6" s="35">
        <f t="shared" si="7"/>
        <v>197.51</v>
      </c>
      <c r="BH6" s="35">
        <f t="shared" si="7"/>
        <v>200.98</v>
      </c>
      <c r="BI6" s="35">
        <f t="shared" si="7"/>
        <v>247.98</v>
      </c>
      <c r="BJ6" s="35">
        <f t="shared" si="7"/>
        <v>382.65</v>
      </c>
      <c r="BK6" s="35">
        <f t="shared" si="7"/>
        <v>385.06</v>
      </c>
      <c r="BL6" s="35">
        <f t="shared" si="7"/>
        <v>373.09</v>
      </c>
      <c r="BM6" s="35">
        <f t="shared" si="7"/>
        <v>364.71</v>
      </c>
      <c r="BN6" s="35">
        <f t="shared" si="7"/>
        <v>373.69</v>
      </c>
      <c r="BO6" s="34" t="str">
        <f>IF(BO7="","",IF(BO7="-","【-】","【"&amp;SUBSTITUTE(TEXT(BO7,"#,##0.00"),"-","△")&amp;"】"))</f>
        <v>【274.27】</v>
      </c>
      <c r="BP6" s="35">
        <f>IF(BP7="",NA(),BP7)</f>
        <v>101.87</v>
      </c>
      <c r="BQ6" s="35">
        <f t="shared" ref="BQ6:BY6" si="8">IF(BQ7="",NA(),BQ7)</f>
        <v>103.66</v>
      </c>
      <c r="BR6" s="35">
        <f t="shared" si="8"/>
        <v>101.61</v>
      </c>
      <c r="BS6" s="35">
        <f t="shared" si="8"/>
        <v>103.65</v>
      </c>
      <c r="BT6" s="35">
        <f t="shared" si="8"/>
        <v>109.79</v>
      </c>
      <c r="BU6" s="35">
        <f t="shared" si="8"/>
        <v>96.1</v>
      </c>
      <c r="BV6" s="35">
        <f t="shared" si="8"/>
        <v>99.07</v>
      </c>
      <c r="BW6" s="35">
        <f t="shared" si="8"/>
        <v>99.99</v>
      </c>
      <c r="BX6" s="35">
        <f t="shared" si="8"/>
        <v>100.65</v>
      </c>
      <c r="BY6" s="35">
        <f t="shared" si="8"/>
        <v>99.87</v>
      </c>
      <c r="BZ6" s="34" t="str">
        <f>IF(BZ7="","",IF(BZ7="-","【-】","【"&amp;SUBSTITUTE(TEXT(BZ7,"#,##0.00"),"-","△")&amp;"】"))</f>
        <v>【104.36】</v>
      </c>
      <c r="CA6" s="35">
        <f>IF(CA7="",NA(),CA7)</f>
        <v>185.39</v>
      </c>
      <c r="CB6" s="35">
        <f t="shared" ref="CB6:CJ6" si="9">IF(CB7="",NA(),CB7)</f>
        <v>182.35</v>
      </c>
      <c r="CC6" s="35">
        <f t="shared" si="9"/>
        <v>186.21</v>
      </c>
      <c r="CD6" s="35">
        <f t="shared" si="9"/>
        <v>182.93</v>
      </c>
      <c r="CE6" s="35">
        <f t="shared" si="9"/>
        <v>173.08</v>
      </c>
      <c r="CF6" s="35">
        <f t="shared" si="9"/>
        <v>178.39</v>
      </c>
      <c r="CG6" s="35">
        <f t="shared" si="9"/>
        <v>173.03</v>
      </c>
      <c r="CH6" s="35">
        <f t="shared" si="9"/>
        <v>171.15</v>
      </c>
      <c r="CI6" s="35">
        <f t="shared" si="9"/>
        <v>170.19</v>
      </c>
      <c r="CJ6" s="35">
        <f t="shared" si="9"/>
        <v>171.81</v>
      </c>
      <c r="CK6" s="34" t="str">
        <f>IF(CK7="","",IF(CK7="-","【-】","【"&amp;SUBSTITUTE(TEXT(CK7,"#,##0.00"),"-","△")&amp;"】"))</f>
        <v>【165.71】</v>
      </c>
      <c r="CL6" s="35">
        <f>IF(CL7="",NA(),CL7)</f>
        <v>61.2</v>
      </c>
      <c r="CM6" s="35">
        <f t="shared" ref="CM6:CU6" si="10">IF(CM7="",NA(),CM7)</f>
        <v>60.77</v>
      </c>
      <c r="CN6" s="35">
        <f t="shared" si="10"/>
        <v>59.12</v>
      </c>
      <c r="CO6" s="35">
        <f t="shared" si="10"/>
        <v>60.05</v>
      </c>
      <c r="CP6" s="35">
        <f t="shared" si="10"/>
        <v>62.32</v>
      </c>
      <c r="CQ6" s="35">
        <f t="shared" si="10"/>
        <v>59.23</v>
      </c>
      <c r="CR6" s="35">
        <f t="shared" si="10"/>
        <v>58.58</v>
      </c>
      <c r="CS6" s="35">
        <f t="shared" si="10"/>
        <v>58.53</v>
      </c>
      <c r="CT6" s="35">
        <f t="shared" si="10"/>
        <v>59.01</v>
      </c>
      <c r="CU6" s="35">
        <f t="shared" si="10"/>
        <v>60.03</v>
      </c>
      <c r="CV6" s="34" t="str">
        <f>IF(CV7="","",IF(CV7="-","【-】","【"&amp;SUBSTITUTE(TEXT(CV7,"#,##0.00"),"-","△")&amp;"】"))</f>
        <v>【60.41】</v>
      </c>
      <c r="CW6" s="35">
        <f>IF(CW7="",NA(),CW7)</f>
        <v>80.84</v>
      </c>
      <c r="CX6" s="35">
        <f t="shared" ref="CX6:DF6" si="11">IF(CX7="",NA(),CX7)</f>
        <v>79.17</v>
      </c>
      <c r="CY6" s="35">
        <f t="shared" si="11"/>
        <v>79.38</v>
      </c>
      <c r="CZ6" s="35">
        <f t="shared" si="11"/>
        <v>78.83</v>
      </c>
      <c r="DA6" s="35">
        <f t="shared" si="11"/>
        <v>76.83</v>
      </c>
      <c r="DB6" s="35">
        <f t="shared" si="11"/>
        <v>85.53</v>
      </c>
      <c r="DC6" s="35">
        <f t="shared" si="11"/>
        <v>85.23</v>
      </c>
      <c r="DD6" s="35">
        <f t="shared" si="11"/>
        <v>85.26</v>
      </c>
      <c r="DE6" s="35">
        <f t="shared" si="11"/>
        <v>85.37</v>
      </c>
      <c r="DF6" s="35">
        <f t="shared" si="11"/>
        <v>84.81</v>
      </c>
      <c r="DG6" s="34" t="str">
        <f>IF(DG7="","",IF(DG7="-","【-】","【"&amp;SUBSTITUTE(TEXT(DG7,"#,##0.00"),"-","△")&amp;"】"))</f>
        <v>【89.93】</v>
      </c>
      <c r="DH6" s="35">
        <f>IF(DH7="",NA(),DH7)</f>
        <v>39.43</v>
      </c>
      <c r="DI6" s="35">
        <f t="shared" ref="DI6:DQ6" si="12">IF(DI7="",NA(),DI7)</f>
        <v>43.07</v>
      </c>
      <c r="DJ6" s="35">
        <f t="shared" si="12"/>
        <v>44.43</v>
      </c>
      <c r="DK6" s="35">
        <f t="shared" si="12"/>
        <v>46.3</v>
      </c>
      <c r="DL6" s="35">
        <f t="shared" si="12"/>
        <v>43.62</v>
      </c>
      <c r="DM6" s="35">
        <f t="shared" si="12"/>
        <v>37.340000000000003</v>
      </c>
      <c r="DN6" s="35">
        <f t="shared" si="12"/>
        <v>44.31</v>
      </c>
      <c r="DO6" s="35">
        <f t="shared" si="12"/>
        <v>45.75</v>
      </c>
      <c r="DP6" s="35">
        <f t="shared" si="12"/>
        <v>46.9</v>
      </c>
      <c r="DQ6" s="35">
        <f t="shared" si="12"/>
        <v>47.28</v>
      </c>
      <c r="DR6" s="34" t="str">
        <f>IF(DR7="","",IF(DR7="-","【-】","【"&amp;SUBSTITUTE(TEXT(DR7,"#,##0.00"),"-","△")&amp;"】"))</f>
        <v>【48.12】</v>
      </c>
      <c r="DS6" s="35">
        <f>IF(DS7="",NA(),DS7)</f>
        <v>12.27</v>
      </c>
      <c r="DT6" s="35">
        <f t="shared" ref="DT6:EB6" si="13">IF(DT7="",NA(),DT7)</f>
        <v>10.18</v>
      </c>
      <c r="DU6" s="35">
        <f t="shared" si="13"/>
        <v>2.77</v>
      </c>
      <c r="DV6" s="35">
        <f t="shared" si="13"/>
        <v>12.04</v>
      </c>
      <c r="DW6" s="35">
        <f t="shared" si="13"/>
        <v>12.97</v>
      </c>
      <c r="DX6" s="35">
        <f t="shared" si="13"/>
        <v>8.39</v>
      </c>
      <c r="DY6" s="35">
        <f t="shared" si="13"/>
        <v>10.09</v>
      </c>
      <c r="DZ6" s="35">
        <f t="shared" si="13"/>
        <v>10.54</v>
      </c>
      <c r="EA6" s="35">
        <f t="shared" si="13"/>
        <v>12.03</v>
      </c>
      <c r="EB6" s="35">
        <f t="shared" si="13"/>
        <v>12.19</v>
      </c>
      <c r="EC6" s="34" t="str">
        <f>IF(EC7="","",IF(EC7="-","【-】","【"&amp;SUBSTITUTE(TEXT(EC7,"#,##0.00"),"-","△")&amp;"】"))</f>
        <v>【15.89】</v>
      </c>
      <c r="ED6" s="35">
        <f>IF(ED7="",NA(),ED7)</f>
        <v>0.84</v>
      </c>
      <c r="EE6" s="35">
        <f t="shared" ref="EE6:EM6" si="14">IF(EE7="",NA(),EE7)</f>
        <v>0.82</v>
      </c>
      <c r="EF6" s="35">
        <f t="shared" si="14"/>
        <v>0.83</v>
      </c>
      <c r="EG6" s="35">
        <f t="shared" si="14"/>
        <v>0.08</v>
      </c>
      <c r="EH6" s="35">
        <f t="shared" si="14"/>
        <v>0.48</v>
      </c>
      <c r="EI6" s="35">
        <f t="shared" si="14"/>
        <v>0.59</v>
      </c>
      <c r="EJ6" s="35">
        <f t="shared" si="14"/>
        <v>0.6</v>
      </c>
      <c r="EK6" s="35">
        <f t="shared" si="14"/>
        <v>0.56000000000000005</v>
      </c>
      <c r="EL6" s="35">
        <f t="shared" si="14"/>
        <v>0.61</v>
      </c>
      <c r="EM6" s="35">
        <f t="shared" si="14"/>
        <v>0.51</v>
      </c>
      <c r="EN6" s="34" t="str">
        <f>IF(EN7="","",IF(EN7="-","【-】","【"&amp;SUBSTITUTE(TEXT(EN7,"#,##0.00"),"-","△")&amp;"】"))</f>
        <v>【0.69】</v>
      </c>
    </row>
    <row r="7" spans="1:144" s="36" customFormat="1">
      <c r="A7" s="28"/>
      <c r="B7" s="37">
        <v>2017</v>
      </c>
      <c r="C7" s="37">
        <v>222267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64.239999999999995</v>
      </c>
      <c r="P7" s="38">
        <v>83.77</v>
      </c>
      <c r="Q7" s="38">
        <v>3618</v>
      </c>
      <c r="R7" s="38">
        <v>46313</v>
      </c>
      <c r="S7" s="38">
        <v>111.69</v>
      </c>
      <c r="T7" s="38">
        <v>414.66</v>
      </c>
      <c r="U7" s="38">
        <v>38620</v>
      </c>
      <c r="V7" s="38">
        <v>48.84</v>
      </c>
      <c r="W7" s="38">
        <v>790.75</v>
      </c>
      <c r="X7" s="38">
        <v>102.39</v>
      </c>
      <c r="Y7" s="38">
        <v>104.01</v>
      </c>
      <c r="Z7" s="38">
        <v>102.11</v>
      </c>
      <c r="AA7" s="38">
        <v>104.15</v>
      </c>
      <c r="AB7" s="38">
        <v>109.66</v>
      </c>
      <c r="AC7" s="38">
        <v>106.89</v>
      </c>
      <c r="AD7" s="38">
        <v>109.04</v>
      </c>
      <c r="AE7" s="38">
        <v>109.64</v>
      </c>
      <c r="AF7" s="38">
        <v>110.95</v>
      </c>
      <c r="AG7" s="38">
        <v>110.68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7.76</v>
      </c>
      <c r="AO7" s="38">
        <v>3.77</v>
      </c>
      <c r="AP7" s="38">
        <v>3.62</v>
      </c>
      <c r="AQ7" s="38">
        <v>3.91</v>
      </c>
      <c r="AR7" s="38">
        <v>3.56</v>
      </c>
      <c r="AS7" s="38">
        <v>0.85</v>
      </c>
      <c r="AT7" s="38">
        <v>715.22</v>
      </c>
      <c r="AU7" s="38">
        <v>341.34</v>
      </c>
      <c r="AV7" s="38">
        <v>262.87</v>
      </c>
      <c r="AW7" s="38">
        <v>257.52999999999997</v>
      </c>
      <c r="AX7" s="38">
        <v>182.82</v>
      </c>
      <c r="AY7" s="38">
        <v>909.68</v>
      </c>
      <c r="AZ7" s="38">
        <v>382.09</v>
      </c>
      <c r="BA7" s="38">
        <v>371.31</v>
      </c>
      <c r="BB7" s="38">
        <v>377.63</v>
      </c>
      <c r="BC7" s="38">
        <v>357.34</v>
      </c>
      <c r="BD7" s="38">
        <v>264.33999999999997</v>
      </c>
      <c r="BE7" s="38">
        <v>166.72</v>
      </c>
      <c r="BF7" s="38">
        <v>172.32</v>
      </c>
      <c r="BG7" s="38">
        <v>197.51</v>
      </c>
      <c r="BH7" s="38">
        <v>200.98</v>
      </c>
      <c r="BI7" s="38">
        <v>247.98</v>
      </c>
      <c r="BJ7" s="38">
        <v>382.65</v>
      </c>
      <c r="BK7" s="38">
        <v>385.06</v>
      </c>
      <c r="BL7" s="38">
        <v>373.09</v>
      </c>
      <c r="BM7" s="38">
        <v>364.71</v>
      </c>
      <c r="BN7" s="38">
        <v>373.69</v>
      </c>
      <c r="BO7" s="38">
        <v>274.27</v>
      </c>
      <c r="BP7" s="38">
        <v>101.87</v>
      </c>
      <c r="BQ7" s="38">
        <v>103.66</v>
      </c>
      <c r="BR7" s="38">
        <v>101.61</v>
      </c>
      <c r="BS7" s="38">
        <v>103.65</v>
      </c>
      <c r="BT7" s="38">
        <v>109.79</v>
      </c>
      <c r="BU7" s="38">
        <v>96.1</v>
      </c>
      <c r="BV7" s="38">
        <v>99.07</v>
      </c>
      <c r="BW7" s="38">
        <v>99.99</v>
      </c>
      <c r="BX7" s="38">
        <v>100.65</v>
      </c>
      <c r="BY7" s="38">
        <v>99.87</v>
      </c>
      <c r="BZ7" s="38">
        <v>104.36</v>
      </c>
      <c r="CA7" s="38">
        <v>185.39</v>
      </c>
      <c r="CB7" s="38">
        <v>182.35</v>
      </c>
      <c r="CC7" s="38">
        <v>186.21</v>
      </c>
      <c r="CD7" s="38">
        <v>182.93</v>
      </c>
      <c r="CE7" s="38">
        <v>173.08</v>
      </c>
      <c r="CF7" s="38">
        <v>178.39</v>
      </c>
      <c r="CG7" s="38">
        <v>173.03</v>
      </c>
      <c r="CH7" s="38">
        <v>171.15</v>
      </c>
      <c r="CI7" s="38">
        <v>170.19</v>
      </c>
      <c r="CJ7" s="38">
        <v>171.81</v>
      </c>
      <c r="CK7" s="38">
        <v>165.71</v>
      </c>
      <c r="CL7" s="38">
        <v>61.2</v>
      </c>
      <c r="CM7" s="38">
        <v>60.77</v>
      </c>
      <c r="CN7" s="38">
        <v>59.12</v>
      </c>
      <c r="CO7" s="38">
        <v>60.05</v>
      </c>
      <c r="CP7" s="38">
        <v>62.32</v>
      </c>
      <c r="CQ7" s="38">
        <v>59.23</v>
      </c>
      <c r="CR7" s="38">
        <v>58.58</v>
      </c>
      <c r="CS7" s="38">
        <v>58.53</v>
      </c>
      <c r="CT7" s="38">
        <v>59.01</v>
      </c>
      <c r="CU7" s="38">
        <v>60.03</v>
      </c>
      <c r="CV7" s="38">
        <v>60.41</v>
      </c>
      <c r="CW7" s="38">
        <v>80.84</v>
      </c>
      <c r="CX7" s="38">
        <v>79.17</v>
      </c>
      <c r="CY7" s="38">
        <v>79.38</v>
      </c>
      <c r="CZ7" s="38">
        <v>78.83</v>
      </c>
      <c r="DA7" s="38">
        <v>76.83</v>
      </c>
      <c r="DB7" s="38">
        <v>85.53</v>
      </c>
      <c r="DC7" s="38">
        <v>85.23</v>
      </c>
      <c r="DD7" s="38">
        <v>85.26</v>
      </c>
      <c r="DE7" s="38">
        <v>85.37</v>
      </c>
      <c r="DF7" s="38">
        <v>84.81</v>
      </c>
      <c r="DG7" s="38">
        <v>89.93</v>
      </c>
      <c r="DH7" s="38">
        <v>39.43</v>
      </c>
      <c r="DI7" s="38">
        <v>43.07</v>
      </c>
      <c r="DJ7" s="38">
        <v>44.43</v>
      </c>
      <c r="DK7" s="38">
        <v>46.3</v>
      </c>
      <c r="DL7" s="38">
        <v>43.62</v>
      </c>
      <c r="DM7" s="38">
        <v>37.340000000000003</v>
      </c>
      <c r="DN7" s="38">
        <v>44.31</v>
      </c>
      <c r="DO7" s="38">
        <v>45.75</v>
      </c>
      <c r="DP7" s="38">
        <v>46.9</v>
      </c>
      <c r="DQ7" s="38">
        <v>47.28</v>
      </c>
      <c r="DR7" s="38">
        <v>48.12</v>
      </c>
      <c r="DS7" s="38">
        <v>12.27</v>
      </c>
      <c r="DT7" s="38">
        <v>10.18</v>
      </c>
      <c r="DU7" s="38">
        <v>2.77</v>
      </c>
      <c r="DV7" s="38">
        <v>12.04</v>
      </c>
      <c r="DW7" s="38">
        <v>12.97</v>
      </c>
      <c r="DX7" s="38">
        <v>8.39</v>
      </c>
      <c r="DY7" s="38">
        <v>10.09</v>
      </c>
      <c r="DZ7" s="38">
        <v>10.54</v>
      </c>
      <c r="EA7" s="38">
        <v>12.03</v>
      </c>
      <c r="EB7" s="38">
        <v>12.19</v>
      </c>
      <c r="EC7" s="38">
        <v>15.89</v>
      </c>
      <c r="ED7" s="38">
        <v>0.84</v>
      </c>
      <c r="EE7" s="38">
        <v>0.82</v>
      </c>
      <c r="EF7" s="38">
        <v>0.83</v>
      </c>
      <c r="EG7" s="38">
        <v>0.08</v>
      </c>
      <c r="EH7" s="38">
        <v>0.48</v>
      </c>
      <c r="EI7" s="38">
        <v>0.59</v>
      </c>
      <c r="EJ7" s="38">
        <v>0.6</v>
      </c>
      <c r="EK7" s="38">
        <v>0.56000000000000005</v>
      </c>
      <c r="EL7" s="38">
        <v>0.61</v>
      </c>
      <c r="EM7" s="38">
        <v>0.51</v>
      </c>
      <c r="EN7" s="38">
        <v>0.69</v>
      </c>
    </row>
    <row r="8" spans="1:144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cp:lastPrinted>2019-01-24T03:00:48Z</cp:lastPrinted>
  <dcterms:created xsi:type="dcterms:W3CDTF">2018-12-03T08:32:31Z</dcterms:created>
  <dcterms:modified xsi:type="dcterms:W3CDTF">2019-01-24T03:02:54Z</dcterms:modified>
  <cp:category/>
</cp:coreProperties>
</file>