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2834.NISHIIZU\Desktop\01 水道事業（簡水含む）\"/>
    </mc:Choice>
  </mc:AlternateContent>
  <workbookProtection workbookAlgorithmName="SHA-512" workbookHashValue="9sCciLT49Gow9I1gw7k/13vom/VSHNfU9JrVkUxLv0wfnWYYKgEGUZwi3G5D1flyqBrvPo6rspbzeaMJK3tORA==" workbookSaltValue="8YG2qkH39vJGKssODa9W0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<sst xmlns="http://schemas.openxmlformats.org/spreadsheetml/2006/main" count="232" uniqueCount="120">
  <si>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</si>
  <si>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</si>
  <si>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</si>
  <si>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</si>
  <si>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</si>
  <si>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</si>
  <si>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</si>
  <si>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</si>
  <si>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</si>
  <si>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</si>
  <si>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</si>
  <si>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</si>
  <si>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</si>
  <si>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</si>
  <si>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</si>
  <si>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</si>
  <si>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</si>
  <si>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</si>
  <si>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</si>
  <si>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</si>
  <si>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</si>
  <si>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</si>
  <si>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</si>
  <si>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</si>
  <si>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</si>
  <si>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</si>
  <si>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</si>
  <si>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</si>
  <si>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</si>
  <si>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</si>
  <si>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</si>
  <si>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</si>
  <si>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</si>
  <si>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</si>
  <si>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</si>
  <si>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</si>
  <si>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</si>
  <si>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</si>
  <si>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</si>
  <si>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</si>
  <si>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</si>
  <si>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</si>
  <si>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</si>
  <si>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</si>
  <si>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</si>
  <si>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</si>
  <si>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</si>
  <si>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</si>
  <si>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</si>
  <si>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</si>
  <si>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</si>
  <si>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</si>
  <si>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</si>
  <si>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</si>
  <si>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</si>
  <si>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</si>
  <si>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</si>
  <si>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</si>
  <si>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</si>
  <si>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</si>
  <si>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</si>
  <si>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</si>
  <si>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</si>
  <si>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</si>
  <si>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</si>
  <si>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</si>
  <si>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</si>
  <si>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</si>
  <si>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</si>
  <si>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</si>
  <si>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</si>
  <si>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</si>
  <si>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</si>
  <si>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</si>
  <si>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</si>
  <si>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</si>
  <si>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</si>
  <si>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</si>
  <si>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</si>
  <si>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</si>
  <si>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</si>
  <si>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</si>
  <si>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</si>
  <si>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</si>
  <si>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</si>
  <si>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</si>
  <si>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</si>
  <si>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</si>
  <si>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</si>
  <si>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</si>
  <si>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</si>
  <si>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</si>
  <si>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</si>
  <si>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</si>
  <si>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</si>
  <si>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</si>
  <si>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</si>
  <si>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</si>
  <si>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</si>
  <si>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</si>
  <si>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</si>
  <si>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</si>
  <si>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</si>
  <si>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</si>
  <si>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</si>
  <si>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西伊豆町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</si>
  <si>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</si>
  <si>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</si>
  <si>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</si>
  <si>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</si>
  <si>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</si>
  <si>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</si>
  <si>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</si>
  <si>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</si>
  <si>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</si>
  <si>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</si>
  <si>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</si>
  <si>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収支比率は、１００％以上を確保してはいるものの、ここ数年ではほぼ横ばい傾向となっており、５ヶ年全体の傾向では、人口減少等による加入者の減少に伴い、給水収益は年々減少傾向にある。一方で、短期的支払能力を示す流動比率は、平成２５年度以降は、企業債の償還開始や未払消費税の増大等により、低水準で推移している。　　　　　　　　　　　　　　　　　　　また債務残高については、健全かつ計画的な状態で維持・推移している。　　　　　　　　　　　　　　料金回収率は、１１０％台付近で推移している現状からも、今後の料金改定による収益の改善が課題であり、水道料金の改定を視野に入れた増収計画が必要となって来ている。　　　　　　　　　　　　　一方で給水原価は、１００円台前後で維持・推移しており、効果的な状況となっている。　　　　　　施設利用率は、加入者が減少傾向にある現状の使用量の減少から、年々下落傾向にあるが、ここ数年は横ばいに推移している。　　　　　　　　　　　　有収率は平成２９年度に上昇傾向にあるが依然７０％台であり、類似団体平均値と比較した場合、低い状態で推移しており、今後も漏水調査等を継続的に行い改善を図り、更なる有収率の向上を図って行く必要がある。</t>
    <phoneticPr fontId="4"/>
  </si>
  <si>
    <t>施設全体での減価償却状況は、ほぼ５０％台で推移しているが、類似団体平均との比較においても若干、高い数値を示している。一方、管路の経年化の状況においては、耐用年数経過資産の除却により、経年化率は平成２７年度からはゼロとなった。また、管路更新率については、ここ数年ゼロ推移が続いているが、当町の計画上、各配水池耐震化を最優先としているため、今後も暫くは、ほぼゼロ推移が見込まれる。なお、配水池完成後は、設備の更新も含め順次、管路を更新していく計画である。</t>
    <phoneticPr fontId="4"/>
  </si>
  <si>
    <t>年々、給水収益も下落傾向にあり、また人口の減少といった流れも深刻化している現状の一方で、施設や管路等の設備の維持・更新も計画的に実施していかなければならない中で、このままの推移で続けば、近い将来には費用が収益を逆転する流れの中にあり、施設機器のダウンサイジング並びに、料金改定を計画的かつ現実的に検討する時期にあるといえ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</si>
</sst>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6F-4F0F-B0EF-0B99B138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15200"/>
        <c:axId val="178315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6F-4F0F-B0EF-0B99B138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15200"/>
        <c:axId val="178315592"/>
      </c:lineChart>
      <c:dateAx>
        <c:axId val="17831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315592"/>
        <c:crosses val="autoZero"/>
        <c:auto val="1"/>
        <c:lblOffset val="100"/>
        <c:baseTimeUnit val="years"/>
      </c:dateAx>
      <c:valAx>
        <c:axId val="178315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31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30.2</c:v>
                </c:pt>
                <c:pt idx="1">
                  <c:v>29.4</c:v>
                </c:pt>
                <c:pt idx="2">
                  <c:v>29.39</c:v>
                </c:pt>
                <c:pt idx="3">
                  <c:v>29.07</c:v>
                </c:pt>
                <c:pt idx="4">
                  <c:v>27.18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4-44B7-8D32-C99DA2F1D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58496"/>
        <c:axId val="208458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34-44B7-8D32-C99DA2F1D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8496"/>
        <c:axId val="208458888"/>
      </c:lineChart>
      <c:dateAx>
        <c:axId val="20845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458888"/>
        <c:crosses val="autoZero"/>
        <c:auto val="1"/>
        <c:lblOffset val="100"/>
        <c:baseTimeUnit val="years"/>
      </c:dateAx>
      <c:valAx>
        <c:axId val="208458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45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73.989999999999995</c:v>
                </c:pt>
                <c:pt idx="1">
                  <c:v>72.97</c:v>
                </c:pt>
                <c:pt idx="2">
                  <c:v>73.3</c:v>
                </c:pt>
                <c:pt idx="3">
                  <c:v>73.349999999999994</c:v>
                </c:pt>
                <c:pt idx="4">
                  <c:v>77.430000000000007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58-44A2-8CDA-1066D207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60064"/>
        <c:axId val="208460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58-44A2-8CDA-1066D207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60064"/>
        <c:axId val="208460456"/>
      </c:lineChart>
      <c:dateAx>
        <c:axId val="20846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460456"/>
        <c:crosses val="autoZero"/>
        <c:auto val="1"/>
        <c:lblOffset val="100"/>
        <c:baseTimeUnit val="years"/>
      </c:dateAx>
      <c:valAx>
        <c:axId val="208460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46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106.47</c:v>
                </c:pt>
                <c:pt idx="1">
                  <c:v>109.81</c:v>
                </c:pt>
                <c:pt idx="2">
                  <c:v>114.78</c:v>
                </c:pt>
                <c:pt idx="3">
                  <c:v>119.55</c:v>
                </c:pt>
                <c:pt idx="4">
                  <c:v>114.77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5A-4374-8088-BD8284F6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07976"/>
        <c:axId val="17970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5A-4374-8088-BD8284F6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07976"/>
        <c:axId val="179708368"/>
      </c:lineChart>
      <c:dateAx>
        <c:axId val="179707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708368"/>
        <c:crosses val="autoZero"/>
        <c:auto val="1"/>
        <c:lblOffset val="100"/>
        <c:baseTimeUnit val="years"/>
      </c:dateAx>
      <c:valAx>
        <c:axId val="179708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07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50.38</c:v>
                </c:pt>
                <c:pt idx="1">
                  <c:v>52.12</c:v>
                </c:pt>
                <c:pt idx="2">
                  <c:v>54.58</c:v>
                </c:pt>
                <c:pt idx="3">
                  <c:v>54.09</c:v>
                </c:pt>
                <c:pt idx="4">
                  <c:v>52.88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14-4001-A64B-CDDEB745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09544"/>
        <c:axId val="17970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14-4001-A64B-CDDEB745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09544"/>
        <c:axId val="179709936"/>
      </c:lineChart>
      <c:dateAx>
        <c:axId val="179709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709936"/>
        <c:crosses val="autoZero"/>
        <c:auto val="1"/>
        <c:lblOffset val="100"/>
        <c:baseTimeUnit val="years"/>
      </c:dateAx>
      <c:valAx>
        <c:axId val="17970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09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10.65</c:v>
                </c:pt>
                <c:pt idx="1">
                  <c:v>12.86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7-4869-8324-899FC2BC0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11112"/>
        <c:axId val="18127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67-4869-8324-899FC2BC0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11112"/>
        <c:axId val="181273088"/>
      </c:lineChart>
      <c:dateAx>
        <c:axId val="179711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73088"/>
        <c:crosses val="autoZero"/>
        <c:auto val="1"/>
        <c:lblOffset val="100"/>
        <c:baseTimeUnit val="years"/>
      </c:dateAx>
      <c:valAx>
        <c:axId val="18127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11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10.76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8-4358-933F-7F531F20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74264"/>
        <c:axId val="18127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08-4358-933F-7F531F20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74264"/>
        <c:axId val="181274656"/>
      </c:lineChart>
      <c:dateAx>
        <c:axId val="181274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74656"/>
        <c:crosses val="autoZero"/>
        <c:auto val="1"/>
        <c:lblOffset val="100"/>
        <c:baseTimeUnit val="years"/>
      </c:dateAx>
      <c:valAx>
        <c:axId val="18127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7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4685.45</c:v>
                </c:pt>
                <c:pt idx="1">
                  <c:v>2933.89</c:v>
                </c:pt>
                <c:pt idx="2">
                  <c:v>2938.45</c:v>
                </c:pt>
                <c:pt idx="3">
                  <c:v>560.83000000000004</c:v>
                </c:pt>
                <c:pt idx="4">
                  <c:v>415.51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2B-47BA-818F-1696052A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75832"/>
        <c:axId val="18127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2B-47BA-818F-1696052A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75832"/>
        <c:axId val="181276224"/>
      </c:lineChart>
      <c:dateAx>
        <c:axId val="181275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76224"/>
        <c:crosses val="autoZero"/>
        <c:auto val="1"/>
        <c:lblOffset val="100"/>
        <c:baseTimeUnit val="years"/>
      </c:dateAx>
      <c:valAx>
        <c:axId val="181276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75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53.81</c:v>
                </c:pt>
                <c:pt idx="1">
                  <c:v>53.39</c:v>
                </c:pt>
                <c:pt idx="2">
                  <c:v>48.71</c:v>
                </c:pt>
                <c:pt idx="3">
                  <c:v>44.92</c:v>
                </c:pt>
                <c:pt idx="4">
                  <c:v>41.64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E9-4205-B35A-A60F793C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10312"/>
        <c:axId val="21291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E9-4205-B35A-A60F793C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0312"/>
        <c:axId val="212910704"/>
      </c:lineChart>
      <c:dateAx>
        <c:axId val="21291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910704"/>
        <c:crosses val="autoZero"/>
        <c:auto val="1"/>
        <c:lblOffset val="100"/>
        <c:baseTimeUnit val="years"/>
      </c:dateAx>
      <c:valAx>
        <c:axId val="212910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910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105.85</c:v>
                </c:pt>
                <c:pt idx="1">
                  <c:v>108.92</c:v>
                </c:pt>
                <c:pt idx="2">
                  <c:v>114.56</c:v>
                </c:pt>
                <c:pt idx="3">
                  <c:v>117.96</c:v>
                </c:pt>
                <c:pt idx="4">
                  <c:v>115.23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D1-4380-A03F-E9D05760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11880"/>
        <c:axId val="21291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D1-4380-A03F-E9D05760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1880"/>
        <c:axId val="212912272"/>
      </c:lineChart>
      <c:dateAx>
        <c:axId val="212911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912272"/>
        <c:crosses val="autoZero"/>
        <c:auto val="1"/>
        <c:lblOffset val="100"/>
        <c:baseTimeUnit val="years"/>
      </c:dateAx>
      <c:valAx>
        <c:axId val="21291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91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114.74</c:v>
                </c:pt>
                <c:pt idx="1">
                  <c:v>111.45</c:v>
                </c:pt>
                <c:pt idx="2">
                  <c:v>106.39</c:v>
                </c:pt>
                <c:pt idx="3">
                  <c:v>103.68</c:v>
                </c:pt>
                <c:pt idx="4">
                  <c:v>105.47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5-4EF3-8383-7612CBDE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13448"/>
        <c:axId val="20845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5-4EF3-8383-7612CBDE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3448"/>
        <c:axId val="208457320"/>
      </c:lineChart>
      <c:dateAx>
        <c:axId val="212913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457320"/>
        <c:crosses val="autoZero"/>
        <c:auto val="1"/>
        <c:lblOffset val="100"/>
        <c:baseTimeUnit val="years"/>
      </c:dateAx>
      <c:valAx>
        <c:axId val="20845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913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F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静岡県　西伊豆町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A8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8160</v>
      </c>
      <c r="AM8" s="70"/>
      <c r="AN8" s="70"/>
      <c r="AO8" s="70"/>
      <c r="AP8" s="70"/>
      <c r="AQ8" s="70"/>
      <c r="AR8" s="70"/>
      <c r="AS8" s="70"/>
      <c r="AT8" s="66">
        <f>データ!$S$6</f>
        <v>105.54</v>
      </c>
      <c r="AU8" s="67"/>
      <c r="AV8" s="67"/>
      <c r="AW8" s="67"/>
      <c r="AX8" s="67"/>
      <c r="AY8" s="67"/>
      <c r="AZ8" s="67"/>
      <c r="BA8" s="67"/>
      <c r="BB8" s="69">
        <f>データ!$T$6</f>
        <v>77.319999999999993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91.6</v>
      </c>
      <c r="J10" s="67"/>
      <c r="K10" s="67"/>
      <c r="L10" s="67"/>
      <c r="M10" s="67"/>
      <c r="N10" s="67"/>
      <c r="O10" s="68"/>
      <c r="P10" s="69">
        <f>データ!$P$6</f>
        <v>99.9</v>
      </c>
      <c r="Q10" s="69"/>
      <c r="R10" s="69"/>
      <c r="S10" s="69"/>
      <c r="T10" s="69"/>
      <c r="U10" s="69"/>
      <c r="V10" s="69"/>
      <c r="W10" s="70">
        <f>データ!$Q$6</f>
        <v>2052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8075</v>
      </c>
      <c r="AM10" s="70"/>
      <c r="AN10" s="70"/>
      <c r="AO10" s="70"/>
      <c r="AP10" s="70"/>
      <c r="AQ10" s="70"/>
      <c r="AR10" s="70"/>
      <c r="AS10" s="70"/>
      <c r="AT10" s="66">
        <f>データ!$V$6</f>
        <v>27.12</v>
      </c>
      <c r="AU10" s="67"/>
      <c r="AV10" s="67"/>
      <c r="AW10" s="67"/>
      <c r="AX10" s="67"/>
      <c r="AY10" s="67"/>
      <c r="AZ10" s="67"/>
      <c r="BA10" s="67"/>
      <c r="BB10" s="69">
        <f>データ!$W$6</f>
        <v>297.75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7Wg7ty/2367JUTG7/1OhchXofzfaLmhyuLXN1AYHWkbREE00BXOMNGAYazcqK34y9hZa2h+dgLhR1aK8S6wDZg==" saltValue="1RZs9OOh4M7gaHe4JNT92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223069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静岡県　西伊豆町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91.6</v>
      </c>
      <c r="P6" s="34">
        <f t="shared" si="3"/>
        <v>99.9</v>
      </c>
      <c r="Q6" s="34">
        <f t="shared" si="3"/>
        <v>2052</v>
      </c>
      <c r="R6" s="34">
        <f t="shared" si="3"/>
        <v>8160</v>
      </c>
      <c r="S6" s="34">
        <f t="shared" si="3"/>
        <v>105.54</v>
      </c>
      <c r="T6" s="34">
        <f t="shared" si="3"/>
        <v>77.319999999999993</v>
      </c>
      <c r="U6" s="34">
        <f t="shared" si="3"/>
        <v>8075</v>
      </c>
      <c r="V6" s="34">
        <f t="shared" si="3"/>
        <v>27.12</v>
      </c>
      <c r="W6" s="34">
        <f t="shared" si="3"/>
        <v>297.75</v>
      </c>
      <c r="X6" s="35">
        <f>IF(X7="",NA(),X7)</f>
        <v>106.47</v>
      </c>
      <c r="Y6" s="35">
        <f t="shared" ref="Y6:AG6" si="4">IF(Y7="",NA(),Y7)</f>
        <v>109.81</v>
      </c>
      <c r="Z6" s="35">
        <f t="shared" si="4"/>
        <v>114.78</v>
      </c>
      <c r="AA6" s="35">
        <f t="shared" si="4"/>
        <v>119.55</v>
      </c>
      <c r="AB6" s="35">
        <f t="shared" si="4"/>
        <v>114.77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5">
        <f t="shared" si="5"/>
        <v>10.76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4685.45</v>
      </c>
      <c r="AU6" s="35">
        <f t="shared" ref="AU6:BC6" si="6">IF(AU7="",NA(),AU7)</f>
        <v>2933.89</v>
      </c>
      <c r="AV6" s="35">
        <f t="shared" si="6"/>
        <v>2938.45</v>
      </c>
      <c r="AW6" s="35">
        <f t="shared" si="6"/>
        <v>560.83000000000004</v>
      </c>
      <c r="AX6" s="35">
        <f t="shared" si="6"/>
        <v>415.51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53.81</v>
      </c>
      <c r="BF6" s="35">
        <f t="shared" ref="BF6:BN6" si="7">IF(BF7="",NA(),BF7)</f>
        <v>53.39</v>
      </c>
      <c r="BG6" s="35">
        <f t="shared" si="7"/>
        <v>48.71</v>
      </c>
      <c r="BH6" s="35">
        <f t="shared" si="7"/>
        <v>44.92</v>
      </c>
      <c r="BI6" s="35">
        <f t="shared" si="7"/>
        <v>41.64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105.85</v>
      </c>
      <c r="BQ6" s="35">
        <f t="shared" ref="BQ6:BY6" si="8">IF(BQ7="",NA(),BQ7)</f>
        <v>108.92</v>
      </c>
      <c r="BR6" s="35">
        <f t="shared" si="8"/>
        <v>114.56</v>
      </c>
      <c r="BS6" s="35">
        <f t="shared" si="8"/>
        <v>117.96</v>
      </c>
      <c r="BT6" s="35">
        <f t="shared" si="8"/>
        <v>115.23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114.74</v>
      </c>
      <c r="CB6" s="35">
        <f t="shared" ref="CB6:CJ6" si="9">IF(CB7="",NA(),CB7)</f>
        <v>111.45</v>
      </c>
      <c r="CC6" s="35">
        <f t="shared" si="9"/>
        <v>106.39</v>
      </c>
      <c r="CD6" s="35">
        <f t="shared" si="9"/>
        <v>103.68</v>
      </c>
      <c r="CE6" s="35">
        <f t="shared" si="9"/>
        <v>105.47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30.2</v>
      </c>
      <c r="CM6" s="35">
        <f t="shared" ref="CM6:CU6" si="10">IF(CM7="",NA(),CM7)</f>
        <v>29.4</v>
      </c>
      <c r="CN6" s="35">
        <f t="shared" si="10"/>
        <v>29.39</v>
      </c>
      <c r="CO6" s="35">
        <f t="shared" si="10"/>
        <v>29.07</v>
      </c>
      <c r="CP6" s="35">
        <f t="shared" si="10"/>
        <v>27.18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73.989999999999995</v>
      </c>
      <c r="CX6" s="35">
        <f t="shared" ref="CX6:DF6" si="11">IF(CX7="",NA(),CX7)</f>
        <v>72.97</v>
      </c>
      <c r="CY6" s="35">
        <f t="shared" si="11"/>
        <v>73.3</v>
      </c>
      <c r="CZ6" s="35">
        <f t="shared" si="11"/>
        <v>73.349999999999994</v>
      </c>
      <c r="DA6" s="35">
        <f t="shared" si="11"/>
        <v>77.430000000000007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50.38</v>
      </c>
      <c r="DI6" s="35">
        <f t="shared" ref="DI6:DQ6" si="12">IF(DI7="",NA(),DI7)</f>
        <v>52.12</v>
      </c>
      <c r="DJ6" s="35">
        <f t="shared" si="12"/>
        <v>54.58</v>
      </c>
      <c r="DK6" s="35">
        <f t="shared" si="12"/>
        <v>54.09</v>
      </c>
      <c r="DL6" s="35">
        <f t="shared" si="12"/>
        <v>52.88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5">
        <f>IF(DS7="",NA(),DS7)</f>
        <v>10.65</v>
      </c>
      <c r="DT6" s="35">
        <f t="shared" ref="DT6:EB6" si="13">IF(DT7="",NA(),DT7)</f>
        <v>12.86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223069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91.6</v>
      </c>
      <c r="P7" s="38">
        <v>99.9</v>
      </c>
      <c r="Q7" s="38">
        <v>2052</v>
      </c>
      <c r="R7" s="38">
        <v>8160</v>
      </c>
      <c r="S7" s="38">
        <v>105.54</v>
      </c>
      <c r="T7" s="38">
        <v>77.319999999999993</v>
      </c>
      <c r="U7" s="38">
        <v>8075</v>
      </c>
      <c r="V7" s="38">
        <v>27.12</v>
      </c>
      <c r="W7" s="38">
        <v>297.75</v>
      </c>
      <c r="X7" s="38">
        <v>106.47</v>
      </c>
      <c r="Y7" s="38">
        <v>109.81</v>
      </c>
      <c r="Z7" s="38">
        <v>114.78</v>
      </c>
      <c r="AA7" s="38">
        <v>119.55</v>
      </c>
      <c r="AB7" s="38">
        <v>114.77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0</v>
      </c>
      <c r="AJ7" s="38">
        <v>0</v>
      </c>
      <c r="AK7" s="38">
        <v>10.76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4685.45</v>
      </c>
      <c r="AU7" s="38">
        <v>2933.89</v>
      </c>
      <c r="AV7" s="38">
        <v>2938.45</v>
      </c>
      <c r="AW7" s="38">
        <v>560.83000000000004</v>
      </c>
      <c r="AX7" s="38">
        <v>415.51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53.81</v>
      </c>
      <c r="BF7" s="38">
        <v>53.39</v>
      </c>
      <c r="BG7" s="38">
        <v>48.71</v>
      </c>
      <c r="BH7" s="38">
        <v>44.92</v>
      </c>
      <c r="BI7" s="38">
        <v>41.64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105.85</v>
      </c>
      <c r="BQ7" s="38">
        <v>108.92</v>
      </c>
      <c r="BR7" s="38">
        <v>114.56</v>
      </c>
      <c r="BS7" s="38">
        <v>117.96</v>
      </c>
      <c r="BT7" s="38">
        <v>115.23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114.74</v>
      </c>
      <c r="CB7" s="38">
        <v>111.45</v>
      </c>
      <c r="CC7" s="38">
        <v>106.39</v>
      </c>
      <c r="CD7" s="38">
        <v>103.68</v>
      </c>
      <c r="CE7" s="38">
        <v>105.47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30.2</v>
      </c>
      <c r="CM7" s="38">
        <v>29.4</v>
      </c>
      <c r="CN7" s="38">
        <v>29.39</v>
      </c>
      <c r="CO7" s="38">
        <v>29.07</v>
      </c>
      <c r="CP7" s="38">
        <v>27.18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73.989999999999995</v>
      </c>
      <c r="CX7" s="38">
        <v>72.97</v>
      </c>
      <c r="CY7" s="38">
        <v>73.3</v>
      </c>
      <c r="CZ7" s="38">
        <v>73.349999999999994</v>
      </c>
      <c r="DA7" s="38">
        <v>77.430000000000007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50.38</v>
      </c>
      <c r="DI7" s="38">
        <v>52.12</v>
      </c>
      <c r="DJ7" s="38">
        <v>54.58</v>
      </c>
      <c r="DK7" s="38">
        <v>54.09</v>
      </c>
      <c r="DL7" s="38">
        <v>52.88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10.65</v>
      </c>
      <c r="DT7" s="38">
        <v>12.86</v>
      </c>
      <c r="DU7" s="38">
        <v>0</v>
      </c>
      <c r="DV7" s="38">
        <v>0</v>
      </c>
      <c r="DW7" s="38">
        <v>0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