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720\Desktop\"/>
    </mc:Choice>
  </mc:AlternateContent>
  <workbookProtection workbookAlgorithmName="SHA-512" workbookHashValue="AgKO22eT5MjF0l5324cNg+lRyJgr6Z9ct/wDy2UU7FKTFB2Z1fmE+19t3n0FytSf28JU2GMjR24/Iu7cCOf85Q==" workbookSaltValue="t2CubMLMJoJ9z/VBYKMAz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<sst xmlns="http://schemas.openxmlformats.org/spreadsheetml/2006/main" count="240" uniqueCount="127">
  <si>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</si>
  <si>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</si>
  <si>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</si>
  <si>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</si>
  <si>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</si>
  <si>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</si>
  <si>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</si>
  <si>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</si>
  <si>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</si>
  <si>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</si>
  <si>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</si>
  <si>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</si>
  <si>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</si>
  <si>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</si>
  <si>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</si>
  <si>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</si>
  <si>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</si>
  <si>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</si>
  <si>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</si>
  <si>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</si>
  <si>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</si>
  <si>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</si>
  <si>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</si>
  <si>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</si>
  <si>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</si>
  <si>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</si>
  <si>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</si>
  <si>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</si>
  <si>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</si>
  <si>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</si>
  <si>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</si>
  <si>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</si>
  <si>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</si>
  <si>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</si>
  <si>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</si>
  <si>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</si>
  <si>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</si>
  <si>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</si>
  <si>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</si>
  <si>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</si>
  <si>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</si>
  <si>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</si>
  <si>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</si>
  <si>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</si>
  <si>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</si>
  <si>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</si>
  <si>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</si>
  <si>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</si>
  <si>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</si>
  <si>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</si>
  <si>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</si>
  <si>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</si>
  <si>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</si>
  <si>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</si>
  <si>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</si>
  <si>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</si>
  <si>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</si>
  <si>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</si>
  <si>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</si>
  <si>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</si>
  <si>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</si>
  <si>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</si>
  <si>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</si>
  <si>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</si>
  <si>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</si>
  <si>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</si>
  <si>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</si>
  <si>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</si>
  <si>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</si>
  <si>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</si>
  <si>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</si>
  <si>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</si>
  <si>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</si>
  <si>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</si>
  <si>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</si>
  <si>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</si>
  <si>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</si>
  <si>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</si>
  <si>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</si>
  <si>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</si>
  <si>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</si>
  <si>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</si>
  <si>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</si>
  <si>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</si>
  <si>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</si>
  <si>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</si>
  <si>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</si>
  <si>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</si>
  <si>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</si>
  <si>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</si>
  <si>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</si>
  <si>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</si>
  <si>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</si>
  <si>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</si>
  <si>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</si>
  <si>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</si>
  <si>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</si>
  <si>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</si>
  <si>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</si>
  <si>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</si>
  <si>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</si>
  <si>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</si>
  <si>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</si>
  <si>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</si>
  <si>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</si>
  <si>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</si>
  <si>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</si>
  <si>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</si>
  <si>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</si>
  <si>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</si>
  <si>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</si>
  <si>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吉田町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</si>
  <si>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</si>
  <si>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</si>
  <si>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</si>
  <si>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</si>
  <si>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</si>
  <si>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</si>
  <si>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</si>
  <si>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</si>
  <si>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</si>
  <si>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</si>
  <si>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</si>
  <si>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</si>
  <si>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当町の下水道管渠整備は、平成２年度から行っており、下水道管渠の耐用年数とされる５０年に至っていないため、管渠の更新は行っていない。。
　将来的には、ストックマネジメント計画を策定し、点検、調査、修繕及び更新を計画的かつ効率的に実施していく。</t>
    <rPh sb="1" eb="3">
      <t>トウチョウ</t>
    </rPh>
    <rPh sb="4" eb="7">
      <t>ゲスイドウ</t>
    </rPh>
    <rPh sb="7" eb="9">
      <t>カンキョ</t>
    </rPh>
    <rPh sb="9" eb="11">
      <t>セイビ</t>
    </rPh>
    <rPh sb="13" eb="15">
      <t>ヘイセイ</t>
    </rPh>
    <rPh sb="16" eb="18">
      <t>ネンド</t>
    </rPh>
    <rPh sb="20" eb="21">
      <t>オコナ</t>
    </rPh>
    <rPh sb="26" eb="29">
      <t>ゲスイドウ</t>
    </rPh>
    <rPh sb="29" eb="31">
      <t>カンキョ</t>
    </rPh>
    <rPh sb="32" eb="34">
      <t>タイヨウ</t>
    </rPh>
    <rPh sb="34" eb="36">
      <t>ネンスウ</t>
    </rPh>
    <rPh sb="42" eb="43">
      <t>ネン</t>
    </rPh>
    <rPh sb="44" eb="45">
      <t>イタ</t>
    </rPh>
    <rPh sb="53" eb="55">
      <t>カンキョ</t>
    </rPh>
    <rPh sb="56" eb="58">
      <t>コウシン</t>
    </rPh>
    <rPh sb="59" eb="60">
      <t>オコナ</t>
    </rPh>
    <rPh sb="69" eb="71">
      <t>ショウライ</t>
    </rPh>
    <rPh sb="71" eb="72">
      <t>テキ</t>
    </rPh>
    <rPh sb="85" eb="87">
      <t>ケイカク</t>
    </rPh>
    <rPh sb="88" eb="90">
      <t>サクテイ</t>
    </rPh>
    <rPh sb="92" eb="94">
      <t>テンケン</t>
    </rPh>
    <rPh sb="95" eb="97">
      <t>チョウサ</t>
    </rPh>
    <rPh sb="98" eb="100">
      <t>シュウゼン</t>
    </rPh>
    <rPh sb="100" eb="101">
      <t>オヨ</t>
    </rPh>
    <rPh sb="102" eb="104">
      <t>コウシン</t>
    </rPh>
    <rPh sb="105" eb="108">
      <t>ケイカクテキ</t>
    </rPh>
    <rPh sb="110" eb="113">
      <t>コウリツテキ</t>
    </rPh>
    <rPh sb="114" eb="116">
      <t>ジッシ</t>
    </rPh>
    <phoneticPr fontId="4"/>
  </si>
  <si>
    <t>　本町の下水道事業は、現在も面整備を進めており、一般会計からの繰入金が必要な状況が続いている。また、維持管理に係る経費についても使用料だけでは賄えていない状況である。
　平成３２年度から公営企業会計の適用を予定しており、安定した事業継続に向けて、経営戦略の策定など下水道事業の経営改善を図る必要がある。</t>
    <rPh sb="1" eb="3">
      <t>ホンチョウ</t>
    </rPh>
    <rPh sb="4" eb="7">
      <t>ゲスイドウ</t>
    </rPh>
    <rPh sb="7" eb="9">
      <t>ジギョウ</t>
    </rPh>
    <rPh sb="11" eb="13">
      <t>ゲンザイ</t>
    </rPh>
    <rPh sb="14" eb="15">
      <t>メン</t>
    </rPh>
    <rPh sb="15" eb="17">
      <t>セイビ</t>
    </rPh>
    <rPh sb="18" eb="19">
      <t>スス</t>
    </rPh>
    <rPh sb="24" eb="26">
      <t>イッパン</t>
    </rPh>
    <rPh sb="26" eb="28">
      <t>カイケイ</t>
    </rPh>
    <rPh sb="31" eb="33">
      <t>クリイレ</t>
    </rPh>
    <rPh sb="33" eb="34">
      <t>キン</t>
    </rPh>
    <rPh sb="35" eb="37">
      <t>ヒツヨウ</t>
    </rPh>
    <rPh sb="38" eb="40">
      <t>ジョウキョウ</t>
    </rPh>
    <rPh sb="41" eb="42">
      <t>ツヅ</t>
    </rPh>
    <rPh sb="50" eb="52">
      <t>イジ</t>
    </rPh>
    <rPh sb="52" eb="54">
      <t>カンリ</t>
    </rPh>
    <rPh sb="55" eb="56">
      <t>カカ</t>
    </rPh>
    <rPh sb="57" eb="59">
      <t>ケイヒ</t>
    </rPh>
    <rPh sb="64" eb="67">
      <t>シヨウリョウ</t>
    </rPh>
    <rPh sb="71" eb="72">
      <t>マカナ</t>
    </rPh>
    <rPh sb="77" eb="79">
      <t>ジョウキョウ</t>
    </rPh>
    <rPh sb="85" eb="87">
      <t>ヘイセイ</t>
    </rPh>
    <rPh sb="89" eb="91">
      <t>ネンド</t>
    </rPh>
    <rPh sb="93" eb="95">
      <t>コウエイ</t>
    </rPh>
    <rPh sb="95" eb="97">
      <t>キギョウ</t>
    </rPh>
    <rPh sb="97" eb="99">
      <t>カイケイ</t>
    </rPh>
    <rPh sb="100" eb="102">
      <t>テキヨウ</t>
    </rPh>
    <rPh sb="103" eb="105">
      <t>ヨテイ</t>
    </rPh>
    <rPh sb="110" eb="112">
      <t>アンテイ</t>
    </rPh>
    <rPh sb="114" eb="116">
      <t>ジギョウ</t>
    </rPh>
    <rPh sb="116" eb="118">
      <t>ケイゾク</t>
    </rPh>
    <rPh sb="119" eb="120">
      <t>ム</t>
    </rPh>
    <rPh sb="123" eb="125">
      <t>ケイエイ</t>
    </rPh>
    <rPh sb="125" eb="127">
      <t>センリャク</t>
    </rPh>
    <rPh sb="128" eb="130">
      <t>サクテイ</t>
    </rPh>
    <rPh sb="132" eb="135">
      <t>ゲスイドウ</t>
    </rPh>
    <rPh sb="135" eb="137">
      <t>ジギョウ</t>
    </rPh>
    <rPh sb="138" eb="140">
      <t>ケイエイ</t>
    </rPh>
    <rPh sb="140" eb="142">
      <t>カイゼン</t>
    </rPh>
    <rPh sb="143" eb="144">
      <t>ハカ</t>
    </rPh>
    <rPh sb="145" eb="147">
      <t>ヒツヨウ</t>
    </rPh>
    <phoneticPr fontId="4"/>
  </si>
  <si>
    <t>①　面整備に伴い使用料収入は増加してきているが、地方債償還金額は平成３１年度まで増加傾向にあるため、収益的収支比率については、８０．１２％と昨年度からほぼ横ばいとなっている。ここ５年間では改善傾向にあるが、１００％未満であるため、浄化センター維持管理費の削減及び使用料収入の増加を図る必要がある。
④　企業債残高対事業規模比率については、平成２７年度から０となっているが、これは平成２７年度から一般会計繰入金による返済を反映させたためである。なお、企業債残高は年々減少している。
⑤　分流式下水道等に要する経費算定方法が変更となったことから、経費回収率は改善傾向にあるが、６６・６７％と類似団体平均値よりも低い状況にある。使用料で賄うべき経費を使用料以外の収入により賄われており健全経営に向けた改善が必要である。
⑥　分流式下水道等に要する経費算定方法が変更となったこと及び有収水量の増加等により、汚水処理原価については減少しているが、接続率の向上、維持管理費の削減に引き続き務めていく。
⑦　施設利用率については、類似団体平均と比較して高い状況にある。面整備が進む中、汚水流入量に応じた適切な処理場規模としていく必要がある。
⑧　水洗化率は類似団体平均より高い傾向にある。</t>
    <rPh sb="2" eb="3">
      <t>メン</t>
    </rPh>
    <rPh sb="3" eb="5">
      <t>セイビ</t>
    </rPh>
    <rPh sb="6" eb="7">
      <t>トモナ</t>
    </rPh>
    <rPh sb="8" eb="11">
      <t>シヨウリョウ</t>
    </rPh>
    <rPh sb="11" eb="13">
      <t>シュウニュウ</t>
    </rPh>
    <rPh sb="14" eb="16">
      <t>ゾウカ</t>
    </rPh>
    <rPh sb="24" eb="27">
      <t>チホウサイ</t>
    </rPh>
    <rPh sb="27" eb="30">
      <t>ショウカンキン</t>
    </rPh>
    <rPh sb="30" eb="31">
      <t>ガク</t>
    </rPh>
    <rPh sb="32" eb="34">
      <t>ヘイセイ</t>
    </rPh>
    <rPh sb="36" eb="38">
      <t>ネンド</t>
    </rPh>
    <rPh sb="40" eb="42">
      <t>ゾウカ</t>
    </rPh>
    <rPh sb="42" eb="44">
      <t>ケイコウ</t>
    </rPh>
    <rPh sb="50" eb="53">
      <t>シュウエキテキ</t>
    </rPh>
    <rPh sb="53" eb="55">
      <t>シュウシ</t>
    </rPh>
    <rPh sb="55" eb="57">
      <t>ヒリツ</t>
    </rPh>
    <rPh sb="70" eb="73">
      <t>サクネンド</t>
    </rPh>
    <rPh sb="77" eb="78">
      <t>ヨコ</t>
    </rPh>
    <rPh sb="90" eb="92">
      <t>ネンカン</t>
    </rPh>
    <rPh sb="94" eb="96">
      <t>カイゼン</t>
    </rPh>
    <rPh sb="96" eb="98">
      <t>ケイコウ</t>
    </rPh>
    <rPh sb="107" eb="109">
      <t>ミマン</t>
    </rPh>
    <rPh sb="115" eb="117">
      <t>ジョウカ</t>
    </rPh>
    <rPh sb="121" eb="123">
      <t>イジ</t>
    </rPh>
    <rPh sb="123" eb="126">
      <t>カンリヒ</t>
    </rPh>
    <rPh sb="127" eb="129">
      <t>サクゲン</t>
    </rPh>
    <rPh sb="129" eb="130">
      <t>オヨ</t>
    </rPh>
    <rPh sb="131" eb="134">
      <t>シヨウリョウ</t>
    </rPh>
    <rPh sb="134" eb="136">
      <t>シュウニュウ</t>
    </rPh>
    <rPh sb="137" eb="139">
      <t>ゾウカ</t>
    </rPh>
    <rPh sb="140" eb="141">
      <t>ハカ</t>
    </rPh>
    <rPh sb="142" eb="144">
      <t>ヒツヨウ</t>
    </rPh>
    <rPh sb="151" eb="153">
      <t>キギョウ</t>
    </rPh>
    <rPh sb="153" eb="154">
      <t>サイ</t>
    </rPh>
    <rPh sb="154" eb="156">
      <t>ザンダカ</t>
    </rPh>
    <rPh sb="157" eb="159">
      <t>ジギョウ</t>
    </rPh>
    <rPh sb="159" eb="161">
      <t>キボ</t>
    </rPh>
    <rPh sb="161" eb="163">
      <t>ヒリツ</t>
    </rPh>
    <rPh sb="169" eb="171">
      <t>ヘイセイ</t>
    </rPh>
    <rPh sb="173" eb="174">
      <t>ネン</t>
    </rPh>
    <rPh sb="174" eb="175">
      <t>ド</t>
    </rPh>
    <rPh sb="189" eb="191">
      <t>ヘイセイ</t>
    </rPh>
    <rPh sb="193" eb="195">
      <t>ネンド</t>
    </rPh>
    <rPh sb="197" eb="199">
      <t>イッパン</t>
    </rPh>
    <rPh sb="199" eb="201">
      <t>カイケイ</t>
    </rPh>
    <rPh sb="201" eb="203">
      <t>クリイレ</t>
    </rPh>
    <rPh sb="203" eb="204">
      <t>キン</t>
    </rPh>
    <rPh sb="207" eb="209">
      <t>ヘンサイ</t>
    </rPh>
    <rPh sb="210" eb="212">
      <t>ハンエイ</t>
    </rPh>
    <rPh sb="224" eb="226">
      <t>キギョウ</t>
    </rPh>
    <rPh sb="226" eb="227">
      <t>サイ</t>
    </rPh>
    <rPh sb="227" eb="229">
      <t>ザンダカ</t>
    </rPh>
    <rPh sb="230" eb="232">
      <t>ネンネン</t>
    </rPh>
    <rPh sb="232" eb="234">
      <t>ゲンショウ</t>
    </rPh>
    <rPh sb="273" eb="275">
      <t>カイシュウ</t>
    </rPh>
    <rPh sb="275" eb="276">
      <t>リツ</t>
    </rPh>
    <rPh sb="277" eb="279">
      <t>カイゼン</t>
    </rPh>
    <rPh sb="279" eb="281">
      <t>ケイコウ</t>
    </rPh>
    <rPh sb="293" eb="295">
      <t>ルイジ</t>
    </rPh>
    <rPh sb="295" eb="297">
      <t>ダンタイ</t>
    </rPh>
    <rPh sb="297" eb="300">
      <t>ヘイキンチ</t>
    </rPh>
    <rPh sb="303" eb="304">
      <t>ヒク</t>
    </rPh>
    <rPh sb="305" eb="307">
      <t>ジョウキョウ</t>
    </rPh>
    <rPh sb="311" eb="314">
      <t>シヨウリョウ</t>
    </rPh>
    <rPh sb="315" eb="316">
      <t>マカナ</t>
    </rPh>
    <rPh sb="319" eb="321">
      <t>ケイヒ</t>
    </rPh>
    <rPh sb="322" eb="324">
      <t>シヨウ</t>
    </rPh>
    <rPh sb="324" eb="325">
      <t>リョウ</t>
    </rPh>
    <rPh sb="325" eb="327">
      <t>イガイ</t>
    </rPh>
    <rPh sb="328" eb="330">
      <t>シュウニュウ</t>
    </rPh>
    <rPh sb="333" eb="334">
      <t>マカナ</t>
    </rPh>
    <rPh sb="339" eb="341">
      <t>ケンゼン</t>
    </rPh>
    <rPh sb="341" eb="343">
      <t>ケイエイ</t>
    </rPh>
    <rPh sb="344" eb="345">
      <t>ム</t>
    </rPh>
    <rPh sb="347" eb="349">
      <t>カイゼン</t>
    </rPh>
    <rPh sb="350" eb="352">
      <t>ヒツヨウ</t>
    </rPh>
    <rPh sb="385" eb="386">
      <t>オヨ</t>
    </rPh>
    <rPh sb="399" eb="401">
      <t>オスイ</t>
    </rPh>
    <rPh sb="401" eb="403">
      <t>ショリ</t>
    </rPh>
    <rPh sb="403" eb="405">
      <t>ゲンカ</t>
    </rPh>
    <rPh sb="410" eb="412">
      <t>ゲンショウ</t>
    </rPh>
    <rPh sb="418" eb="420">
      <t>セツゾク</t>
    </rPh>
    <rPh sb="420" eb="421">
      <t>リツ</t>
    </rPh>
    <rPh sb="422" eb="424">
      <t>コウジョウ</t>
    </rPh>
    <rPh sb="425" eb="427">
      <t>イジ</t>
    </rPh>
    <rPh sb="427" eb="430">
      <t>カンリヒ</t>
    </rPh>
    <rPh sb="431" eb="433">
      <t>サクゲン</t>
    </rPh>
    <rPh sb="434" eb="435">
      <t>ヒ</t>
    </rPh>
    <rPh sb="436" eb="437">
      <t>ツヅ</t>
    </rPh>
    <rPh sb="438" eb="439">
      <t>ツト</t>
    </rPh>
    <rPh sb="447" eb="449">
      <t>シセツ</t>
    </rPh>
    <rPh sb="449" eb="451">
      <t>リヨウ</t>
    </rPh>
    <rPh sb="451" eb="452">
      <t>リツ</t>
    </rPh>
    <rPh sb="458" eb="460">
      <t>ルイジ</t>
    </rPh>
    <rPh sb="460" eb="462">
      <t>ダンタイ</t>
    </rPh>
    <rPh sb="462" eb="464">
      <t>ヘイキン</t>
    </rPh>
    <rPh sb="465" eb="467">
      <t>ヒカク</t>
    </rPh>
    <rPh sb="469" eb="470">
      <t>タカ</t>
    </rPh>
    <rPh sb="471" eb="473">
      <t>ジョウキョウ</t>
    </rPh>
    <rPh sb="477" eb="478">
      <t>メン</t>
    </rPh>
    <rPh sb="478" eb="480">
      <t>セイビ</t>
    </rPh>
    <rPh sb="481" eb="482">
      <t>スス</t>
    </rPh>
    <rPh sb="483" eb="484">
      <t>ナカ</t>
    </rPh>
    <rPh sb="485" eb="487">
      <t>オスイ</t>
    </rPh>
    <rPh sb="487" eb="489">
      <t>リュウニュウ</t>
    </rPh>
    <rPh sb="489" eb="490">
      <t>リョウ</t>
    </rPh>
    <rPh sb="491" eb="492">
      <t>オウ</t>
    </rPh>
    <rPh sb="494" eb="496">
      <t>テキセツ</t>
    </rPh>
    <rPh sb="497" eb="500">
      <t>ショリジョウ</t>
    </rPh>
    <rPh sb="500" eb="502">
      <t>キボ</t>
    </rPh>
    <rPh sb="507" eb="509">
      <t>ヒツヨウ</t>
    </rPh>
    <rPh sb="516" eb="519">
      <t>スイセンカ</t>
    </rPh>
    <rPh sb="519" eb="520">
      <t>リツ</t>
    </rPh>
    <rPh sb="521" eb="523">
      <t>ルイジ</t>
    </rPh>
    <rPh sb="523" eb="525">
      <t>ダンタイ</t>
    </rPh>
    <rPh sb="525" eb="527">
      <t>ヘイキン</t>
    </rPh>
    <rPh sb="529" eb="530">
      <t>タカ</t>
    </rPh>
    <rPh sb="531" eb="53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</si>
</sst>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6A-4B7A-A5A6-B7645D6A756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896A-4B7A-A5A6-B7645D6A756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44.65</c:v>
                </c:pt>
                <c:pt idx="1">
                  <c:v>69.44</c:v>
                </c:pt>
                <c:pt idx="2">
                  <c:v>71.88</c:v>
                </c:pt>
                <c:pt idx="3">
                  <c:v>72.44</c:v>
                </c:pt>
                <c:pt idx="4">
                  <c:v>72.52</c:v>
                </c:pt>
              </c:numCache>
            </c:numRef>
          </c:val>
          <c:extLst>
            <c:ext xmlns:c16="http://schemas.microsoft.com/office/drawing/2014/chart" uri="{C3380CC4-5D6E-409C-BE32-E72D297353CC}">
              <c16:uniqueId val="{00000000-74DD-4254-BA45-340A5B577C3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74DD-4254-BA45-340A5B577C3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92.15</c:v>
                </c:pt>
                <c:pt idx="1">
                  <c:v>92.37</c:v>
                </c:pt>
                <c:pt idx="2">
                  <c:v>94.19</c:v>
                </c:pt>
                <c:pt idx="3">
                  <c:v>95.24</c:v>
                </c:pt>
                <c:pt idx="4">
                  <c:v>95.53</c:v>
                </c:pt>
              </c:numCache>
            </c:numRef>
          </c:val>
          <c:extLst>
            <c:ext xmlns:c16="http://schemas.microsoft.com/office/drawing/2014/chart" uri="{C3380CC4-5D6E-409C-BE32-E72D297353CC}">
              <c16:uniqueId val="{00000000-3848-4798-8143-1A35544A180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3848-4798-8143-1A35544A180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60.15</c:v>
                </c:pt>
                <c:pt idx="1">
                  <c:v>62.59</c:v>
                </c:pt>
                <c:pt idx="2">
                  <c:v>63.04</c:v>
                </c:pt>
                <c:pt idx="3">
                  <c:v>80.39</c:v>
                </c:pt>
                <c:pt idx="4">
                  <c:v>80.12</c:v>
                </c:pt>
              </c:numCache>
            </c:numRef>
          </c:val>
          <c:extLst>
            <c:ext xmlns:c16="http://schemas.microsoft.com/office/drawing/2014/chart" uri="{C3380CC4-5D6E-409C-BE32-E72D297353CC}">
              <c16:uniqueId val="{00000000-DEC6-42DA-B87D-83E1EA292D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C6-42DA-B87D-83E1EA292D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EF-42CF-8EEB-616D1E08AC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EF-42CF-8EEB-616D1E08AC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E3-481E-B6A3-CF2CE53821D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E3-481E-B6A3-CF2CE53821D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9B-4A05-A232-A3C75F65D3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9B-4A05-A232-A3C75F65D3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D5-47FC-9648-90D53F7F6D2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D5-47FC-9648-90D53F7F6D2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3421.79</c:v>
                </c:pt>
                <c:pt idx="1">
                  <c:v>3228.83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64E-455E-9552-8189C6EAED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D64E-455E-9552-8189C6EAED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23.75</c:v>
                </c:pt>
                <c:pt idx="1">
                  <c:v>26.17</c:v>
                </c:pt>
                <c:pt idx="2">
                  <c:v>26.64</c:v>
                </c:pt>
                <c:pt idx="3">
                  <c:v>41.14</c:v>
                </c:pt>
                <c:pt idx="4">
                  <c:v>66.67</c:v>
                </c:pt>
              </c:numCache>
            </c:numRef>
          </c:val>
          <c:extLst>
            <c:ext xmlns:c16="http://schemas.microsoft.com/office/drawing/2014/chart" uri="{C3380CC4-5D6E-409C-BE32-E72D297353CC}">
              <c16:uniqueId val="{00000000-6389-4DB1-BCAF-F428ED7E77F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6389-4DB1-BCAF-F428ED7E77F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427.44</c:v>
                </c:pt>
                <c:pt idx="1">
                  <c:v>391.08</c:v>
                </c:pt>
                <c:pt idx="2">
                  <c:v>392.61</c:v>
                </c:pt>
                <c:pt idx="3">
                  <c:v>254.84</c:v>
                </c:pt>
                <c:pt idx="4">
                  <c:v>157.44999999999999</c:v>
                </c:pt>
              </c:numCache>
            </c:numRef>
          </c:val>
          <c:extLst>
            <c:ext xmlns:c16="http://schemas.microsoft.com/office/drawing/2014/chart" uri="{C3380CC4-5D6E-409C-BE32-E72D297353CC}">
              <c16:uniqueId val="{00000000-F34F-48A1-A185-63B7020B3C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F34F-48A1-A185-63B7020B3C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52"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吉田町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29689</v>
      </c>
      <c r="AM8" s="66"/>
      <c r="AN8" s="66"/>
      <c r="AO8" s="66"/>
      <c r="AP8" s="66"/>
      <c r="AQ8" s="66"/>
      <c r="AR8" s="66"/>
      <c r="AS8" s="66"/>
      <c r="AT8" s="65">
        <f>データ!T6</f>
        <v>20.73</v>
      </c>
      <c r="AU8" s="65"/>
      <c r="AV8" s="65"/>
      <c r="AW8" s="65"/>
      <c r="AX8" s="65"/>
      <c r="AY8" s="65"/>
      <c r="AZ8" s="65"/>
      <c r="BA8" s="65"/>
      <c r="BB8" s="65">
        <f>データ!U6</f>
        <v>1432.18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39.96</v>
      </c>
      <c r="Q10" s="65"/>
      <c r="R10" s="65"/>
      <c r="S10" s="65"/>
      <c r="T10" s="65"/>
      <c r="U10" s="65"/>
      <c r="V10" s="65"/>
      <c r="W10" s="65">
        <f>データ!Q6</f>
        <v>94.2</v>
      </c>
      <c r="X10" s="65"/>
      <c r="Y10" s="65"/>
      <c r="Z10" s="65"/>
      <c r="AA10" s="65"/>
      <c r="AB10" s="65"/>
      <c r="AC10" s="65"/>
      <c r="AD10" s="66">
        <f>データ!R6</f>
        <v>1965</v>
      </c>
      <c r="AE10" s="66"/>
      <c r="AF10" s="66"/>
      <c r="AG10" s="66"/>
      <c r="AH10" s="66"/>
      <c r="AI10" s="66"/>
      <c r="AJ10" s="66"/>
      <c r="AK10" s="2"/>
      <c r="AL10" s="66">
        <f>データ!V6</f>
        <v>11860</v>
      </c>
      <c r="AM10" s="66"/>
      <c r="AN10" s="66"/>
      <c r="AO10" s="66"/>
      <c r="AP10" s="66"/>
      <c r="AQ10" s="66"/>
      <c r="AR10" s="66"/>
      <c r="AS10" s="66"/>
      <c r="AT10" s="65">
        <f>データ!W6</f>
        <v>2.72</v>
      </c>
      <c r="AU10" s="65"/>
      <c r="AV10" s="65"/>
      <c r="AW10" s="65"/>
      <c r="AX10" s="65"/>
      <c r="AY10" s="65"/>
      <c r="AZ10" s="65"/>
      <c r="BA10" s="65"/>
      <c r="BB10" s="65">
        <f>データ!X6</f>
        <v>4360.29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amu1pVpjBvTjwpvra9MZJ4kjJIRraf4nbfNv9uziO9hjj9WQDoKTBQGKRXqPl2XCLr2maxja0EfmvQkEPULwIQ==" saltValue="j6W/Lyl317dB2w+lOEOid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224243</v>
      </c>
      <c r="D6" s="32">
        <f t="shared" si="3"/>
        <v>47</v>
      </c>
      <c r="E6" s="32">
        <f t="shared" si="3"/>
        <v>17</v>
      </c>
      <c r="F6" s="32">
        <f t="shared" si="3"/>
        <v>1</v>
      </c>
      <c r="G6" s="32">
        <f t="shared" si="3"/>
        <v>0</v>
      </c>
      <c r="H6" s="32" t="str">
        <f t="shared" si="3"/>
        <v>静岡県　吉田町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39.96</v>
      </c>
      <c r="Q6" s="33">
        <f t="shared" si="3"/>
        <v>94.2</v>
      </c>
      <c r="R6" s="33">
        <f t="shared" si="3"/>
        <v>1965</v>
      </c>
      <c r="S6" s="33">
        <f t="shared" si="3"/>
        <v>29689</v>
      </c>
      <c r="T6" s="33">
        <f t="shared" si="3"/>
        <v>20.73</v>
      </c>
      <c r="U6" s="33">
        <f t="shared" si="3"/>
        <v>1432.18</v>
      </c>
      <c r="V6" s="33">
        <f t="shared" si="3"/>
        <v>11860</v>
      </c>
      <c r="W6" s="33">
        <f t="shared" si="3"/>
        <v>2.72</v>
      </c>
      <c r="X6" s="33">
        <f t="shared" si="3"/>
        <v>4360.29</v>
      </c>
      <c r="Y6" s="34">
        <f>IF(Y7="",NA(),Y7)</f>
        <v>60.15</v>
      </c>
      <c r="Z6" s="34">
        <f t="shared" ref="Z6:AH6" si="4">IF(Z7="",NA(),Z7)</f>
        <v>62.59</v>
      </c>
      <c r="AA6" s="34">
        <f t="shared" si="4"/>
        <v>63.04</v>
      </c>
      <c r="AB6" s="34">
        <f t="shared" si="4"/>
        <v>80.39</v>
      </c>
      <c r="AC6" s="34">
        <f t="shared" si="4"/>
        <v>80.12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3421.79</v>
      </c>
      <c r="BG6" s="34">
        <f t="shared" ref="BG6:BO6" si="7">IF(BG7="",NA(),BG7)</f>
        <v>3228.83</v>
      </c>
      <c r="BH6" s="33">
        <f t="shared" si="7"/>
        <v>0</v>
      </c>
      <c r="BI6" s="33">
        <f t="shared" si="7"/>
        <v>0</v>
      </c>
      <c r="BJ6" s="33">
        <f t="shared" si="7"/>
        <v>0</v>
      </c>
      <c r="BK6" s="34">
        <f t="shared" si="7"/>
        <v>1209.95</v>
      </c>
      <c r="BL6" s="34">
        <f t="shared" si="7"/>
        <v>1136.5</v>
      </c>
      <c r="BM6" s="34">
        <f t="shared" si="7"/>
        <v>1118.56</v>
      </c>
      <c r="BN6" s="34">
        <f t="shared" si="7"/>
        <v>1111.31</v>
      </c>
      <c r="BO6" s="34">
        <f t="shared" si="7"/>
        <v>966.33</v>
      </c>
      <c r="BP6" s="33" t="str">
        <f>IF(BP7="","",IF(BP7="-","【-】","【"&amp;SUBSTITUTE(TEXT(BP7,"#,##0.00"),"-","△")&amp;"】"))</f>
        <v>【707.33】</v>
      </c>
      <c r="BQ6" s="34">
        <f>IF(BQ7="",NA(),BQ7)</f>
        <v>23.75</v>
      </c>
      <c r="BR6" s="34">
        <f t="shared" ref="BR6:BZ6" si="8">IF(BR7="",NA(),BR7)</f>
        <v>26.17</v>
      </c>
      <c r="BS6" s="34">
        <f t="shared" si="8"/>
        <v>26.64</v>
      </c>
      <c r="BT6" s="34">
        <f t="shared" si="8"/>
        <v>41.14</v>
      </c>
      <c r="BU6" s="34">
        <f t="shared" si="8"/>
        <v>66.67</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427.44</v>
      </c>
      <c r="CC6" s="34">
        <f t="shared" ref="CC6:CK6" si="9">IF(CC7="",NA(),CC7)</f>
        <v>391.08</v>
      </c>
      <c r="CD6" s="34">
        <f t="shared" si="9"/>
        <v>392.61</v>
      </c>
      <c r="CE6" s="34">
        <f t="shared" si="9"/>
        <v>254.84</v>
      </c>
      <c r="CF6" s="34">
        <f t="shared" si="9"/>
        <v>157.44999999999999</v>
      </c>
      <c r="CG6" s="34">
        <f t="shared" si="9"/>
        <v>220.67</v>
      </c>
      <c r="CH6" s="34">
        <f t="shared" si="9"/>
        <v>217.82</v>
      </c>
      <c r="CI6" s="34">
        <f t="shared" si="9"/>
        <v>215.28</v>
      </c>
      <c r="CJ6" s="34">
        <f t="shared" si="9"/>
        <v>207.96</v>
      </c>
      <c r="CK6" s="34">
        <f t="shared" si="9"/>
        <v>194.31</v>
      </c>
      <c r="CL6" s="33" t="str">
        <f>IF(CL7="","",IF(CL7="-","【-】","【"&amp;SUBSTITUTE(TEXT(CL7,"#,##0.00"),"-","△")&amp;"】"))</f>
        <v>【136.39】</v>
      </c>
      <c r="CM6" s="34">
        <f>IF(CM7="",NA(),CM7)</f>
        <v>44.65</v>
      </c>
      <c r="CN6" s="34">
        <f t="shared" ref="CN6:CV6" si="10">IF(CN7="",NA(),CN7)</f>
        <v>69.44</v>
      </c>
      <c r="CO6" s="34">
        <f t="shared" si="10"/>
        <v>71.88</v>
      </c>
      <c r="CP6" s="34">
        <f t="shared" si="10"/>
        <v>72.44</v>
      </c>
      <c r="CQ6" s="34">
        <f t="shared" si="10"/>
        <v>72.52</v>
      </c>
      <c r="CR6" s="34">
        <f t="shared" si="10"/>
        <v>55.81</v>
      </c>
      <c r="CS6" s="34">
        <f t="shared" si="10"/>
        <v>54.44</v>
      </c>
      <c r="CT6" s="34">
        <f t="shared" si="10"/>
        <v>54.67</v>
      </c>
      <c r="CU6" s="34">
        <f t="shared" si="10"/>
        <v>53.51</v>
      </c>
      <c r="CV6" s="34">
        <f t="shared" si="10"/>
        <v>53.5</v>
      </c>
      <c r="CW6" s="33" t="str">
        <f>IF(CW7="","",IF(CW7="-","【-】","【"&amp;SUBSTITUTE(TEXT(CW7,"#,##0.00"),"-","△")&amp;"】"))</f>
        <v>【60.13】</v>
      </c>
      <c r="CX6" s="34">
        <f>IF(CX7="",NA(),CX7)</f>
        <v>92.15</v>
      </c>
      <c r="CY6" s="34">
        <f t="shared" ref="CY6:DG6" si="11">IF(CY7="",NA(),CY7)</f>
        <v>92.37</v>
      </c>
      <c r="CZ6" s="34">
        <f t="shared" si="11"/>
        <v>94.19</v>
      </c>
      <c r="DA6" s="34">
        <f t="shared" si="11"/>
        <v>95.24</v>
      </c>
      <c r="DB6" s="34">
        <f t="shared" si="11"/>
        <v>95.53</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224243</v>
      </c>
      <c r="D7" s="36">
        <v>47</v>
      </c>
      <c r="E7" s="36">
        <v>17</v>
      </c>
      <c r="F7" s="36">
        <v>1</v>
      </c>
      <c r="G7" s="36">
        <v>0</v>
      </c>
      <c r="H7" s="36" t="s">
        <v>111</v>
      </c>
      <c r="I7" s="36" t="s">
        <v>112</v>
      </c>
      <c r="J7" s="36" t="s">
        <v>113</v>
      </c>
      <c r="K7" s="36" t="s">
        <v>114</v>
      </c>
      <c r="L7" s="36" t="s">
        <v>115</v>
      </c>
      <c r="M7" s="36" t="s">
        <v>116</v>
      </c>
      <c r="N7" s="37" t="s">
        <v>117</v>
      </c>
      <c r="O7" s="37" t="s">
        <v>118</v>
      </c>
      <c r="P7" s="37">
        <v>39.96</v>
      </c>
      <c r="Q7" s="37">
        <v>94.2</v>
      </c>
      <c r="R7" s="37">
        <v>1965</v>
      </c>
      <c r="S7" s="37">
        <v>29689</v>
      </c>
      <c r="T7" s="37">
        <v>20.73</v>
      </c>
      <c r="U7" s="37">
        <v>1432.18</v>
      </c>
      <c r="V7" s="37">
        <v>11860</v>
      </c>
      <c r="W7" s="37">
        <v>2.72</v>
      </c>
      <c r="X7" s="37">
        <v>4360.29</v>
      </c>
      <c r="Y7" s="37">
        <v>60.15</v>
      </c>
      <c r="Z7" s="37">
        <v>62.59</v>
      </c>
      <c r="AA7" s="37">
        <v>63.04</v>
      </c>
      <c r="AB7" s="37">
        <v>80.39</v>
      </c>
      <c r="AC7" s="37">
        <v>80.12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3421.79</v>
      </c>
      <c r="BG7" s="37">
        <v>3228.83</v>
      </c>
      <c r="BH7" s="37">
        <v>0</v>
      </c>
      <c r="BI7" s="37">
        <v>0</v>
      </c>
      <c r="BJ7" s="37">
        <v>0</v>
      </c>
      <c r="BK7" s="37">
        <v>1209.95</v>
      </c>
      <c r="BL7" s="37">
        <v>1136.5</v>
      </c>
      <c r="BM7" s="37">
        <v>1118.56</v>
      </c>
      <c r="BN7" s="37">
        <v>1111.31</v>
      </c>
      <c r="BO7" s="37">
        <v>966.33</v>
      </c>
      <c r="BP7" s="37">
        <v>707.33</v>
      </c>
      <c r="BQ7" s="37">
        <v>23.75</v>
      </c>
      <c r="BR7" s="37">
        <v>26.17</v>
      </c>
      <c r="BS7" s="37">
        <v>26.64</v>
      </c>
      <c r="BT7" s="37">
        <v>41.14</v>
      </c>
      <c r="BU7" s="37">
        <v>66.67</v>
      </c>
      <c r="BV7" s="37">
        <v>69.48</v>
      </c>
      <c r="BW7" s="37">
        <v>71.650000000000006</v>
      </c>
      <c r="BX7" s="37">
        <v>72.33</v>
      </c>
      <c r="BY7" s="37">
        <v>75.540000000000006</v>
      </c>
      <c r="BZ7" s="37">
        <v>81.739999999999995</v>
      </c>
      <c r="CA7" s="37">
        <v>101.26</v>
      </c>
      <c r="CB7" s="37">
        <v>427.44</v>
      </c>
      <c r="CC7" s="37">
        <v>391.08</v>
      </c>
      <c r="CD7" s="37">
        <v>392.61</v>
      </c>
      <c r="CE7" s="37">
        <v>254.84</v>
      </c>
      <c r="CF7" s="37">
        <v>157.44999999999999</v>
      </c>
      <c r="CG7" s="37">
        <v>220.67</v>
      </c>
      <c r="CH7" s="37">
        <v>217.82</v>
      </c>
      <c r="CI7" s="37">
        <v>215.28</v>
      </c>
      <c r="CJ7" s="37">
        <v>207.96</v>
      </c>
      <c r="CK7" s="37">
        <v>194.31</v>
      </c>
      <c r="CL7" s="37">
        <v>136.38999999999999</v>
      </c>
      <c r="CM7" s="37">
        <v>44.65</v>
      </c>
      <c r="CN7" s="37">
        <v>69.44</v>
      </c>
      <c r="CO7" s="37">
        <v>71.88</v>
      </c>
      <c r="CP7" s="37">
        <v>72.44</v>
      </c>
      <c r="CQ7" s="37">
        <v>72.52</v>
      </c>
      <c r="CR7" s="37">
        <v>55.81</v>
      </c>
      <c r="CS7" s="37">
        <v>54.44</v>
      </c>
      <c r="CT7" s="37">
        <v>54.67</v>
      </c>
      <c r="CU7" s="37">
        <v>53.51</v>
      </c>
      <c r="CV7" s="37">
        <v>53.5</v>
      </c>
      <c r="CW7" s="37">
        <v>60.13</v>
      </c>
      <c r="CX7" s="37">
        <v>92.15</v>
      </c>
      <c r="CY7" s="37">
        <v>92.37</v>
      </c>
      <c r="CZ7" s="37">
        <v>94.19</v>
      </c>
      <c r="DA7" s="37">
        <v>95.24</v>
      </c>
      <c r="DB7" s="37">
        <v>95.53</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曽根　勇貴</cp:lastModifiedBy>
  <cp:lastPrinted>2019-01-29T09:07:06Z</cp:lastPrinted>
  <dcterms:created xsi:type="dcterms:W3CDTF">2018-12-03T09:04:48Z</dcterms:created>
  <dcterms:modified xsi:type="dcterms:W3CDTF">2019-01-30T12:37:59Z</dcterms:modified>
  <cp:category/>
</cp:coreProperties>
</file>