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大井上水道企業団\Desktop\"/>
    </mc:Choice>
  </mc:AlternateContent>
  <workbookProtection workbookAlgorithmName="SHA-512" workbookHashValue="dLUyJiWZygsTfQv5zncYLG8K4jjpwKlI7/j+TrRd96h3RD1WCEu2kNm7sPyKMg4DqRX4RJhH2CgnqemPPrf7rw==" workbookSaltValue="uMYSkLjF50/GTazbCSy42g==" workbookSpinCount="100000" lockStructure="1"/>
  <bookViews>
    <workbookView xWindow="0" yWindow="0" windowWidth="19200" windowHeight="1291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<sst xmlns="http://schemas.openxmlformats.org/spreadsheetml/2006/main" count="235" uniqueCount="120">
  <si>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</si>
  <si>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</si>
  <si>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</si>
  <si>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</si>
  <si>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</si>
  <si>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</si>
  <si>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</si>
  <si>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</si>
  <si>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</si>
  <si>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</si>
  <si>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</si>
  <si>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</si>
  <si>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</si>
  <si>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</si>
  <si>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</si>
  <si>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</si>
  <si>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</si>
  <si>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</si>
  <si>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</si>
  <si>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</si>
  <si>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</si>
  <si>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</si>
  <si>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</si>
  <si>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</si>
  <si>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</si>
  <si>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</si>
  <si>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</si>
  <si>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</si>
  <si>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</si>
  <si>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</si>
  <si>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</si>
  <si>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</si>
  <si>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</si>
  <si>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</si>
  <si>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</si>
  <si>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</si>
  <si>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</si>
  <si>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</si>
  <si>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</si>
  <si>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</si>
  <si>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</si>
  <si>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</si>
  <si>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</si>
  <si>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</si>
  <si>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</si>
  <si>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</si>
  <si>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</si>
  <si>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</si>
  <si>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</si>
  <si>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</si>
  <si>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</si>
  <si>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</si>
  <si>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</si>
  <si>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</si>
  <si>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</si>
  <si>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</si>
  <si>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</si>
  <si>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</si>
  <si>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</si>
  <si>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</si>
  <si>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</si>
  <si>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</si>
  <si>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</si>
  <si>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</si>
  <si>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</si>
  <si>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</si>
  <si>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</si>
  <si>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</si>
  <si>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</si>
  <si>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</si>
  <si>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</si>
  <si>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</si>
  <si>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</si>
  <si>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</si>
  <si>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</si>
  <si>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</si>
  <si>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</si>
  <si>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</si>
  <si>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</si>
  <si>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</si>
  <si>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</si>
  <si>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</si>
  <si>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</si>
  <si>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</si>
  <si>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</si>
  <si>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</si>
  <si>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</si>
  <si>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</si>
  <si>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</si>
  <si>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</si>
  <si>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</si>
  <si>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</si>
  <si>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</si>
  <si>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</si>
  <si>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</si>
  <si>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</si>
  <si>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</si>
  <si>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</si>
  <si>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</si>
  <si>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</si>
  <si>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</si>
  <si>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</si>
  <si>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</si>
  <si>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</si>
  <si>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</si>
  <si>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大井上水道企業団</t>
  </si>
  <si>
    <t>法適用</t>
  </si>
  <si>
    <t>水道事業</t>
  </si>
  <si>
    <t>末端給水事業</t>
  </si>
  <si>
    <t>A6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</si>
  <si>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</si>
  <si>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</si>
  <si>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</si>
  <si>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</si>
  <si>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</si>
  <si>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</si>
  <si>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</si>
  <si>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経常収支比率は黒字を示す100％を超えている。
累積欠損比率は0％であり、累積欠損金はない。
流動比率は、1,739％であり、短期的な債務に対する不安はない（支払い能力は高い）。
企業債対給水収益比率は低く、概ね１年分の給水収益と企業債保有高が同規模である。</t>
    <rPh sb="0" eb="2">
      <t>ケイジョウ</t>
    </rPh>
    <rPh sb="2" eb="4">
      <t>シュウシ</t>
    </rPh>
    <rPh sb="4" eb="6">
      <t>ヒリツ</t>
    </rPh>
    <rPh sb="7" eb="9">
      <t>クロジ</t>
    </rPh>
    <rPh sb="10" eb="11">
      <t>シメ</t>
    </rPh>
    <rPh sb="17" eb="18">
      <t>コ</t>
    </rPh>
    <rPh sb="24" eb="26">
      <t>ルイセキ</t>
    </rPh>
    <rPh sb="26" eb="28">
      <t>ケッソン</t>
    </rPh>
    <rPh sb="28" eb="30">
      <t>ヒリツ</t>
    </rPh>
    <rPh sb="37" eb="39">
      <t>ルイセキ</t>
    </rPh>
    <rPh sb="39" eb="42">
      <t>ケッソンキン</t>
    </rPh>
    <rPh sb="47" eb="49">
      <t>リュウドウ</t>
    </rPh>
    <rPh sb="49" eb="51">
      <t>ヒリツ</t>
    </rPh>
    <rPh sb="63" eb="66">
      <t>タンキテキ</t>
    </rPh>
    <rPh sb="67" eb="69">
      <t>サイム</t>
    </rPh>
    <rPh sb="70" eb="71">
      <t>タイ</t>
    </rPh>
    <rPh sb="73" eb="75">
      <t>フアン</t>
    </rPh>
    <rPh sb="79" eb="81">
      <t>シハラ</t>
    </rPh>
    <rPh sb="82" eb="84">
      <t>ノウリョク</t>
    </rPh>
    <rPh sb="85" eb="86">
      <t>タカ</t>
    </rPh>
    <rPh sb="90" eb="92">
      <t>キギョウ</t>
    </rPh>
    <rPh sb="92" eb="93">
      <t>サイ</t>
    </rPh>
    <rPh sb="93" eb="94">
      <t>タイ</t>
    </rPh>
    <rPh sb="94" eb="96">
      <t>キュウスイ</t>
    </rPh>
    <rPh sb="96" eb="98">
      <t>シュウエキ</t>
    </rPh>
    <rPh sb="98" eb="100">
      <t>ヒリツ</t>
    </rPh>
    <rPh sb="101" eb="102">
      <t>ヒク</t>
    </rPh>
    <rPh sb="104" eb="105">
      <t>オオム</t>
    </rPh>
    <rPh sb="107" eb="108">
      <t>ネン</t>
    </rPh>
    <rPh sb="108" eb="109">
      <t>ブン</t>
    </rPh>
    <rPh sb="110" eb="112">
      <t>キュウスイ</t>
    </rPh>
    <rPh sb="112" eb="114">
      <t>シュウエキ</t>
    </rPh>
    <rPh sb="115" eb="117">
      <t>キギョウ</t>
    </rPh>
    <rPh sb="117" eb="118">
      <t>サイ</t>
    </rPh>
    <rPh sb="118" eb="120">
      <t>ホユウ</t>
    </rPh>
    <rPh sb="120" eb="121">
      <t>ダカ</t>
    </rPh>
    <rPh sb="122" eb="125">
      <t>ドウキボ</t>
    </rPh>
    <phoneticPr fontId="4"/>
  </si>
  <si>
    <t>老朽化した管路は、全体の12.62％と平均を僅かに下回っている。
管路更新率は、0.63％と平均値を僅かながら上回っている。
しかし、管路更新率が0.63％の場合、全管路の更新には158年程度を要することとなる。
その場合、老朽化率が大きく上昇することとなるため、老朽化対策を推進する必要がある。</t>
    <rPh sb="0" eb="3">
      <t>ロウキュウカ</t>
    </rPh>
    <rPh sb="5" eb="7">
      <t>カンロ</t>
    </rPh>
    <rPh sb="9" eb="11">
      <t>ゼンタイ</t>
    </rPh>
    <rPh sb="19" eb="21">
      <t>ヘイキン</t>
    </rPh>
    <rPh sb="22" eb="23">
      <t>ワズ</t>
    </rPh>
    <rPh sb="25" eb="27">
      <t>シタマワ</t>
    </rPh>
    <rPh sb="33" eb="35">
      <t>カンロ</t>
    </rPh>
    <rPh sb="35" eb="37">
      <t>コウシン</t>
    </rPh>
    <rPh sb="37" eb="38">
      <t>リツ</t>
    </rPh>
    <rPh sb="46" eb="49">
      <t>ヘイキンチ</t>
    </rPh>
    <rPh sb="50" eb="51">
      <t>ワズ</t>
    </rPh>
    <rPh sb="55" eb="57">
      <t>ウワマワ</t>
    </rPh>
    <rPh sb="67" eb="69">
      <t>カンロ</t>
    </rPh>
    <rPh sb="69" eb="71">
      <t>コウシン</t>
    </rPh>
    <rPh sb="71" eb="72">
      <t>リツ</t>
    </rPh>
    <rPh sb="79" eb="81">
      <t>バアイ</t>
    </rPh>
    <rPh sb="82" eb="83">
      <t>ゼン</t>
    </rPh>
    <rPh sb="83" eb="85">
      <t>カンロ</t>
    </rPh>
    <rPh sb="86" eb="88">
      <t>コウシン</t>
    </rPh>
    <rPh sb="93" eb="94">
      <t>ネン</t>
    </rPh>
    <rPh sb="94" eb="96">
      <t>テイド</t>
    </rPh>
    <rPh sb="97" eb="98">
      <t>ヨウ</t>
    </rPh>
    <rPh sb="109" eb="111">
      <t>バアイ</t>
    </rPh>
    <rPh sb="112" eb="115">
      <t>ロウキュウカ</t>
    </rPh>
    <rPh sb="115" eb="116">
      <t>リツ</t>
    </rPh>
    <rPh sb="117" eb="118">
      <t>オオ</t>
    </rPh>
    <rPh sb="120" eb="122">
      <t>ジョウショウ</t>
    </rPh>
    <rPh sb="132" eb="135">
      <t>ロウキュウカ</t>
    </rPh>
    <rPh sb="135" eb="137">
      <t>タイサク</t>
    </rPh>
    <rPh sb="138" eb="140">
      <t>スイシン</t>
    </rPh>
    <rPh sb="142" eb="144">
      <t>ヒツヨウ</t>
    </rPh>
    <phoneticPr fontId="4"/>
  </si>
  <si>
    <t>経営成績は比較的良好であると言え、料金回収率も良くかつ給水原価も平均値に比べ安価であるが、健全な資産維持のため、今後償却資産の更新に大きな資金が必要となる事から、計画的な資金確保と安心安全な経営をおこなう必要がある。</t>
    <rPh sb="0" eb="2">
      <t>ケイエイ</t>
    </rPh>
    <rPh sb="2" eb="4">
      <t>セイセキ</t>
    </rPh>
    <rPh sb="5" eb="8">
      <t>ヒカクテキ</t>
    </rPh>
    <rPh sb="8" eb="10">
      <t>リョウコウ</t>
    </rPh>
    <rPh sb="14" eb="15">
      <t>イ</t>
    </rPh>
    <rPh sb="17" eb="19">
      <t>リョウキン</t>
    </rPh>
    <rPh sb="19" eb="21">
      <t>カイシュウ</t>
    </rPh>
    <rPh sb="21" eb="22">
      <t>リツ</t>
    </rPh>
    <rPh sb="23" eb="24">
      <t>ヨ</t>
    </rPh>
    <rPh sb="27" eb="29">
      <t>キュウスイ</t>
    </rPh>
    <rPh sb="29" eb="31">
      <t>ゲンカ</t>
    </rPh>
    <rPh sb="32" eb="35">
      <t>ヘイキンチ</t>
    </rPh>
    <rPh sb="36" eb="37">
      <t>クラ</t>
    </rPh>
    <rPh sb="38" eb="40">
      <t>アンカ</t>
    </rPh>
    <rPh sb="45" eb="47">
      <t>ケンゼン</t>
    </rPh>
    <rPh sb="48" eb="50">
      <t>シサン</t>
    </rPh>
    <rPh sb="50" eb="52">
      <t>イジ</t>
    </rPh>
    <rPh sb="56" eb="58">
      <t>コンゴ</t>
    </rPh>
    <rPh sb="58" eb="60">
      <t>ショウキャク</t>
    </rPh>
    <rPh sb="60" eb="62">
      <t>シサン</t>
    </rPh>
    <rPh sb="63" eb="65">
      <t>コウシン</t>
    </rPh>
    <rPh sb="66" eb="67">
      <t>オオ</t>
    </rPh>
    <rPh sb="69" eb="71">
      <t>シキン</t>
    </rPh>
    <rPh sb="72" eb="74">
      <t>ヒツヨウ</t>
    </rPh>
    <rPh sb="77" eb="78">
      <t>コト</t>
    </rPh>
    <rPh sb="81" eb="84">
      <t>ケイカクテキ</t>
    </rPh>
    <rPh sb="85" eb="87">
      <t>シキン</t>
    </rPh>
    <rPh sb="87" eb="89">
      <t>カクホ</t>
    </rPh>
    <rPh sb="90" eb="92">
      <t>アンシン</t>
    </rPh>
    <rPh sb="92" eb="94">
      <t>アンゼン</t>
    </rPh>
    <rPh sb="95" eb="97">
      <t>ケイエイ</t>
    </rPh>
    <rPh sb="102" eb="10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</si>
</sst>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0.35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2C-43D7-94B5-8B0D4E0C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47096"/>
        <c:axId val="157160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2C-43D7-94B5-8B0D4E0C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7096"/>
        <c:axId val="157160136"/>
      </c:lineChart>
      <c:dateAx>
        <c:axId val="327247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160136"/>
        <c:crosses val="autoZero"/>
        <c:auto val="1"/>
        <c:lblOffset val="100"/>
        <c:baseTimeUnit val="years"/>
      </c:dateAx>
      <c:valAx>
        <c:axId val="157160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247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69.55</c:v>
                </c:pt>
                <c:pt idx="1">
                  <c:v>71.489999999999995</c:v>
                </c:pt>
                <c:pt idx="2">
                  <c:v>69.84</c:v>
                </c:pt>
                <c:pt idx="3">
                  <c:v>81.44</c:v>
                </c:pt>
                <c:pt idx="4">
                  <c:v>81.95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B5-4968-A2AC-3D4C7D39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78872"/>
        <c:axId val="328090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55.63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B5-4968-A2AC-3D4C7D39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78872"/>
        <c:axId val="328090024"/>
      </c:lineChart>
      <c:dateAx>
        <c:axId val="327878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090024"/>
        <c:crosses val="autoZero"/>
        <c:auto val="1"/>
        <c:lblOffset val="100"/>
        <c:baseTimeUnit val="years"/>
      </c:dateAx>
      <c:valAx>
        <c:axId val="328090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78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80.75</c:v>
                </c:pt>
                <c:pt idx="1">
                  <c:v>78.569999999999993</c:v>
                </c:pt>
                <c:pt idx="2">
                  <c:v>79.55</c:v>
                </c:pt>
                <c:pt idx="3">
                  <c:v>80.39</c:v>
                </c:pt>
                <c:pt idx="4">
                  <c:v>80.38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8C-4AA0-9B7A-15E5204A7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091200"/>
        <c:axId val="328091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8C-4AA0-9B7A-15E5204A7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091200"/>
        <c:axId val="328091592"/>
      </c:lineChart>
      <c:dateAx>
        <c:axId val="32809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091592"/>
        <c:crosses val="autoZero"/>
        <c:auto val="1"/>
        <c:lblOffset val="100"/>
        <c:baseTimeUnit val="years"/>
      </c:dateAx>
      <c:valAx>
        <c:axId val="328091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09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103.85</c:v>
                </c:pt>
                <c:pt idx="1">
                  <c:v>106.63</c:v>
                </c:pt>
                <c:pt idx="2">
                  <c:v>109</c:v>
                </c:pt>
                <c:pt idx="3">
                  <c:v>113.23</c:v>
                </c:pt>
                <c:pt idx="4">
                  <c:v>110.97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3B-4AA8-978C-33DC9248A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68592"/>
        <c:axId val="32773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3B-4AA8-978C-33DC9248A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68592"/>
        <c:axId val="327731768"/>
      </c:lineChart>
      <c:dateAx>
        <c:axId val="32706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31768"/>
        <c:crosses val="autoZero"/>
        <c:auto val="1"/>
        <c:lblOffset val="100"/>
        <c:baseTimeUnit val="years"/>
      </c:dateAx>
      <c:valAx>
        <c:axId val="327731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6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40.79</c:v>
                </c:pt>
                <c:pt idx="1">
                  <c:v>41.93</c:v>
                </c:pt>
                <c:pt idx="2" formatCode="#,##0.00;&quot;△&quot;#,##0.00">
                  <c:v>0</c:v>
                </c:pt>
                <c:pt idx="3">
                  <c:v>44.76</c:v>
                </c:pt>
                <c:pt idx="4">
                  <c:v>46.14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5-4AE7-BCCA-D2C261532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77984"/>
        <c:axId val="32777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75-4AE7-BCCA-D2C261532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77984"/>
        <c:axId val="327778368"/>
      </c:lineChart>
      <c:dateAx>
        <c:axId val="32777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78368"/>
        <c:crosses val="autoZero"/>
        <c:auto val="1"/>
        <c:lblOffset val="100"/>
        <c:baseTimeUnit val="years"/>
      </c:dateAx>
      <c:valAx>
        <c:axId val="32777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7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12.07</c:v>
                </c:pt>
                <c:pt idx="1">
                  <c:v>11.64</c:v>
                </c:pt>
                <c:pt idx="2">
                  <c:v>11.9</c:v>
                </c:pt>
                <c:pt idx="3">
                  <c:v>11.44</c:v>
                </c:pt>
                <c:pt idx="4">
                  <c:v>12.62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38-4349-A1E7-60B14F4FF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57472"/>
        <c:axId val="327829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9.7100000000000009</c:v>
                </c:pt>
                <c:pt idx="3">
                  <c:v>12.79</c:v>
                </c:pt>
                <c:pt idx="4">
                  <c:v>13.39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38-4349-A1E7-60B14F4FF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57472"/>
        <c:axId val="327829368"/>
      </c:lineChart>
      <c:dateAx>
        <c:axId val="32705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29368"/>
        <c:crosses val="autoZero"/>
        <c:auto val="1"/>
        <c:lblOffset val="100"/>
        <c:baseTimeUnit val="years"/>
      </c:dateAx>
      <c:valAx>
        <c:axId val="327829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5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9-4F6E-A71B-8AA2ECC32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32112"/>
        <c:axId val="32783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9-4F6E-A71B-8AA2ECC32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32112"/>
        <c:axId val="327832504"/>
      </c:lineChart>
      <c:dateAx>
        <c:axId val="32783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32504"/>
        <c:crosses val="autoZero"/>
        <c:auto val="1"/>
        <c:lblOffset val="100"/>
        <c:baseTimeUnit val="years"/>
      </c:dateAx>
      <c:valAx>
        <c:axId val="327832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3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1057.1600000000001</c:v>
                </c:pt>
                <c:pt idx="1">
                  <c:v>1919.25</c:v>
                </c:pt>
                <c:pt idx="2">
                  <c:v>940.57</c:v>
                </c:pt>
                <c:pt idx="3">
                  <c:v>1304.78</c:v>
                </c:pt>
                <c:pt idx="4">
                  <c:v>1739.89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B-4F44-B74D-4CE69C3DE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79264"/>
        <c:axId val="32787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B-4F44-B74D-4CE69C3DE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79264"/>
        <c:axId val="327879656"/>
      </c:lineChart>
      <c:dateAx>
        <c:axId val="32787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79656"/>
        <c:crosses val="autoZero"/>
        <c:auto val="1"/>
        <c:lblOffset val="100"/>
        <c:baseTimeUnit val="years"/>
      </c:dateAx>
      <c:valAx>
        <c:axId val="327879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7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135.88</c:v>
                </c:pt>
                <c:pt idx="1">
                  <c:v>128.1</c:v>
                </c:pt>
                <c:pt idx="2">
                  <c:v>121.67</c:v>
                </c:pt>
                <c:pt idx="3">
                  <c:v>113.53</c:v>
                </c:pt>
                <c:pt idx="4">
                  <c:v>104.85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E-431A-9407-15B8CCD93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80832"/>
        <c:axId val="32788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401.79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0E-431A-9407-15B8CCD93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80832"/>
        <c:axId val="327881224"/>
      </c:lineChart>
      <c:dateAx>
        <c:axId val="32788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81224"/>
        <c:crosses val="autoZero"/>
        <c:auto val="1"/>
        <c:lblOffset val="100"/>
        <c:baseTimeUnit val="years"/>
      </c:dateAx>
      <c:valAx>
        <c:axId val="327881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8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103.16</c:v>
                </c:pt>
                <c:pt idx="1">
                  <c:v>106.25</c:v>
                </c:pt>
                <c:pt idx="2">
                  <c:v>108.76</c:v>
                </c:pt>
                <c:pt idx="3">
                  <c:v>113.33</c:v>
                </c:pt>
                <c:pt idx="4">
                  <c:v>110.62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4F-48D7-B006-B6F50F2D9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088456"/>
        <c:axId val="32808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100.12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4F-48D7-B006-B6F50F2D9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088456"/>
        <c:axId val="328088848"/>
      </c:lineChart>
      <c:dateAx>
        <c:axId val="328088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088848"/>
        <c:crosses val="autoZero"/>
        <c:auto val="1"/>
        <c:lblOffset val="100"/>
        <c:baseTimeUnit val="years"/>
      </c:dateAx>
      <c:valAx>
        <c:axId val="32808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088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110.52</c:v>
                </c:pt>
                <c:pt idx="1">
                  <c:v>107.58</c:v>
                </c:pt>
                <c:pt idx="2">
                  <c:v>104.96</c:v>
                </c:pt>
                <c:pt idx="3">
                  <c:v>100.69</c:v>
                </c:pt>
                <c:pt idx="4">
                  <c:v>103.21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8F-4B71-9895-44F9AA8A8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31720"/>
        <c:axId val="32783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8F-4B71-9895-44F9AA8A8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31720"/>
        <c:axId val="327831328"/>
      </c:lineChart>
      <c:dateAx>
        <c:axId val="327831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31328"/>
        <c:crosses val="autoZero"/>
        <c:auto val="1"/>
        <c:lblOffset val="100"/>
        <c:baseTimeUnit val="years"/>
      </c:dateAx>
      <c:valAx>
        <c:axId val="32783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31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34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静岡県　大井上水道企業団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A6</v>
      </c>
      <c r="X8" s="58"/>
      <c r="Y8" s="58"/>
      <c r="Z8" s="58"/>
      <c r="AA8" s="58"/>
      <c r="AB8" s="58"/>
      <c r="AC8" s="58"/>
      <c r="AD8" s="58" t="str">
        <f>データ!$M$6</f>
        <v>その他</v>
      </c>
      <c r="AE8" s="58"/>
      <c r="AF8" s="58"/>
      <c r="AG8" s="58"/>
      <c r="AH8" s="58"/>
      <c r="AI8" s="58"/>
      <c r="AJ8" s="58"/>
      <c r="AK8" s="4"/>
      <c r="AL8" s="59" t="str">
        <f>データ!$R$6</f>
        <v>-</v>
      </c>
      <c r="AM8" s="59"/>
      <c r="AN8" s="59"/>
      <c r="AO8" s="59"/>
      <c r="AP8" s="59"/>
      <c r="AQ8" s="59"/>
      <c r="AR8" s="59"/>
      <c r="AS8" s="59"/>
      <c r="AT8" s="50" t="str">
        <f>データ!$S$6</f>
        <v>-</v>
      </c>
      <c r="AU8" s="51"/>
      <c r="AV8" s="51"/>
      <c r="AW8" s="51"/>
      <c r="AX8" s="51"/>
      <c r="AY8" s="51"/>
      <c r="AZ8" s="51"/>
      <c r="BA8" s="51"/>
      <c r="BB8" s="52" t="str">
        <f>データ!$T$6</f>
        <v>-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88.62</v>
      </c>
      <c r="J10" s="51"/>
      <c r="K10" s="51"/>
      <c r="L10" s="51"/>
      <c r="M10" s="51"/>
      <c r="N10" s="51"/>
      <c r="O10" s="62"/>
      <c r="P10" s="52">
        <f>データ!$P$6</f>
        <v>93.62</v>
      </c>
      <c r="Q10" s="52"/>
      <c r="R10" s="52"/>
      <c r="S10" s="52"/>
      <c r="T10" s="52"/>
      <c r="U10" s="52"/>
      <c r="V10" s="52"/>
      <c r="W10" s="59">
        <f>データ!$Q$6</f>
        <v>2248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20132</v>
      </c>
      <c r="AM10" s="59"/>
      <c r="AN10" s="59"/>
      <c r="AO10" s="59"/>
      <c r="AP10" s="59"/>
      <c r="AQ10" s="59"/>
      <c r="AR10" s="59"/>
      <c r="AS10" s="59"/>
      <c r="AT10" s="50">
        <f>データ!$V$6</f>
        <v>32.42</v>
      </c>
      <c r="AU10" s="51"/>
      <c r="AV10" s="51"/>
      <c r="AW10" s="51"/>
      <c r="AX10" s="51"/>
      <c r="AY10" s="51"/>
      <c r="AZ10" s="51"/>
      <c r="BA10" s="51"/>
      <c r="BB10" s="52">
        <f>データ!$W$6</f>
        <v>620.97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Rt14vJVgqhHM/4Zy/5g6I8T6wbJ2m1487B6oVyK4QXW57hcKyFXm1dMisIkpk0KHZtZCLsTFiOnibRNX5n5sXA==" saltValue="xWswVdJWnuCMS9Nxz3xzX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228109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静岡県　大井上水道企業団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A6</v>
      </c>
      <c r="M6" s="33" t="str">
        <f t="shared" si="3"/>
        <v>その他</v>
      </c>
      <c r="N6" s="34" t="str">
        <f t="shared" si="3"/>
        <v>-</v>
      </c>
      <c r="O6" s="34">
        <f t="shared" si="3"/>
        <v>88.62</v>
      </c>
      <c r="P6" s="34">
        <f t="shared" si="3"/>
        <v>93.62</v>
      </c>
      <c r="Q6" s="34">
        <f t="shared" si="3"/>
        <v>2248</v>
      </c>
      <c r="R6" s="34" t="str">
        <f t="shared" si="3"/>
        <v>-</v>
      </c>
      <c r="S6" s="34" t="str">
        <f t="shared" si="3"/>
        <v>-</v>
      </c>
      <c r="T6" s="34" t="str">
        <f t="shared" si="3"/>
        <v>-</v>
      </c>
      <c r="U6" s="34">
        <f t="shared" si="3"/>
        <v>20132</v>
      </c>
      <c r="V6" s="34">
        <f t="shared" si="3"/>
        <v>32.42</v>
      </c>
      <c r="W6" s="34">
        <f t="shared" si="3"/>
        <v>620.97</v>
      </c>
      <c r="X6" s="35">
        <f>IF(X7="",NA(),X7)</f>
        <v>103.85</v>
      </c>
      <c r="Y6" s="35">
        <f t="shared" ref="Y6:AG6" si="4">IF(Y7="",NA(),Y7)</f>
        <v>106.63</v>
      </c>
      <c r="Z6" s="35">
        <f t="shared" si="4"/>
        <v>109</v>
      </c>
      <c r="AA6" s="35">
        <f t="shared" si="4"/>
        <v>113.23</v>
      </c>
      <c r="AB6" s="35">
        <f t="shared" si="4"/>
        <v>110.97</v>
      </c>
      <c r="AC6" s="35">
        <f t="shared" si="4"/>
        <v>106.55</v>
      </c>
      <c r="AD6" s="35">
        <f t="shared" si="4"/>
        <v>110.01</v>
      </c>
      <c r="AE6" s="35">
        <f t="shared" si="4"/>
        <v>111.21</v>
      </c>
      <c r="AF6" s="35">
        <f t="shared" si="4"/>
        <v>111.71</v>
      </c>
      <c r="AG6" s="35">
        <f t="shared" si="4"/>
        <v>110.05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9.56</v>
      </c>
      <c r="AO6" s="35">
        <f t="shared" si="5"/>
        <v>2.8</v>
      </c>
      <c r="AP6" s="35">
        <f t="shared" si="5"/>
        <v>1.93</v>
      </c>
      <c r="AQ6" s="35">
        <f t="shared" si="5"/>
        <v>1.72</v>
      </c>
      <c r="AR6" s="35">
        <f t="shared" si="5"/>
        <v>2.64</v>
      </c>
      <c r="AS6" s="34" t="str">
        <f>IF(AS7="","",IF(AS7="-","【-】","【"&amp;SUBSTITUTE(TEXT(AS7,"#,##0.00"),"-","△")&amp;"】"))</f>
        <v>【0.85】</v>
      </c>
      <c r="AT6" s="35">
        <f>IF(AT7="",NA(),AT7)</f>
        <v>1057.1600000000001</v>
      </c>
      <c r="AU6" s="35">
        <f t="shared" ref="AU6:BC6" si="6">IF(AU7="",NA(),AU7)</f>
        <v>1919.25</v>
      </c>
      <c r="AV6" s="35">
        <f t="shared" si="6"/>
        <v>940.57</v>
      </c>
      <c r="AW6" s="35">
        <f t="shared" si="6"/>
        <v>1304.78</v>
      </c>
      <c r="AX6" s="35">
        <f t="shared" si="6"/>
        <v>1739.89</v>
      </c>
      <c r="AY6" s="35">
        <f t="shared" si="6"/>
        <v>963.24</v>
      </c>
      <c r="AZ6" s="35">
        <f t="shared" si="6"/>
        <v>381.53</v>
      </c>
      <c r="BA6" s="35">
        <f t="shared" si="6"/>
        <v>391.54</v>
      </c>
      <c r="BB6" s="35">
        <f t="shared" si="6"/>
        <v>384.34</v>
      </c>
      <c r="BC6" s="35">
        <f t="shared" si="6"/>
        <v>359.47</v>
      </c>
      <c r="BD6" s="34" t="str">
        <f>IF(BD7="","",IF(BD7="-","【-】","【"&amp;SUBSTITUTE(TEXT(BD7,"#,##0.00"),"-","△")&amp;"】"))</f>
        <v>【264.34】</v>
      </c>
      <c r="BE6" s="35">
        <f>IF(BE7="",NA(),BE7)</f>
        <v>135.88</v>
      </c>
      <c r="BF6" s="35">
        <f t="shared" ref="BF6:BN6" si="7">IF(BF7="",NA(),BF7)</f>
        <v>128.1</v>
      </c>
      <c r="BG6" s="35">
        <f t="shared" si="7"/>
        <v>121.67</v>
      </c>
      <c r="BH6" s="35">
        <f t="shared" si="7"/>
        <v>113.53</v>
      </c>
      <c r="BI6" s="35">
        <f t="shared" si="7"/>
        <v>104.85</v>
      </c>
      <c r="BJ6" s="35">
        <f t="shared" si="7"/>
        <v>400.38</v>
      </c>
      <c r="BK6" s="35">
        <f t="shared" si="7"/>
        <v>393.27</v>
      </c>
      <c r="BL6" s="35">
        <f t="shared" si="7"/>
        <v>386.97</v>
      </c>
      <c r="BM6" s="35">
        <f t="shared" si="7"/>
        <v>380.58</v>
      </c>
      <c r="BN6" s="35">
        <f t="shared" si="7"/>
        <v>401.79</v>
      </c>
      <c r="BO6" s="34" t="str">
        <f>IF(BO7="","",IF(BO7="-","【-】","【"&amp;SUBSTITUTE(TEXT(BO7,"#,##0.00"),"-","△")&amp;"】"))</f>
        <v>【274.27】</v>
      </c>
      <c r="BP6" s="35">
        <f>IF(BP7="",NA(),BP7)</f>
        <v>103.16</v>
      </c>
      <c r="BQ6" s="35">
        <f t="shared" ref="BQ6:BY6" si="8">IF(BQ7="",NA(),BQ7)</f>
        <v>106.25</v>
      </c>
      <c r="BR6" s="35">
        <f t="shared" si="8"/>
        <v>108.76</v>
      </c>
      <c r="BS6" s="35">
        <f t="shared" si="8"/>
        <v>113.33</v>
      </c>
      <c r="BT6" s="35">
        <f t="shared" si="8"/>
        <v>110.62</v>
      </c>
      <c r="BU6" s="35">
        <f t="shared" si="8"/>
        <v>96.56</v>
      </c>
      <c r="BV6" s="35">
        <f t="shared" si="8"/>
        <v>100.47</v>
      </c>
      <c r="BW6" s="35">
        <f t="shared" si="8"/>
        <v>101.72</v>
      </c>
      <c r="BX6" s="35">
        <f t="shared" si="8"/>
        <v>102.38</v>
      </c>
      <c r="BY6" s="35">
        <f t="shared" si="8"/>
        <v>100.12</v>
      </c>
      <c r="BZ6" s="34" t="str">
        <f>IF(BZ7="","",IF(BZ7="-","【-】","【"&amp;SUBSTITUTE(TEXT(BZ7,"#,##0.00"),"-","△")&amp;"】"))</f>
        <v>【104.36】</v>
      </c>
      <c r="CA6" s="35">
        <f>IF(CA7="",NA(),CA7)</f>
        <v>110.52</v>
      </c>
      <c r="CB6" s="35">
        <f t="shared" ref="CB6:CJ6" si="9">IF(CB7="",NA(),CB7)</f>
        <v>107.58</v>
      </c>
      <c r="CC6" s="35">
        <f t="shared" si="9"/>
        <v>104.96</v>
      </c>
      <c r="CD6" s="35">
        <f t="shared" si="9"/>
        <v>100.69</v>
      </c>
      <c r="CE6" s="35">
        <f t="shared" si="9"/>
        <v>103.21</v>
      </c>
      <c r="CF6" s="35">
        <f t="shared" si="9"/>
        <v>177.14</v>
      </c>
      <c r="CG6" s="35">
        <f t="shared" si="9"/>
        <v>169.82</v>
      </c>
      <c r="CH6" s="35">
        <f t="shared" si="9"/>
        <v>168.2</v>
      </c>
      <c r="CI6" s="35">
        <f t="shared" si="9"/>
        <v>168.67</v>
      </c>
      <c r="CJ6" s="35">
        <f t="shared" si="9"/>
        <v>174.97</v>
      </c>
      <c r="CK6" s="34" t="str">
        <f>IF(CK7="","",IF(CK7="-","【-】","【"&amp;SUBSTITUTE(TEXT(CK7,"#,##0.00"),"-","△")&amp;"】"))</f>
        <v>【165.71】</v>
      </c>
      <c r="CL6" s="35">
        <f>IF(CL7="",NA(),CL7)</f>
        <v>69.55</v>
      </c>
      <c r="CM6" s="35">
        <f t="shared" ref="CM6:CU6" si="10">IF(CM7="",NA(),CM7)</f>
        <v>71.489999999999995</v>
      </c>
      <c r="CN6" s="35">
        <f t="shared" si="10"/>
        <v>69.84</v>
      </c>
      <c r="CO6" s="35">
        <f t="shared" si="10"/>
        <v>81.44</v>
      </c>
      <c r="CP6" s="35">
        <f t="shared" si="10"/>
        <v>81.95</v>
      </c>
      <c r="CQ6" s="35">
        <f t="shared" si="10"/>
        <v>55.64</v>
      </c>
      <c r="CR6" s="35">
        <f t="shared" si="10"/>
        <v>55.13</v>
      </c>
      <c r="CS6" s="35">
        <f t="shared" si="10"/>
        <v>54.77</v>
      </c>
      <c r="CT6" s="35">
        <f t="shared" si="10"/>
        <v>54.92</v>
      </c>
      <c r="CU6" s="35">
        <f t="shared" si="10"/>
        <v>55.63</v>
      </c>
      <c r="CV6" s="34" t="str">
        <f>IF(CV7="","",IF(CV7="-","【-】","【"&amp;SUBSTITUTE(TEXT(CV7,"#,##0.00"),"-","△")&amp;"】"))</f>
        <v>【60.41】</v>
      </c>
      <c r="CW6" s="35">
        <f>IF(CW7="",NA(),CW7)</f>
        <v>80.75</v>
      </c>
      <c r="CX6" s="35">
        <f t="shared" ref="CX6:DF6" si="11">IF(CX7="",NA(),CX7)</f>
        <v>78.569999999999993</v>
      </c>
      <c r="CY6" s="35">
        <f t="shared" si="11"/>
        <v>79.55</v>
      </c>
      <c r="CZ6" s="35">
        <f t="shared" si="11"/>
        <v>80.39</v>
      </c>
      <c r="DA6" s="35">
        <f t="shared" si="11"/>
        <v>80.38</v>
      </c>
      <c r="DB6" s="35">
        <f t="shared" si="11"/>
        <v>83.09</v>
      </c>
      <c r="DC6" s="35">
        <f t="shared" si="11"/>
        <v>83</v>
      </c>
      <c r="DD6" s="35">
        <f t="shared" si="11"/>
        <v>82.89</v>
      </c>
      <c r="DE6" s="35">
        <f t="shared" si="11"/>
        <v>82.66</v>
      </c>
      <c r="DF6" s="35">
        <f t="shared" si="11"/>
        <v>82.04</v>
      </c>
      <c r="DG6" s="34" t="str">
        <f>IF(DG7="","",IF(DG7="-","【-】","【"&amp;SUBSTITUTE(TEXT(DG7,"#,##0.00"),"-","△")&amp;"】"))</f>
        <v>【89.93】</v>
      </c>
      <c r="DH6" s="35">
        <f>IF(DH7="",NA(),DH7)</f>
        <v>40.79</v>
      </c>
      <c r="DI6" s="35">
        <f t="shared" ref="DI6:DQ6" si="12">IF(DI7="",NA(),DI7)</f>
        <v>41.93</v>
      </c>
      <c r="DJ6" s="34">
        <f t="shared" si="12"/>
        <v>0</v>
      </c>
      <c r="DK6" s="35">
        <f t="shared" si="12"/>
        <v>44.76</v>
      </c>
      <c r="DL6" s="35">
        <f t="shared" si="12"/>
        <v>46.14</v>
      </c>
      <c r="DM6" s="35">
        <f t="shared" si="12"/>
        <v>39.06</v>
      </c>
      <c r="DN6" s="35">
        <f t="shared" si="12"/>
        <v>46.66</v>
      </c>
      <c r="DO6" s="35">
        <f t="shared" si="12"/>
        <v>47.46</v>
      </c>
      <c r="DP6" s="35">
        <f t="shared" si="12"/>
        <v>48.49</v>
      </c>
      <c r="DQ6" s="35">
        <f t="shared" si="12"/>
        <v>48.05</v>
      </c>
      <c r="DR6" s="34" t="str">
        <f>IF(DR7="","",IF(DR7="-","【-】","【"&amp;SUBSTITUTE(TEXT(DR7,"#,##0.00"),"-","△")&amp;"】"))</f>
        <v>【48.12】</v>
      </c>
      <c r="DS6" s="35">
        <f>IF(DS7="",NA(),DS7)</f>
        <v>12.07</v>
      </c>
      <c r="DT6" s="35">
        <f t="shared" ref="DT6:EB6" si="13">IF(DT7="",NA(),DT7)</f>
        <v>11.64</v>
      </c>
      <c r="DU6" s="35">
        <f t="shared" si="13"/>
        <v>11.9</v>
      </c>
      <c r="DV6" s="35">
        <f t="shared" si="13"/>
        <v>11.44</v>
      </c>
      <c r="DW6" s="35">
        <f t="shared" si="13"/>
        <v>12.62</v>
      </c>
      <c r="DX6" s="35">
        <f t="shared" si="13"/>
        <v>8.8699999999999992</v>
      </c>
      <c r="DY6" s="35">
        <f t="shared" si="13"/>
        <v>9.85</v>
      </c>
      <c r="DZ6" s="35">
        <f t="shared" si="13"/>
        <v>9.7100000000000009</v>
      </c>
      <c r="EA6" s="35">
        <f t="shared" si="13"/>
        <v>12.79</v>
      </c>
      <c r="EB6" s="35">
        <f t="shared" si="13"/>
        <v>13.39</v>
      </c>
      <c r="EC6" s="34" t="str">
        <f>IF(EC7="","",IF(EC7="-","【-】","【"&amp;SUBSTITUTE(TEXT(EC7,"#,##0.00"),"-","△")&amp;"】"))</f>
        <v>【15.89】</v>
      </c>
      <c r="ED6" s="35">
        <f>IF(ED7="",NA(),ED7)</f>
        <v>0.13</v>
      </c>
      <c r="EE6" s="35">
        <f t="shared" ref="EE6:EM6" si="14">IF(EE7="",NA(),EE7)</f>
        <v>0.35</v>
      </c>
      <c r="EF6" s="35">
        <f t="shared" si="14"/>
        <v>0.55000000000000004</v>
      </c>
      <c r="EG6" s="35">
        <f t="shared" si="14"/>
        <v>0.51</v>
      </c>
      <c r="EH6" s="35">
        <f t="shared" si="14"/>
        <v>0.63</v>
      </c>
      <c r="EI6" s="35">
        <f t="shared" si="14"/>
        <v>0.67</v>
      </c>
      <c r="EJ6" s="35">
        <f t="shared" si="14"/>
        <v>0.66</v>
      </c>
      <c r="EK6" s="35">
        <f t="shared" si="14"/>
        <v>0.99</v>
      </c>
      <c r="EL6" s="35">
        <f t="shared" si="14"/>
        <v>0.71</v>
      </c>
      <c r="EM6" s="35">
        <f t="shared" si="14"/>
        <v>0.54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228109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88.62</v>
      </c>
      <c r="P7" s="38">
        <v>93.62</v>
      </c>
      <c r="Q7" s="38">
        <v>2248</v>
      </c>
      <c r="R7" s="38" t="s">
        <v>111</v>
      </c>
      <c r="S7" s="38" t="s">
        <v>111</v>
      </c>
      <c r="T7" s="38" t="s">
        <v>111</v>
      </c>
      <c r="U7" s="38">
        <v>20132</v>
      </c>
      <c r="V7" s="38">
        <v>32.42</v>
      </c>
      <c r="W7" s="38">
        <v>620.97</v>
      </c>
      <c r="X7" s="38">
        <v>103.85</v>
      </c>
      <c r="Y7" s="38">
        <v>106.63</v>
      </c>
      <c r="Z7" s="38">
        <v>109</v>
      </c>
      <c r="AA7" s="38">
        <v>113.23</v>
      </c>
      <c r="AB7" s="38">
        <v>110.97</v>
      </c>
      <c r="AC7" s="38">
        <v>106.55</v>
      </c>
      <c r="AD7" s="38">
        <v>110.01</v>
      </c>
      <c r="AE7" s="38">
        <v>111.21</v>
      </c>
      <c r="AF7" s="38">
        <v>111.71</v>
      </c>
      <c r="AG7" s="38">
        <v>110.05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9.56</v>
      </c>
      <c r="AO7" s="38">
        <v>2.8</v>
      </c>
      <c r="AP7" s="38">
        <v>1.93</v>
      </c>
      <c r="AQ7" s="38">
        <v>1.72</v>
      </c>
      <c r="AR7" s="38">
        <v>2.64</v>
      </c>
      <c r="AS7" s="38">
        <v>0.85</v>
      </c>
      <c r="AT7" s="38">
        <v>1057.1600000000001</v>
      </c>
      <c r="AU7" s="38">
        <v>1919.25</v>
      </c>
      <c r="AV7" s="38">
        <v>940.57</v>
      </c>
      <c r="AW7" s="38">
        <v>1304.78</v>
      </c>
      <c r="AX7" s="38">
        <v>1739.89</v>
      </c>
      <c r="AY7" s="38">
        <v>963.24</v>
      </c>
      <c r="AZ7" s="38">
        <v>381.53</v>
      </c>
      <c r="BA7" s="38">
        <v>391.54</v>
      </c>
      <c r="BB7" s="38">
        <v>384.34</v>
      </c>
      <c r="BC7" s="38">
        <v>359.47</v>
      </c>
      <c r="BD7" s="38">
        <v>264.33999999999997</v>
      </c>
      <c r="BE7" s="38">
        <v>135.88</v>
      </c>
      <c r="BF7" s="38">
        <v>128.1</v>
      </c>
      <c r="BG7" s="38">
        <v>121.67</v>
      </c>
      <c r="BH7" s="38">
        <v>113.53</v>
      </c>
      <c r="BI7" s="38">
        <v>104.85</v>
      </c>
      <c r="BJ7" s="38">
        <v>400.38</v>
      </c>
      <c r="BK7" s="38">
        <v>393.27</v>
      </c>
      <c r="BL7" s="38">
        <v>386.97</v>
      </c>
      <c r="BM7" s="38">
        <v>380.58</v>
      </c>
      <c r="BN7" s="38">
        <v>401.79</v>
      </c>
      <c r="BO7" s="38">
        <v>274.27</v>
      </c>
      <c r="BP7" s="38">
        <v>103.16</v>
      </c>
      <c r="BQ7" s="38">
        <v>106.25</v>
      </c>
      <c r="BR7" s="38">
        <v>108.76</v>
      </c>
      <c r="BS7" s="38">
        <v>113.33</v>
      </c>
      <c r="BT7" s="38">
        <v>110.62</v>
      </c>
      <c r="BU7" s="38">
        <v>96.56</v>
      </c>
      <c r="BV7" s="38">
        <v>100.47</v>
      </c>
      <c r="BW7" s="38">
        <v>101.72</v>
      </c>
      <c r="BX7" s="38">
        <v>102.38</v>
      </c>
      <c r="BY7" s="38">
        <v>100.12</v>
      </c>
      <c r="BZ7" s="38">
        <v>104.36</v>
      </c>
      <c r="CA7" s="38">
        <v>110.52</v>
      </c>
      <c r="CB7" s="38">
        <v>107.58</v>
      </c>
      <c r="CC7" s="38">
        <v>104.96</v>
      </c>
      <c r="CD7" s="38">
        <v>100.69</v>
      </c>
      <c r="CE7" s="38">
        <v>103.21</v>
      </c>
      <c r="CF7" s="38">
        <v>177.14</v>
      </c>
      <c r="CG7" s="38">
        <v>169.82</v>
      </c>
      <c r="CH7" s="38">
        <v>168.2</v>
      </c>
      <c r="CI7" s="38">
        <v>168.67</v>
      </c>
      <c r="CJ7" s="38">
        <v>174.97</v>
      </c>
      <c r="CK7" s="38">
        <v>165.71</v>
      </c>
      <c r="CL7" s="38">
        <v>69.55</v>
      </c>
      <c r="CM7" s="38">
        <v>71.489999999999995</v>
      </c>
      <c r="CN7" s="38">
        <v>69.84</v>
      </c>
      <c r="CO7" s="38">
        <v>81.44</v>
      </c>
      <c r="CP7" s="38">
        <v>81.95</v>
      </c>
      <c r="CQ7" s="38">
        <v>55.64</v>
      </c>
      <c r="CR7" s="38">
        <v>55.13</v>
      </c>
      <c r="CS7" s="38">
        <v>54.77</v>
      </c>
      <c r="CT7" s="38">
        <v>54.92</v>
      </c>
      <c r="CU7" s="38">
        <v>55.63</v>
      </c>
      <c r="CV7" s="38">
        <v>60.41</v>
      </c>
      <c r="CW7" s="38">
        <v>80.75</v>
      </c>
      <c r="CX7" s="38">
        <v>78.569999999999993</v>
      </c>
      <c r="CY7" s="38">
        <v>79.55</v>
      </c>
      <c r="CZ7" s="38">
        <v>80.39</v>
      </c>
      <c r="DA7" s="38">
        <v>80.38</v>
      </c>
      <c r="DB7" s="38">
        <v>83.09</v>
      </c>
      <c r="DC7" s="38">
        <v>83</v>
      </c>
      <c r="DD7" s="38">
        <v>82.89</v>
      </c>
      <c r="DE7" s="38">
        <v>82.66</v>
      </c>
      <c r="DF7" s="38">
        <v>82.04</v>
      </c>
      <c r="DG7" s="38">
        <v>89.93</v>
      </c>
      <c r="DH7" s="38">
        <v>40.79</v>
      </c>
      <c r="DI7" s="38">
        <v>41.93</v>
      </c>
      <c r="DJ7" s="38">
        <v>0</v>
      </c>
      <c r="DK7" s="38">
        <v>44.76</v>
      </c>
      <c r="DL7" s="38">
        <v>46.14</v>
      </c>
      <c r="DM7" s="38">
        <v>39.06</v>
      </c>
      <c r="DN7" s="38">
        <v>46.66</v>
      </c>
      <c r="DO7" s="38">
        <v>47.46</v>
      </c>
      <c r="DP7" s="38">
        <v>48.49</v>
      </c>
      <c r="DQ7" s="38">
        <v>48.05</v>
      </c>
      <c r="DR7" s="38">
        <v>48.12</v>
      </c>
      <c r="DS7" s="38">
        <v>12.07</v>
      </c>
      <c r="DT7" s="38">
        <v>11.64</v>
      </c>
      <c r="DU7" s="38">
        <v>11.9</v>
      </c>
      <c r="DV7" s="38">
        <v>11.44</v>
      </c>
      <c r="DW7" s="38">
        <v>12.62</v>
      </c>
      <c r="DX7" s="38">
        <v>8.8699999999999992</v>
      </c>
      <c r="DY7" s="38">
        <v>9.85</v>
      </c>
      <c r="DZ7" s="38">
        <v>9.7100000000000009</v>
      </c>
      <c r="EA7" s="38">
        <v>12.79</v>
      </c>
      <c r="EB7" s="38">
        <v>13.39</v>
      </c>
      <c r="EC7" s="38">
        <v>15.89</v>
      </c>
      <c r="ED7" s="38">
        <v>0.13</v>
      </c>
      <c r="EE7" s="38">
        <v>0.35</v>
      </c>
      <c r="EF7" s="38">
        <v>0.55000000000000004</v>
      </c>
      <c r="EG7" s="38">
        <v>0.51</v>
      </c>
      <c r="EH7" s="38">
        <v>0.63</v>
      </c>
      <c r="EI7" s="38">
        <v>0.67</v>
      </c>
      <c r="EJ7" s="38">
        <v>0.66</v>
      </c>
      <c r="EK7" s="38">
        <v>0.99</v>
      </c>
      <c r="EL7" s="38">
        <v>0.71</v>
      </c>
      <c r="EM7" s="38">
        <v>0.54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