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sv01\課の共有2\財政課\予算スタッフ\31各種報告\公営企業関係\20200205（212〆切）経営比較分析表の修正依頼について（上水、簡水、工水分）\回答\"/>
    </mc:Choice>
  </mc:AlternateContent>
  <workbookProtection workbookAlgorithmName="SHA-512" workbookHashValue="+8tTye0rKfJ3Vp5CBVh4NgzXcTQj9IOwKBv+p/KMlw5+Y1g7Diyw7gGuv0LP0Xue5Jy3LT7Ho6WHFy01bZ6XZQ==" workbookSaltValue="bgWi1ptyAs2CGIMFN+phWA=="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DR11" i="5"/>
  <c r="CX11" i="5"/>
  <c r="CT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F32" i="4" l="1"/>
  <c r="KF32" i="4"/>
  <c r="ER32" i="4"/>
  <c r="HT32" i="4"/>
  <c r="PT32" i="4"/>
  <c r="ER55" i="4"/>
  <c r="HT55" i="4"/>
  <c r="PT55" i="4"/>
  <c r="V10" i="5"/>
  <c r="AF10" i="5"/>
  <c r="AJ10" i="5"/>
  <c r="AT10" i="5"/>
  <c r="BD10" i="5"/>
  <c r="BN10" i="5"/>
  <c r="BX10" i="5"/>
  <c r="CB10" i="5"/>
  <c r="CL10" i="5"/>
  <c r="CV10" i="5"/>
  <c r="DF10" i="5"/>
  <c r="DP10" i="5"/>
  <c r="DT10" i="5"/>
  <c r="ED10" i="5"/>
  <c r="BE10" i="5"/>
  <c r="CW10" i="5"/>
  <c r="BP11" i="5"/>
  <c r="CJ11" i="5"/>
  <c r="AI12" i="5"/>
  <c r="BC12" i="5"/>
  <c r="CA12" i="5"/>
  <c r="CU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<sst xmlns="http://schemas.openxmlformats.org/spreadsheetml/2006/main" count="262" uniqueCount="106">
  <si>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</si>
  <si>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</si>
  <si>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</si>
  <si>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</si>
  <si>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</si>
  <si>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</si>
  <si>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</si>
  <si>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</si>
  <si>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</si>
  <si>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</si>
  <si>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</si>
  <si>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</si>
  <si>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</si>
  <si>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</si>
  <si>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</si>
  <si>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</si>
  <si>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</si>
  <si>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</si>
  <si>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</si>
  <si>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</si>
  <si>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</si>
  <si>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</si>
  <si>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</si>
  <si>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</si>
  <si>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</si>
  <si>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</si>
  <si>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</si>
  <si>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</si>
  <si>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</si>
  <si>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</si>
  <si>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</si>
  <si>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</si>
  <si>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</si>
  <si>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</si>
  <si>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</si>
  <si>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</si>
  <si>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</si>
  <si>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</si>
  <si>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</si>
  <si>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</si>
  <si>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</si>
  <si>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</si>
  <si>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</si>
  <si>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</si>
  <si>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</si>
  <si>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</si>
  <si>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</si>
  <si>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</si>
  <si>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</si>
  <si>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</si>
  <si>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</si>
  <si>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</si>
  <si>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</si>
  <si>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</si>
  <si>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</si>
  <si>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</si>
  <si>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</si>
  <si>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</si>
  <si>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</si>
  <si>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</si>
  <si>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</si>
  <si>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</si>
  <si>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</si>
  <si>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</si>
  <si>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</si>
  <si>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</si>
  <si>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</si>
  <si>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</si>
  <si>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</si>
  <si>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</si>
  <si>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</si>
  <si>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</si>
  <si>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</si>
  <si>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</si>
  <si>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</si>
  <si>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</si>
  <si>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</si>
  <si>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</si>
  <si>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</si>
  <si>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</si>
  <si>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</si>
  <si>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</si>
  <si>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</si>
  <si>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</si>
  <si>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</si>
  <si>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</si>
  <si>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</si>
  <si>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222151</t>
  </si>
  <si>
    <t>46</t>
  </si>
  <si>
    <t>02</t>
  </si>
  <si>
    <t>0</t>
  </si>
  <si>
    <t>000</t>
  </si>
  <si>
    <t>静岡県　御殿場市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</si>
  <si>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</si>
  <si>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</si>
  <si>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</si>
  <si>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</si>
  <si>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</si>
  <si>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</si>
  <si>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</si>
  <si>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</si>
  <si>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</si>
  <si>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</si>
  <si>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の健全性・効率性については良好と考えられますが、老朽管の更新などに対して費用が増加することが考えられます。事業者の増加も見込まれておらず、収益の横ばいもしくは減少の可能性が考えられます。そのため計画的に給水収益の確保と老朽管の更新に努めていきます。</t>
    <rPh sb="0" eb="2">
      <t>ケイエイ</t>
    </rPh>
    <rPh sb="3" eb="6">
      <t>ケンゼンセイ</t>
    </rPh>
    <rPh sb="7" eb="10">
      <t>コウリツセイ</t>
    </rPh>
    <rPh sb="15" eb="17">
      <t>リョウコウ</t>
    </rPh>
    <rPh sb="18" eb="19">
      <t>カンガ</t>
    </rPh>
    <rPh sb="26" eb="28">
      <t>ロウキュウ</t>
    </rPh>
    <rPh sb="28" eb="29">
      <t>カン</t>
    </rPh>
    <rPh sb="30" eb="32">
      <t>コウシン</t>
    </rPh>
    <rPh sb="35" eb="36">
      <t>タイ</t>
    </rPh>
    <rPh sb="38" eb="40">
      <t>ヒヨウ</t>
    </rPh>
    <rPh sb="41" eb="43">
      <t>ゾウカ</t>
    </rPh>
    <rPh sb="48" eb="49">
      <t>カンガ</t>
    </rPh>
    <rPh sb="55" eb="58">
      <t>ジギョウシャ</t>
    </rPh>
    <rPh sb="59" eb="61">
      <t>ゾウカ</t>
    </rPh>
    <rPh sb="62" eb="64">
      <t>ミコ</t>
    </rPh>
    <rPh sb="71" eb="73">
      <t>シュウエキ</t>
    </rPh>
    <rPh sb="74" eb="75">
      <t>ヨコ</t>
    </rPh>
    <rPh sb="81" eb="83">
      <t>ゲンショウ</t>
    </rPh>
    <rPh sb="84" eb="87">
      <t>カノウセイ</t>
    </rPh>
    <rPh sb="88" eb="89">
      <t>カンガ</t>
    </rPh>
    <rPh sb="99" eb="102">
      <t>ケイカクテキ</t>
    </rPh>
    <rPh sb="103" eb="105">
      <t>キュウスイ</t>
    </rPh>
    <rPh sb="105" eb="107">
      <t>シュウエキ</t>
    </rPh>
    <rPh sb="108" eb="110">
      <t>カクホ</t>
    </rPh>
    <rPh sb="111" eb="113">
      <t>ロウキュウ</t>
    </rPh>
    <rPh sb="113" eb="114">
      <t>カン</t>
    </rPh>
    <rPh sb="115" eb="117">
      <t>コウシン</t>
    </rPh>
    <rPh sb="118" eb="119">
      <t>ツト</t>
    </rPh>
    <phoneticPr fontId="5"/>
  </si>
  <si>
    <t>①有形固定資産減価償却率は、全国平均・類似団体より過去4年間大きかったですが、前年は減少しています。推移としては減少傾向にあります。
②管路経年化率は、法定耐用年数を迎えた管路がまだ存在しない為０となります。
③管路更新率は、全国平均・類似団体より高いですが、年度によって差がみられます。推移としては減少傾向です。これは、耐用年数を経過した管路に対して、管路の更新ペースが全国平均と比べて早いことを示しています。引き続き、計画的な老朽管の更新に努めていきます。
＜補足＞
③管路更新率のH27、H29、H30の当該値が表示されていませんが、正しくは
H27,2.60  H29,0.56  H30,0.68　です。</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5" eb="27">
      <t>カコ</t>
    </rPh>
    <rPh sb="28" eb="30">
      <t>ネンカン</t>
    </rPh>
    <rPh sb="30" eb="31">
      <t>オオ</t>
    </rPh>
    <rPh sb="39" eb="41">
      <t>ゼンネン</t>
    </rPh>
    <rPh sb="42" eb="44">
      <t>ゲンショウ</t>
    </rPh>
    <rPh sb="50" eb="52">
      <t>スイイ</t>
    </rPh>
    <rPh sb="56" eb="58">
      <t>ゲンショウ</t>
    </rPh>
    <rPh sb="58" eb="60">
      <t>ケイコウ</t>
    </rPh>
    <rPh sb="106" eb="108">
      <t>カンロ</t>
    </rPh>
    <rPh sb="108" eb="110">
      <t>コウシン</t>
    </rPh>
    <rPh sb="110" eb="111">
      <t>リツ</t>
    </rPh>
    <rPh sb="113" eb="115">
      <t>ゼンコク</t>
    </rPh>
    <rPh sb="115" eb="117">
      <t>ヘイキン</t>
    </rPh>
    <rPh sb="118" eb="120">
      <t>ルイジ</t>
    </rPh>
    <rPh sb="120" eb="122">
      <t>ダンタイ</t>
    </rPh>
    <rPh sb="124" eb="125">
      <t>タカ</t>
    </rPh>
    <rPh sb="130" eb="132">
      <t>ネンド</t>
    </rPh>
    <rPh sb="136" eb="137">
      <t>サ</t>
    </rPh>
    <rPh sb="144" eb="146">
      <t>スイイ</t>
    </rPh>
    <rPh sb="150" eb="152">
      <t>ゲンショウ</t>
    </rPh>
    <rPh sb="152" eb="154">
      <t>ケイコウ</t>
    </rPh>
    <rPh sb="161" eb="163">
      <t>タイヨウ</t>
    </rPh>
    <rPh sb="163" eb="165">
      <t>ネンスウ</t>
    </rPh>
    <rPh sb="166" eb="168">
      <t>ケイカ</t>
    </rPh>
    <rPh sb="170" eb="172">
      <t>カンロ</t>
    </rPh>
    <rPh sb="173" eb="174">
      <t>タイ</t>
    </rPh>
    <rPh sb="177" eb="179">
      <t>カンロ</t>
    </rPh>
    <rPh sb="180" eb="182">
      <t>コウシン</t>
    </rPh>
    <rPh sb="186" eb="188">
      <t>ゼンコク</t>
    </rPh>
    <rPh sb="188" eb="190">
      <t>ヘイキン</t>
    </rPh>
    <rPh sb="191" eb="192">
      <t>クラ</t>
    </rPh>
    <rPh sb="194" eb="195">
      <t>ハヤ</t>
    </rPh>
    <rPh sb="199" eb="200">
      <t>シメ</t>
    </rPh>
    <rPh sb="206" eb="207">
      <t>ヒ</t>
    </rPh>
    <rPh sb="208" eb="209">
      <t>ツヅ</t>
    </rPh>
    <rPh sb="211" eb="214">
      <t>ケイカクテキ</t>
    </rPh>
    <rPh sb="215" eb="217">
      <t>ロウキュウ</t>
    </rPh>
    <rPh sb="217" eb="218">
      <t>カン</t>
    </rPh>
    <rPh sb="219" eb="221">
      <t>コウシン</t>
    </rPh>
    <rPh sb="222" eb="223">
      <t>ツト</t>
    </rPh>
    <rPh sb="233" eb="235">
      <t>ホソク</t>
    </rPh>
    <rPh sb="238" eb="240">
      <t>カンロ</t>
    </rPh>
    <rPh sb="240" eb="242">
      <t>コウシン</t>
    </rPh>
    <rPh sb="242" eb="243">
      <t>リツ</t>
    </rPh>
    <rPh sb="256" eb="258">
      <t>トウガイ</t>
    </rPh>
    <rPh sb="258" eb="259">
      <t>アタイ</t>
    </rPh>
    <rPh sb="260" eb="262">
      <t>ヒョウジ</t>
    </rPh>
    <rPh sb="271" eb="272">
      <t>タダ</t>
    </rPh>
    <phoneticPr fontId="5"/>
  </si>
  <si>
    <t>①経常収支比率は100％を超えており、類似団体平均値より高い数値を維持しています。収支は黒字であり健全な運営を続けています。
②累積欠損金比率は0％になっており、営業活動による損失が発生しておらず、収益が健全であることを示しています。
③流動比率は類似団体平均値より数値が高いです。1年以内の支払債務に対して現金が十分にあることを示しています。
④企業債残高対給水収益比率については、企業債の償還が終了しているため0％となります。
⑤料金回収率は類似団体平均値より高く、給水に係る費用が、給水収益で賄えていることを示しています。類似団体平均値より高い理由は施設規模が小さく、施設自体が新しいため、維持管理費が抑えられているためです。
⑥給水原価は類似団体平均値と比較してやや安価で、推移は減少傾向にあります。これは年間総有収水量が増加傾向にあり、同時に費用も減少傾向にあったためです。H30年度はH29年度と比較して、有収水量が低く、費用が増加したため数値が増加しました。今後施設の老朽化とともに費用が増加することで、数値が増加することが考えられます。
⑦施設利用率は、やや増加傾向でH28以降類似団体平均値より高い数値となっています。これは施設が適切に利用されていることを示しています。</t>
    <rPh sb="1" eb="3">
      <t>ケイジョウ</t>
    </rPh>
    <rPh sb="3" eb="5">
      <t>シュウシ</t>
    </rPh>
    <rPh sb="5" eb="7">
      <t>ヒリツ</t>
    </rPh>
    <rPh sb="13" eb="14">
      <t>コ</t>
    </rPh>
    <rPh sb="19" eb="21">
      <t>ルイジ</t>
    </rPh>
    <rPh sb="21" eb="23">
      <t>ダンタイ</t>
    </rPh>
    <rPh sb="23" eb="26">
      <t>ヘイキンチ</t>
    </rPh>
    <rPh sb="28" eb="29">
      <t>タカ</t>
    </rPh>
    <rPh sb="30" eb="32">
      <t>スウチ</t>
    </rPh>
    <rPh sb="33" eb="35">
      <t>イジ</t>
    </rPh>
    <rPh sb="41" eb="43">
      <t>シュウシ</t>
    </rPh>
    <rPh sb="44" eb="46">
      <t>クロジ</t>
    </rPh>
    <rPh sb="49" eb="51">
      <t>ケンゼン</t>
    </rPh>
    <rPh sb="52" eb="54">
      <t>ウンエイ</t>
    </rPh>
    <rPh sb="55" eb="56">
      <t>ツヅ</t>
    </rPh>
    <rPh sb="64" eb="66">
      <t>ルイセキ</t>
    </rPh>
    <rPh sb="66" eb="68">
      <t>ケッソン</t>
    </rPh>
    <rPh sb="68" eb="69">
      <t>キン</t>
    </rPh>
    <rPh sb="69" eb="71">
      <t>ヒリツ</t>
    </rPh>
    <rPh sb="81" eb="83">
      <t>エイギョウ</t>
    </rPh>
    <rPh sb="83" eb="85">
      <t>カツドウ</t>
    </rPh>
    <rPh sb="88" eb="90">
      <t>ソンシツ</t>
    </rPh>
    <rPh sb="91" eb="93">
      <t>ハッセイ</t>
    </rPh>
    <rPh sb="99" eb="101">
      <t>シュウエキ</t>
    </rPh>
    <rPh sb="102" eb="104">
      <t>ケンゼン</t>
    </rPh>
    <rPh sb="110" eb="111">
      <t>シメ</t>
    </rPh>
    <rPh sb="119" eb="121">
      <t>リュウドウ</t>
    </rPh>
    <rPh sb="121" eb="123">
      <t>ヒリツ</t>
    </rPh>
    <rPh sb="124" eb="126">
      <t>ルイジ</t>
    </rPh>
    <rPh sb="126" eb="128">
      <t>ダンタイ</t>
    </rPh>
    <rPh sb="128" eb="131">
      <t>ヘイキンチ</t>
    </rPh>
    <rPh sb="133" eb="135">
      <t>スウチ</t>
    </rPh>
    <rPh sb="136" eb="137">
      <t>タカ</t>
    </rPh>
    <rPh sb="142" eb="143">
      <t>ネン</t>
    </rPh>
    <rPh sb="143" eb="145">
      <t>イナイ</t>
    </rPh>
    <rPh sb="146" eb="148">
      <t>シハライ</t>
    </rPh>
    <rPh sb="148" eb="150">
      <t>サイム</t>
    </rPh>
    <rPh sb="151" eb="152">
      <t>タイ</t>
    </rPh>
    <rPh sb="154" eb="156">
      <t>ゲンキン</t>
    </rPh>
    <rPh sb="157" eb="159">
      <t>ジュウブン</t>
    </rPh>
    <rPh sb="165" eb="166">
      <t>シメ</t>
    </rPh>
    <rPh sb="174" eb="176">
      <t>キギョウ</t>
    </rPh>
    <rPh sb="176" eb="177">
      <t>サイ</t>
    </rPh>
    <rPh sb="177" eb="179">
      <t>ザンダカ</t>
    </rPh>
    <rPh sb="179" eb="180">
      <t>タイ</t>
    </rPh>
    <rPh sb="180" eb="182">
      <t>キュウスイ</t>
    </rPh>
    <rPh sb="182" eb="184">
      <t>シュウエキ</t>
    </rPh>
    <rPh sb="184" eb="186">
      <t>ヒリツ</t>
    </rPh>
    <rPh sb="192" eb="194">
      <t>キギョウ</t>
    </rPh>
    <rPh sb="194" eb="195">
      <t>サイ</t>
    </rPh>
    <rPh sb="196" eb="198">
      <t>ショウカン</t>
    </rPh>
    <rPh sb="199" eb="201">
      <t>シュウリョウ</t>
    </rPh>
    <rPh sb="217" eb="219">
      <t>リョウキン</t>
    </rPh>
    <rPh sb="219" eb="221">
      <t>カイシュウ</t>
    </rPh>
    <rPh sb="221" eb="222">
      <t>リツ</t>
    </rPh>
    <rPh sb="223" eb="225">
      <t>ルイジ</t>
    </rPh>
    <rPh sb="225" eb="227">
      <t>ダンタイ</t>
    </rPh>
    <rPh sb="227" eb="230">
      <t>ヘイキンチ</t>
    </rPh>
    <rPh sb="232" eb="233">
      <t>タカ</t>
    </rPh>
    <rPh sb="235" eb="237">
      <t>キュウスイ</t>
    </rPh>
    <rPh sb="238" eb="239">
      <t>カカ</t>
    </rPh>
    <rPh sb="240" eb="242">
      <t>ヒヨウ</t>
    </rPh>
    <rPh sb="244" eb="246">
      <t>キュウスイ</t>
    </rPh>
    <rPh sb="246" eb="248">
      <t>シュウエキ</t>
    </rPh>
    <rPh sb="249" eb="250">
      <t>マカナ</t>
    </rPh>
    <rPh sb="257" eb="258">
      <t>シメ</t>
    </rPh>
    <rPh sb="264" eb="266">
      <t>ルイジ</t>
    </rPh>
    <rPh sb="266" eb="268">
      <t>ダンタイ</t>
    </rPh>
    <rPh sb="268" eb="271">
      <t>ヘイキンチ</t>
    </rPh>
    <rPh sb="304" eb="305">
      <t>オサ</t>
    </rPh>
    <rPh sb="318" eb="320">
      <t>キュウスイ</t>
    </rPh>
    <rPh sb="320" eb="322">
      <t>ゲンカ</t>
    </rPh>
    <rPh sb="323" eb="325">
      <t>ルイジ</t>
    </rPh>
    <rPh sb="325" eb="327">
      <t>ダンタイ</t>
    </rPh>
    <rPh sb="327" eb="330">
      <t>ヘイキンチ</t>
    </rPh>
    <rPh sb="331" eb="333">
      <t>ヒカク</t>
    </rPh>
    <rPh sb="337" eb="339">
      <t>アンカ</t>
    </rPh>
    <rPh sb="341" eb="343">
      <t>スイイ</t>
    </rPh>
    <rPh sb="344" eb="346">
      <t>ゲンショウ</t>
    </rPh>
    <rPh sb="346" eb="348">
      <t>ケイコウ</t>
    </rPh>
    <rPh sb="357" eb="359">
      <t>ネンカン</t>
    </rPh>
    <rPh sb="359" eb="360">
      <t>ソウ</t>
    </rPh>
    <rPh sb="401" eb="403">
      <t>ネンド</t>
    </rPh>
    <rPh sb="404" eb="406">
      <t>ヒカク</t>
    </rPh>
    <rPh sb="436" eb="438">
      <t>コンゴ</t>
    </rPh>
    <rPh sb="438" eb="440">
      <t>シセツ</t>
    </rPh>
    <rPh sb="441" eb="444">
      <t>ロウキュウカ</t>
    </rPh>
    <rPh sb="448" eb="450">
      <t>ヒヨウ</t>
    </rPh>
    <rPh sb="451" eb="453">
      <t>ゾウカ</t>
    </rPh>
    <rPh sb="459" eb="461">
      <t>スウチ</t>
    </rPh>
    <rPh sb="462" eb="464">
      <t>ゾウカ</t>
    </rPh>
    <rPh sb="469" eb="470">
      <t>カンガ</t>
    </rPh>
    <rPh sb="521" eb="523">
      <t>シセツ</t>
    </rPh>
    <rPh sb="524" eb="526">
      <t>テキセツ</t>
    </rPh>
    <rPh sb="527" eb="529">
      <t>リヨウ</t>
    </rPh>
    <rPh sb="537" eb="538">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</si>
</sst>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59.11</c:v>
                </c:pt>
                <c:pt idx="1">
                  <c:v>55.08</c:v>
                </c:pt>
                <c:pt idx="2">
                  <c:v>57.28</c:v>
                </c:pt>
                <c:pt idx="3">
                  <c:v>54.68</c:v>
                </c:pt>
                <c:pt idx="4">
                  <c:v>51.38</c:v>
                </c:pt>
              </c:numCache>
            </c:numRef>
          </c:val>
          <c:extLst>
            <c:ext xmlns:c16="http://schemas.microsoft.com/office/drawing/2014/chart" uri="{C3380CC4-5D6E-409C-BE32-E72D297353CC}">
              <c16:uniqueId val="{00000000-8552-424A-9998-6ACC38231C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8552-424A-9998-6ACC38231C4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92-4BA2-9D3C-A8A4D19805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0392-4BA2-9D3C-A8A4D198053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156.5</c:v>
                </c:pt>
                <c:pt idx="1">
                  <c:v>190.92</c:v>
                </c:pt>
                <c:pt idx="2">
                  <c:v>230.12</c:v>
                </c:pt>
                <c:pt idx="3">
                  <c:v>225.79</c:v>
                </c:pt>
                <c:pt idx="4">
                  <c:v>201.24</c:v>
                </c:pt>
              </c:numCache>
            </c:numRef>
          </c:val>
          <c:extLst>
            <c:ext xmlns:c16="http://schemas.microsoft.com/office/drawing/2014/chart" uri="{C3380CC4-5D6E-409C-BE32-E72D297353CC}">
              <c16:uniqueId val="{00000000-8678-4EF8-8B32-CE0F01F994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8678-4EF8-8B32-CE0F01F9945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7A-448A-A2A4-49578D20BE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B07A-448A-A2A4-49578D20BEC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7.39</c:v>
                </c:pt>
                <c:pt idx="1">
                  <c:v>0</c:v>
                </c:pt>
                <c:pt idx="2">
                  <c:v>0</c:v>
                </c:pt>
                <c:pt idx="3">
                  <c:v>0</c:v>
                </c:pt>
                <c:pt idx="4">
                  <c:v>0</c:v>
                </c:pt>
              </c:numCache>
            </c:numRef>
          </c:val>
          <c:extLst>
            <c:ext xmlns:c16="http://schemas.microsoft.com/office/drawing/2014/chart" uri="{C3380CC4-5D6E-409C-BE32-E72D297353CC}">
              <c16:uniqueId val="{00000000-EE1B-4F59-897B-AC7A9450B5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EE1B-4F59-897B-AC7A9450B56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9797.74</c:v>
                </c:pt>
                <c:pt idx="1">
                  <c:v>9935.9599999999991</c:v>
                </c:pt>
                <c:pt idx="2">
                  <c:v>6507.05</c:v>
                </c:pt>
                <c:pt idx="3">
                  <c:v>13476.32</c:v>
                </c:pt>
                <c:pt idx="4">
                  <c:v>7010.37</c:v>
                </c:pt>
              </c:numCache>
            </c:numRef>
          </c:val>
          <c:extLst>
            <c:ext xmlns:c16="http://schemas.microsoft.com/office/drawing/2014/chart" uri="{C3380CC4-5D6E-409C-BE32-E72D297353CC}">
              <c16:uniqueId val="{00000000-45FF-4EBF-90EE-784E4F1495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45FF-4EBF-90EE-784E4F1495B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1B-46CD-9ADB-A915C0E15C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2A1B-46CD-9ADB-A915C0E15CA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155.74</c:v>
                </c:pt>
                <c:pt idx="1">
                  <c:v>191.47</c:v>
                </c:pt>
                <c:pt idx="2">
                  <c:v>232.85</c:v>
                </c:pt>
                <c:pt idx="3">
                  <c:v>230.29</c:v>
                </c:pt>
                <c:pt idx="4">
                  <c:v>211.02</c:v>
                </c:pt>
              </c:numCache>
            </c:numRef>
          </c:val>
          <c:extLst>
            <c:ext xmlns:c16="http://schemas.microsoft.com/office/drawing/2014/chart" uri="{C3380CC4-5D6E-409C-BE32-E72D297353CC}">
              <c16:uniqueId val="{00000000-E9E8-4644-9BA6-9413D03A7C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E9E8-4644-9BA6-9413D03A7C1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41.74</c:v>
                </c:pt>
                <c:pt idx="1">
                  <c:v>34.96</c:v>
                </c:pt>
                <c:pt idx="2">
                  <c:v>28.77</c:v>
                </c:pt>
                <c:pt idx="3">
                  <c:v>26.58</c:v>
                </c:pt>
                <c:pt idx="4">
                  <c:v>29.3</c:v>
                </c:pt>
              </c:numCache>
            </c:numRef>
          </c:val>
          <c:extLst>
            <c:ext xmlns:c16="http://schemas.microsoft.com/office/drawing/2014/chart" uri="{C3380CC4-5D6E-409C-BE32-E72D297353CC}">
              <c16:uniqueId val="{00000000-DBE1-43FD-9705-FC14FBB5DA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DBE1-43FD-9705-FC14FBB5DAE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35.35</c:v>
                </c:pt>
                <c:pt idx="1">
                  <c:v>34.94</c:v>
                </c:pt>
                <c:pt idx="2">
                  <c:v>37.07</c:v>
                </c:pt>
                <c:pt idx="3">
                  <c:v>42.55</c:v>
                </c:pt>
                <c:pt idx="4">
                  <c:v>41.78</c:v>
                </c:pt>
              </c:numCache>
            </c:numRef>
          </c:val>
          <c:extLst>
            <c:ext xmlns:c16="http://schemas.microsoft.com/office/drawing/2014/chart" uri="{C3380CC4-5D6E-409C-BE32-E72D297353CC}">
              <c16:uniqueId val="{00000000-6101-44C3-AFAD-16D0C61569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6101-44C3-AFAD-16D0C615692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60.69</c:v>
                </c:pt>
                <c:pt idx="1">
                  <c:v>61.12</c:v>
                </c:pt>
                <c:pt idx="2">
                  <c:v>62.7</c:v>
                </c:pt>
                <c:pt idx="3">
                  <c:v>65.22</c:v>
                </c:pt>
                <c:pt idx="4">
                  <c:v>65.22</c:v>
                </c:pt>
              </c:numCache>
            </c:numRef>
          </c:val>
          <c:extLst>
            <c:ext xmlns:c16="http://schemas.microsoft.com/office/drawing/2014/chart" uri="{C3380CC4-5D6E-409C-BE32-E72D297353CC}">
              <c16:uniqueId val="{00000000-A50C-4741-8839-34650102D8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A50C-4741-8839-34650102D8F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NV10" zoomScaleNormal="100" workbookViewId="0">
      <selection activeCell="QM11" sqref="QM1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静岡県　御殿場市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7156</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2990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92.6</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4667</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105</v>
      </c>
      <c r="SN16" s="80"/>
      <c r="SO16" s="80"/>
      <c r="SP16" s="80"/>
      <c r="SQ16" s="80"/>
      <c r="SR16" s="80"/>
      <c r="SS16" s="80"/>
      <c r="ST16" s="80"/>
      <c r="SU16" s="80"/>
      <c r="SV16" s="80"/>
      <c r="SW16" s="80"/>
      <c r="SX16" s="80"/>
      <c r="SY16" s="80"/>
      <c r="SZ16" s="80"/>
      <c r="TA16" s="8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156.5</v>
      </c>
      <c r="Y32" s="106"/>
      <c r="Z32" s="106"/>
      <c r="AA32" s="106"/>
      <c r="AB32" s="106"/>
      <c r="AC32" s="106"/>
      <c r="AD32" s="106"/>
      <c r="AE32" s="106"/>
      <c r="AF32" s="106"/>
      <c r="AG32" s="106"/>
      <c r="AH32" s="106"/>
      <c r="AI32" s="106"/>
      <c r="AJ32" s="106"/>
      <c r="AK32" s="106"/>
      <c r="AL32" s="106"/>
      <c r="AM32" s="106"/>
      <c r="AN32" s="106"/>
      <c r="AO32" s="106"/>
      <c r="AP32" s="106"/>
      <c r="AQ32" s="107"/>
      <c r="AR32" s="105">
        <f>データ!U6</f>
        <v>190.92</v>
      </c>
      <c r="AS32" s="106"/>
      <c r="AT32" s="106"/>
      <c r="AU32" s="106"/>
      <c r="AV32" s="106"/>
      <c r="AW32" s="106"/>
      <c r="AX32" s="106"/>
      <c r="AY32" s="106"/>
      <c r="AZ32" s="106"/>
      <c r="BA32" s="106"/>
      <c r="BB32" s="106"/>
      <c r="BC32" s="106"/>
      <c r="BD32" s="106"/>
      <c r="BE32" s="106"/>
      <c r="BF32" s="106"/>
      <c r="BG32" s="106"/>
      <c r="BH32" s="106"/>
      <c r="BI32" s="106"/>
      <c r="BJ32" s="106"/>
      <c r="BK32" s="107"/>
      <c r="BL32" s="105">
        <f>データ!V6</f>
        <v>230.12</v>
      </c>
      <c r="BM32" s="106"/>
      <c r="BN32" s="106"/>
      <c r="BO32" s="106"/>
      <c r="BP32" s="106"/>
      <c r="BQ32" s="106"/>
      <c r="BR32" s="106"/>
      <c r="BS32" s="106"/>
      <c r="BT32" s="106"/>
      <c r="BU32" s="106"/>
      <c r="BV32" s="106"/>
      <c r="BW32" s="106"/>
      <c r="BX32" s="106"/>
      <c r="BY32" s="106"/>
      <c r="BZ32" s="106"/>
      <c r="CA32" s="106"/>
      <c r="CB32" s="106"/>
      <c r="CC32" s="106"/>
      <c r="CD32" s="106"/>
      <c r="CE32" s="107"/>
      <c r="CF32" s="105">
        <f>データ!W6</f>
        <v>225.79</v>
      </c>
      <c r="CG32" s="106"/>
      <c r="CH32" s="106"/>
      <c r="CI32" s="106"/>
      <c r="CJ32" s="106"/>
      <c r="CK32" s="106"/>
      <c r="CL32" s="106"/>
      <c r="CM32" s="106"/>
      <c r="CN32" s="106"/>
      <c r="CO32" s="106"/>
      <c r="CP32" s="106"/>
      <c r="CQ32" s="106"/>
      <c r="CR32" s="106"/>
      <c r="CS32" s="106"/>
      <c r="CT32" s="106"/>
      <c r="CU32" s="106"/>
      <c r="CV32" s="106"/>
      <c r="CW32" s="106"/>
      <c r="CX32" s="106"/>
      <c r="CY32" s="107"/>
      <c r="CZ32" s="105">
        <f>データ!X6</f>
        <v>201.24</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9797.74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9935.9599999999991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6507.05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13476.32</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7010.37</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104</v>
      </c>
      <c r="SN48" s="80"/>
      <c r="SO48" s="80"/>
      <c r="SP48" s="80"/>
      <c r="SQ48" s="80"/>
      <c r="SR48" s="80"/>
      <c r="SS48" s="80"/>
      <c r="ST48" s="80"/>
      <c r="SU48" s="80"/>
      <c r="SV48" s="80"/>
      <c r="SW48" s="80"/>
      <c r="SX48" s="80"/>
      <c r="SY48" s="80"/>
      <c r="SZ48" s="80"/>
      <c r="TA48" s="8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155.74</v>
      </c>
      <c r="Y55" s="106"/>
      <c r="Z55" s="106"/>
      <c r="AA55" s="106"/>
      <c r="AB55" s="106"/>
      <c r="AC55" s="106"/>
      <c r="AD55" s="106"/>
      <c r="AE55" s="106"/>
      <c r="AF55" s="106"/>
      <c r="AG55" s="106"/>
      <c r="AH55" s="106"/>
      <c r="AI55" s="106"/>
      <c r="AJ55" s="106"/>
      <c r="AK55" s="106"/>
      <c r="AL55" s="106"/>
      <c r="AM55" s="106"/>
      <c r="AN55" s="106"/>
      <c r="AO55" s="106"/>
      <c r="AP55" s="106"/>
      <c r="AQ55" s="107"/>
      <c r="AR55" s="105">
        <f>データ!BM6</f>
        <v>191.47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232.85</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230.29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211.02</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41.74</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34.96</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28.77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26.58</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29.3</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35.35</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34.94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37.07</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42.55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41.78</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60.69</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61.12</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62.7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65.22</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65.22</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103</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59.11</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55.08</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57.28</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54.68</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51.38</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0</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0</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0</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0</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7.39</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52.45</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53.92</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53.32</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53.4</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53.49</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4.53</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3.4</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3.56</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3.46</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3.28</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0.71</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0.19</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0.06</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0.13</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0.02</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3lPtAXJQlHfmrE52zr759SMh9kHUHjBaw/GKdY//oi85fyOP0jpzlqc4f1Msbe4FZd0og4PwftWsLagCCcnuA==" saltValue="v6U4iH8JuH9I+76nQZbFm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156.5</v>
      </c>
      <c r="U6" s="52">
        <f>U7</f>
        <v>190.92</v>
      </c>
      <c r="V6" s="52">
        <f>V7</f>
        <v>230.12</v>
      </c>
      <c r="W6" s="52">
        <f>W7</f>
        <v>225.79</v>
      </c>
      <c r="X6" s="52">
        <f t="shared" si="3"/>
        <v>201.24</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9797.74</v>
      </c>
      <c r="AQ6" s="52">
        <f>AQ7</f>
        <v>9935.9599999999991</v>
      </c>
      <c r="AR6" s="52">
        <f>AR7</f>
        <v>6507.05</v>
      </c>
      <c r="AS6" s="52">
        <f>AS7</f>
        <v>13476.32</v>
      </c>
      <c r="AT6" s="52">
        <f t="shared" si="3"/>
        <v>7010.37</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155.74</v>
      </c>
      <c r="BM6" s="52">
        <f>BM7</f>
        <v>191.47</v>
      </c>
      <c r="BN6" s="52">
        <f>BN7</f>
        <v>232.85</v>
      </c>
      <c r="BO6" s="52">
        <f>BO7</f>
        <v>230.29</v>
      </c>
      <c r="BP6" s="52">
        <f t="shared" si="3"/>
        <v>211.02</v>
      </c>
      <c r="BQ6" s="52">
        <f t="shared" si="3"/>
        <v>91.03</v>
      </c>
      <c r="BR6" s="52">
        <f t="shared" si="3"/>
        <v>100.16</v>
      </c>
      <c r="BS6" s="52">
        <f t="shared" si="3"/>
        <v>100.54</v>
      </c>
      <c r="BT6" s="52">
        <f t="shared" si="3"/>
        <v>95.99</v>
      </c>
      <c r="BU6" s="52">
        <f t="shared" si="3"/>
        <v>94.91</v>
      </c>
      <c r="BV6" s="50" t="str">
        <f>IF(BV7="-","【-】","【"&amp;SUBSTITUTE(TEXT(BV7,"#,##0.00"),"-","△")&amp;"】")</f>
        <v>【114.16】</v>
      </c>
      <c r="BW6" s="52">
        <f t="shared" si="3"/>
        <v>41.74</v>
      </c>
      <c r="BX6" s="52">
        <f>BX7</f>
        <v>34.96</v>
      </c>
      <c r="BY6" s="52">
        <f>BY7</f>
        <v>28.77</v>
      </c>
      <c r="BZ6" s="52">
        <f>BZ7</f>
        <v>26.58</v>
      </c>
      <c r="CA6" s="52">
        <f t="shared" si="3"/>
        <v>29.3</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35.35</v>
      </c>
      <c r="CI6" s="52">
        <f>CI7</f>
        <v>34.94</v>
      </c>
      <c r="CJ6" s="52">
        <f>CJ7</f>
        <v>37.07</v>
      </c>
      <c r="CK6" s="52">
        <f>CK7</f>
        <v>42.55</v>
      </c>
      <c r="CL6" s="52">
        <f t="shared" si="5"/>
        <v>41.78</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60.69</v>
      </c>
      <c r="CT6" s="52">
        <f>CT7</f>
        <v>61.12</v>
      </c>
      <c r="CU6" s="52">
        <f>CU7</f>
        <v>62.7</v>
      </c>
      <c r="CV6" s="52">
        <f>CV7</f>
        <v>65.22</v>
      </c>
      <c r="CW6" s="52">
        <f t="shared" si="6"/>
        <v>65.22</v>
      </c>
      <c r="CX6" s="52">
        <f t="shared" si="6"/>
        <v>52.6</v>
      </c>
      <c r="CY6" s="52">
        <f t="shared" si="6"/>
        <v>52.54</v>
      </c>
      <c r="CZ6" s="52">
        <f t="shared" si="6"/>
        <v>50.81</v>
      </c>
      <c r="DA6" s="52">
        <f t="shared" si="6"/>
        <v>50.28</v>
      </c>
      <c r="DB6" s="52">
        <f t="shared" si="6"/>
        <v>51.42</v>
      </c>
      <c r="DC6" s="50" t="str">
        <f>IF(DC7="-","【-】","【"&amp;SUBSTITUTE(TEXT(DC7,"#,##0.00"),"-","△")&amp;"】")</f>
        <v>【77.10】</v>
      </c>
      <c r="DD6" s="52">
        <f t="shared" ref="DD6:DM6" si="7">DD7</f>
        <v>59.11</v>
      </c>
      <c r="DE6" s="52">
        <f>DE7</f>
        <v>55.08</v>
      </c>
      <c r="DF6" s="52">
        <f>DF7</f>
        <v>57.28</v>
      </c>
      <c r="DG6" s="52">
        <f>DG7</f>
        <v>54.68</v>
      </c>
      <c r="DH6" s="52">
        <f t="shared" si="7"/>
        <v>51.38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7.39</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7156</v>
      </c>
      <c r="L7" s="54" t="s">
        <v>95</v>
      </c>
      <c r="M7" s="55">
        <v>1</v>
      </c>
      <c r="N7" s="55">
        <v>2990</v>
      </c>
      <c r="O7" s="56" t="s">
        <v>96</v>
      </c>
      <c r="P7" s="56">
        <v>92.6</v>
      </c>
      <c r="Q7" s="55">
        <v>12</v>
      </c>
      <c r="R7" s="55">
        <v>4667</v>
      </c>
      <c r="S7" s="54" t="s">
        <v>97</v>
      </c>
      <c r="T7" s="57">
        <v>156.5</v>
      </c>
      <c r="U7" s="57">
        <v>190.92</v>
      </c>
      <c r="V7" s="57">
        <v>230.12</v>
      </c>
      <c r="W7" s="57">
        <v>225.79</v>
      </c>
      <c r="X7" s="57">
        <v>201.24</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9797.74</v>
      </c>
      <c r="AQ7" s="57">
        <v>9935.9599999999991</v>
      </c>
      <c r="AR7" s="57">
        <v>6507.05</v>
      </c>
      <c r="AS7" s="57">
        <v>13476.32</v>
      </c>
      <c r="AT7" s="57">
        <v>7010.37</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155.74</v>
      </c>
      <c r="BM7" s="57">
        <v>191.47</v>
      </c>
      <c r="BN7" s="57">
        <v>232.85</v>
      </c>
      <c r="BO7" s="57">
        <v>230.29</v>
      </c>
      <c r="BP7" s="57">
        <v>211.02</v>
      </c>
      <c r="BQ7" s="57">
        <v>91.03</v>
      </c>
      <c r="BR7" s="57">
        <v>100.16</v>
      </c>
      <c r="BS7" s="57">
        <v>100.54</v>
      </c>
      <c r="BT7" s="57">
        <v>95.99</v>
      </c>
      <c r="BU7" s="57">
        <v>94.91</v>
      </c>
      <c r="BV7" s="57">
        <v>114.16</v>
      </c>
      <c r="BW7" s="57">
        <v>41.74</v>
      </c>
      <c r="BX7" s="57">
        <v>34.96</v>
      </c>
      <c r="BY7" s="57">
        <v>28.77</v>
      </c>
      <c r="BZ7" s="57">
        <v>26.58</v>
      </c>
      <c r="CA7" s="57">
        <v>29.3</v>
      </c>
      <c r="CB7" s="57">
        <v>45.86</v>
      </c>
      <c r="CC7" s="57">
        <v>42.5</v>
      </c>
      <c r="CD7" s="57">
        <v>42.19</v>
      </c>
      <c r="CE7" s="57">
        <v>44.55</v>
      </c>
      <c r="CF7" s="57">
        <v>47.36</v>
      </c>
      <c r="CG7" s="57">
        <v>18.71</v>
      </c>
      <c r="CH7" s="57">
        <v>35.35</v>
      </c>
      <c r="CI7" s="57">
        <v>34.94</v>
      </c>
      <c r="CJ7" s="57">
        <v>37.07</v>
      </c>
      <c r="CK7" s="57">
        <v>42.55</v>
      </c>
      <c r="CL7" s="57">
        <v>41.78</v>
      </c>
      <c r="CM7" s="57">
        <v>35.78</v>
      </c>
      <c r="CN7" s="57">
        <v>35.909999999999997</v>
      </c>
      <c r="CO7" s="57">
        <v>35.54</v>
      </c>
      <c r="CP7" s="57">
        <v>35.24</v>
      </c>
      <c r="CQ7" s="57">
        <v>35.22</v>
      </c>
      <c r="CR7" s="57">
        <v>55.52</v>
      </c>
      <c r="CS7" s="57">
        <v>60.69</v>
      </c>
      <c r="CT7" s="57">
        <v>61.12</v>
      </c>
      <c r="CU7" s="57">
        <v>62.7</v>
      </c>
      <c r="CV7" s="57">
        <v>65.22</v>
      </c>
      <c r="CW7" s="57">
        <v>65.22</v>
      </c>
      <c r="CX7" s="57">
        <v>52.6</v>
      </c>
      <c r="CY7" s="57">
        <v>52.54</v>
      </c>
      <c r="CZ7" s="57">
        <v>50.81</v>
      </c>
      <c r="DA7" s="57">
        <v>50.28</v>
      </c>
      <c r="DB7" s="57">
        <v>51.42</v>
      </c>
      <c r="DC7" s="57">
        <v>77.099999999999994</v>
      </c>
      <c r="DD7" s="57">
        <v>59.11</v>
      </c>
      <c r="DE7" s="57">
        <v>55.08</v>
      </c>
      <c r="DF7" s="57">
        <v>57.28</v>
      </c>
      <c r="DG7" s="57">
        <v>54.68</v>
      </c>
      <c r="DH7" s="57">
        <v>51.38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7.39</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156.5</v>
      </c>
      <c r="V11" s="64">
        <f>IF(U6="-",NA(),U6)</f>
        <v>190.92</v>
      </c>
      <c r="W11" s="64">
        <f>IF(V6="-",NA(),V6)</f>
        <v>230.12</v>
      </c>
      <c r="X11" s="64">
        <f>IF(W6="-",NA(),W6)</f>
        <v>225.79</v>
      </c>
      <c r="Y11" s="64">
        <f>IF(X6="-",NA(),X6)</f>
        <v>201.24</v>
      </c>
      <c r="AE11" s="63" t="s">
        <v>23</v>
      </c>
      <c r="AF11" s="64">
        <f>IF(AE6="-",NA(),AE6)</f>
        <v>0</v>
      </c>
      <c r="AG11" s="64">
        <f>IF(AF6="-",NA(),AF6)</f>
        <v>0</v>
      </c>
      <c r="AH11" s="64">
        <f>IF(AG6="-",NA(),AG6)</f>
        <v>0</v>
      </c>
      <c r="AI11" s="64">
        <f>IF(AH6="-",NA(),AH6)</f>
        <v>0</v>
      </c>
      <c r="AJ11" s="64">
        <f>IF(AI6="-",NA(),AI6)</f>
        <v>0</v>
      </c>
      <c r="AP11" s="63" t="s">
        <v>23</v>
      </c>
      <c r="AQ11" s="64">
        <f>IF(AP6="-",NA(),AP6)</f>
        <v>9797.74</v>
      </c>
      <c r="AR11" s="64">
        <f>IF(AQ6="-",NA(),AQ6)</f>
        <v>9935.9599999999991</v>
      </c>
      <c r="AS11" s="64">
        <f>IF(AR6="-",NA(),AR6)</f>
        <v>6507.05</v>
      </c>
      <c r="AT11" s="64">
        <f>IF(AS6="-",NA(),AS6)</f>
        <v>13476.32</v>
      </c>
      <c r="AU11" s="64">
        <f>IF(AT6="-",NA(),AT6)</f>
        <v>7010.37</v>
      </c>
      <c r="BA11" s="63" t="s">
        <v>23</v>
      </c>
      <c r="BB11" s="64">
        <f>IF(BA6="-",NA(),BA6)</f>
        <v>0</v>
      </c>
      <c r="BC11" s="64">
        <f>IF(BB6="-",NA(),BB6)</f>
        <v>0</v>
      </c>
      <c r="BD11" s="64">
        <f>IF(BC6="-",NA(),BC6)</f>
        <v>0</v>
      </c>
      <c r="BE11" s="64">
        <f>IF(BD6="-",NA(),BD6)</f>
        <v>0</v>
      </c>
      <c r="BF11" s="64">
        <f>IF(BE6="-",NA(),BE6)</f>
        <v>0</v>
      </c>
      <c r="BL11" s="63" t="s">
        <v>23</v>
      </c>
      <c r="BM11" s="64">
        <f>IF(BL6="-",NA(),BL6)</f>
        <v>155.74</v>
      </c>
      <c r="BN11" s="64">
        <f>IF(BM6="-",NA(),BM6)</f>
        <v>191.47</v>
      </c>
      <c r="BO11" s="64">
        <f>IF(BN6="-",NA(),BN6)</f>
        <v>232.85</v>
      </c>
      <c r="BP11" s="64">
        <f>IF(BO6="-",NA(),BO6)</f>
        <v>230.29</v>
      </c>
      <c r="BQ11" s="64">
        <f>IF(BP6="-",NA(),BP6)</f>
        <v>211.02</v>
      </c>
      <c r="BW11" s="63" t="s">
        <v>23</v>
      </c>
      <c r="BX11" s="64">
        <f>IF(BW6="-",NA(),BW6)</f>
        <v>41.74</v>
      </c>
      <c r="BY11" s="64">
        <f>IF(BX6="-",NA(),BX6)</f>
        <v>34.96</v>
      </c>
      <c r="BZ11" s="64">
        <f>IF(BY6="-",NA(),BY6)</f>
        <v>28.77</v>
      </c>
      <c r="CA11" s="64">
        <f>IF(BZ6="-",NA(),BZ6)</f>
        <v>26.58</v>
      </c>
      <c r="CB11" s="64">
        <f>IF(CA6="-",NA(),CA6)</f>
        <v>29.3</v>
      </c>
      <c r="CH11" s="63" t="s">
        <v>23</v>
      </c>
      <c r="CI11" s="64">
        <f>IF(CH6="-",NA(),CH6)</f>
        <v>35.35</v>
      </c>
      <c r="CJ11" s="64">
        <f>IF(CI6="-",NA(),CI6)</f>
        <v>34.94</v>
      </c>
      <c r="CK11" s="64">
        <f>IF(CJ6="-",NA(),CJ6)</f>
        <v>37.07</v>
      </c>
      <c r="CL11" s="64">
        <f>IF(CK6="-",NA(),CK6)</f>
        <v>42.55</v>
      </c>
      <c r="CM11" s="64">
        <f>IF(CL6="-",NA(),CL6)</f>
        <v>41.78</v>
      </c>
      <c r="CS11" s="63" t="s">
        <v>23</v>
      </c>
      <c r="CT11" s="64">
        <f>IF(CS6="-",NA(),CS6)</f>
        <v>60.69</v>
      </c>
      <c r="CU11" s="64">
        <f>IF(CT6="-",NA(),CT6)</f>
        <v>61.12</v>
      </c>
      <c r="CV11" s="64">
        <f>IF(CU6="-",NA(),CU6)</f>
        <v>62.7</v>
      </c>
      <c r="CW11" s="64">
        <f>IF(CV6="-",NA(),CV6)</f>
        <v>65.22</v>
      </c>
      <c r="CX11" s="64">
        <f>IF(CW6="-",NA(),CW6)</f>
        <v>65.22</v>
      </c>
      <c r="DD11" s="63" t="s">
        <v>23</v>
      </c>
      <c r="DE11" s="64">
        <f>IF(DD6="-",NA(),DD6)</f>
        <v>59.11</v>
      </c>
      <c r="DF11" s="64">
        <f>IF(DE6="-",NA(),DE6)</f>
        <v>55.08</v>
      </c>
      <c r="DG11" s="64">
        <f>IF(DF6="-",NA(),DF6)</f>
        <v>57.28</v>
      </c>
      <c r="DH11" s="64">
        <f>IF(DG6="-",NA(),DG6)</f>
        <v>54.68</v>
      </c>
      <c r="DI11" s="64">
        <f>IF(DH6="-",NA(),DH6)</f>
        <v>51.38</v>
      </c>
      <c r="DO11" s="63" t="s">
        <v>23</v>
      </c>
      <c r="DP11" s="64">
        <f>IF(DO6="-",NA(),DO6)</f>
        <v>0</v>
      </c>
      <c r="DQ11" s="64">
        <f>IF(DP6="-",NA(),DP6)</f>
        <v>0</v>
      </c>
      <c r="DR11" s="64">
        <f>IF(DQ6="-",NA(),DQ6)</f>
        <v>0</v>
      </c>
      <c r="DS11" s="64">
        <f>IF(DR6="-",NA(),DR6)</f>
        <v>0</v>
      </c>
      <c r="DT11" s="64">
        <f>IF(DS6="-",NA(),DS6)</f>
        <v>0</v>
      </c>
      <c r="DZ11" s="63" t="s">
        <v>23</v>
      </c>
      <c r="EA11" s="64">
        <f>IF(DZ6="-",NA(),DZ6)</f>
        <v>7.39</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cp:lastPrinted>2020-02-07T08:59:00Z</cp:lastPrinted>
  <dcterms:created xsi:type="dcterms:W3CDTF">2019-12-05T07:46:22Z</dcterms:created>
  <dcterms:modified xsi:type="dcterms:W3CDTF">2020-02-12T02:45:09Z</dcterms:modified>
  <cp:category/>
</cp:coreProperties>
</file>