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fA4tMjEzixZP2rdxDPiaIJNRt+h4h82kPWhKE4hF6p0xS1G39jfuf+jofqbEIx3h4ruYhUip3dOB81O9X3SNA==" workbookSaltValue="3dPAsyei8Dwe82nvKLFWqg=="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<sst xmlns:r="http://schemas.openxmlformats.org/officeDocument/2006/relationships" xmlns="http://schemas.openxmlformats.org/spreadsheetml/2006/main" count="107" uniqueCount="107">
  <si>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</si>
  <si>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</si>
  <si>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</si>
  <si>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</si>
  <si>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</si>
  <si>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</si>
  <si>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</si>
  <si>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</si>
  <si>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</si>
  <si>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</si>
  <si>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</si>
  <si>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</si>
  <si>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</si>
  <si>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</si>
  <si>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</si>
  <si>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</si>
  <si>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</si>
  <si>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</si>
  <si>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</si>
  <si>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</si>
  <si>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</si>
  <si>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</si>
  <si>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</si>
  <si>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</si>
  <si>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</si>
  <si>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</si>
  <si>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</si>
  <si>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</si>
  <si>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</si>
  <si>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</si>
  <si>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</si>
  <si>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</si>
  <si>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</si>
  <si>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</si>
  <si>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</si>
  <si>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r>
      <rPr>
        <b/>
        <sz val="9"/>
        <color theme="1"/>
        <rFont val="ＭＳ ゴシック"/>
      </rPr>
      <t>①経常収支比率</t>
    </r>
    <r>
      <rPr>
        <sz val="9"/>
        <color theme="1"/>
        <rFont val="ＭＳ ゴシック"/>
      </rPr>
      <t xml:space="preserve">：前年よりも微増傾向であり比較的安定しているが、給水量の低下に伴う料金収入の低下は今後の課題である。
今後、料金改定について検討していく必要がある。
</t>
    </r>
    <r>
      <rPr>
        <b/>
        <sz val="9"/>
        <color theme="1"/>
        <rFont val="ＭＳ ゴシック"/>
      </rPr>
      <t>②累積欠損金比率</t>
    </r>
    <r>
      <rPr>
        <sz val="9"/>
        <color theme="1"/>
        <rFont val="ＭＳ ゴシック"/>
      </rPr>
      <t xml:space="preserve">：当事業では累積欠損金が無く、健全な経営といえる。
</t>
    </r>
    <r>
      <rPr>
        <b/>
        <sz val="9"/>
        <color theme="1"/>
        <rFont val="ＭＳ ゴシック"/>
      </rPr>
      <t>③流動比率</t>
    </r>
    <r>
      <rPr>
        <sz val="9"/>
        <color theme="1"/>
        <rFont val="ＭＳ ゴシック"/>
      </rPr>
      <t xml:space="preserve">：波はあるものの100％を超え、類似団体よりも良好な状態が多いことから、現在のところ債務に対する支払能力に問題は無いといえるが、法適化に伴い大きく減少することが想定されるので、今後対策を講じる必要がある。
</t>
    </r>
    <r>
      <rPr>
        <b/>
        <sz val="9"/>
        <color theme="1"/>
        <rFont val="ＭＳ ゴシック"/>
      </rPr>
      <t>④企業債残高対給水収益比率</t>
    </r>
    <r>
      <rPr>
        <sz val="9"/>
        <color theme="1"/>
        <rFont val="ＭＳ ゴシック"/>
      </rPr>
      <t>：類似団体よりも低くほぼ横ばい傾向であるが、</t>
    </r>
    <r>
      <rPr>
        <sz val="9"/>
        <color auto="1"/>
        <rFont val="ＭＳ ゴシック"/>
      </rPr>
      <t>策定中の経営戦略に則り適切な投資計画に基づいた</t>
    </r>
    <r>
      <rPr>
        <sz val="9"/>
        <color theme="1"/>
        <rFont val="ＭＳ ゴシック"/>
      </rPr>
      <t xml:space="preserve">老朽化施設の更新を推進していく。
</t>
    </r>
    <r>
      <rPr>
        <b/>
        <sz val="9"/>
        <color theme="1"/>
        <rFont val="ＭＳ ゴシック"/>
      </rPr>
      <t>⑤料金回収率</t>
    </r>
    <r>
      <rPr>
        <sz val="9"/>
        <color theme="1"/>
        <rFont val="ＭＳ ゴシック"/>
      </rPr>
      <t xml:space="preserve">：100％を超え類似団体や全国平均よりも高いことから健全な経営といえるが、老朽化施設の更新を推進していく必要があり、給水に係る費用が増大していくことから今後も健全な経営に留意する必要がある。
</t>
    </r>
    <r>
      <rPr>
        <b/>
        <sz val="9"/>
        <color theme="1"/>
        <rFont val="ＭＳ ゴシック"/>
      </rPr>
      <t>⑥給水原価</t>
    </r>
    <r>
      <rPr>
        <sz val="9"/>
        <color theme="1"/>
        <rFont val="ＭＳ ゴシック"/>
      </rPr>
      <t xml:space="preserve">：類似団体や全国平均よりも低いが、今後の人口減少に伴う給水収入の減少を考慮し、施設のダウンサイジングや管理方法を再検討し、経費の適正化を進めていく必要がある。
</t>
    </r>
    <r>
      <rPr>
        <b/>
        <sz val="9"/>
        <color theme="1"/>
        <rFont val="ＭＳ ゴシック"/>
      </rPr>
      <t>⑦施設利用率</t>
    </r>
    <r>
      <rPr>
        <sz val="9"/>
        <color theme="1"/>
        <rFont val="ＭＳ ゴシック"/>
      </rPr>
      <t xml:space="preserve">：観光水量が影響して類似団体や全国平均よりも低い傾向にあり、平成26年以降は下降傾向にあるため、今後は観光人口も見越した将来水量を再推計した上で施設規模の適正化に向けた取組が必要である。
</t>
    </r>
    <r>
      <rPr>
        <b/>
        <sz val="9"/>
        <color theme="1"/>
        <rFont val="ＭＳ ゴシック"/>
      </rPr>
      <t>⑧有収率</t>
    </r>
    <r>
      <rPr>
        <sz val="9"/>
        <color theme="1"/>
        <rFont val="ＭＳ ゴシック"/>
      </rPr>
      <t xml:space="preserve">：類似団体よりは高いものの全国平均よりは低い。今後も漏水調査や老朽管更新を進めるなど漏水量の削減に向けた取組が必要である。
</t>
    </r>
    <r>
      <rPr>
        <b/>
        <sz val="9"/>
        <color theme="1"/>
        <rFont val="ＭＳ ゴシック"/>
      </rPr>
      <t>■総括</t>
    </r>
    <r>
      <rPr>
        <sz val="9"/>
        <color theme="1"/>
        <rFont val="ＭＳ ゴシック"/>
      </rPr>
      <t>：現在のところ、経営状況は概ね健全な状況である。しかし、簡易水道等の法適化を控えており、今後の経常収支比率の著しい低下が考えられる。水道事業ビジョン・経営戦略を作成し、施設の更新計画や水道料金の見直しを行い事業の健全化を図る必要がある。</t>
    </r>
    <rPh sb="8" eb="10">
      <t>ゼンネン</t>
    </rPh>
    <rPh sb="13" eb="15">
      <t>ビゾウ</t>
    </rPh>
    <rPh sb="15" eb="17">
      <t>ケイコウ</t>
    </rPh>
    <rPh sb="20" eb="23">
      <t>ヒカクテキ</t>
    </rPh>
    <rPh sb="23" eb="25">
      <t>アンテイ</t>
    </rPh>
    <rPh sb="48" eb="50">
      <t>コンゴ</t>
    </rPh>
    <rPh sb="51" eb="53">
      <t>カダイ</t>
    </rPh>
    <rPh sb="187" eb="188">
      <t>カ</t>
    </rPh>
    <rPh sb="189" eb="190">
      <t>トモナ</t>
    </rPh>
    <rPh sb="191" eb="192">
      <t>オオ</t>
    </rPh>
    <rPh sb="194" eb="196">
      <t>ゲンショウ</t>
    </rPh>
    <rPh sb="201" eb="203">
      <t>ソウテイ</t>
    </rPh>
    <rPh sb="209" eb="211">
      <t>コンゴ</t>
    </rPh>
    <rPh sb="211" eb="213">
      <t>タイサク</t>
    </rPh>
    <rPh sb="214" eb="215">
      <t>コウ</t>
    </rPh>
    <rPh sb="217" eb="219">
      <t>ヒツヨウ</t>
    </rPh>
    <rPh sb="259" eb="262">
      <t>サクテイチュウ</t>
    </rPh>
    <rPh sb="263" eb="265">
      <t>ケイエイ</t>
    </rPh>
    <rPh sb="265" eb="267">
      <t>センリャク</t>
    </rPh>
    <rPh sb="268" eb="269">
      <t>ノット</t>
    </rPh>
    <rPh sb="270" eb="272">
      <t>テキセツ</t>
    </rPh>
    <rPh sb="273" eb="275">
      <t>トウシ</t>
    </rPh>
    <rPh sb="275" eb="277">
      <t>ケイカク</t>
    </rPh>
    <rPh sb="278" eb="279">
      <t>モト</t>
    </rPh>
    <rPh sb="423" eb="425">
      <t>コンゴ</t>
    </rPh>
    <rPh sb="426" eb="428">
      <t>ジンコウ</t>
    </rPh>
    <rPh sb="428" eb="430">
      <t>ゲンショウ</t>
    </rPh>
    <rPh sb="431" eb="432">
      <t>トモナ</t>
    </rPh>
    <rPh sb="433" eb="435">
      <t>キュウスイ</t>
    </rPh>
    <rPh sb="435" eb="437">
      <t>シュウニュウ</t>
    </rPh>
    <rPh sb="438" eb="440">
      <t>ゲンショウ</t>
    </rPh>
    <rPh sb="441" eb="443">
      <t>コウリョ</t>
    </rPh>
    <rPh sb="459" eb="461">
      <t>ホウホウ</t>
    </rPh>
    <rPh sb="462" eb="465">
      <t>サイケントウ</t>
    </rPh>
    <rPh sb="683" eb="685">
      <t>カンイ</t>
    </rPh>
    <rPh sb="685" eb="687">
      <t>スイドウ</t>
    </rPh>
    <rPh sb="687" eb="688">
      <t>トウ</t>
    </rPh>
    <rPh sb="689" eb="690">
      <t>ホウ</t>
    </rPh>
    <rPh sb="690" eb="691">
      <t>テキ</t>
    </rPh>
    <rPh sb="691" eb="692">
      <t>カ</t>
    </rPh>
    <rPh sb="693" eb="694">
      <t>ヒカ</t>
    </rPh>
    <rPh sb="699" eb="701">
      <t>コンゴ</t>
    </rPh>
    <rPh sb="715" eb="716">
      <t>カンガ</t>
    </rPh>
    <rPh sb="721" eb="723">
      <t>スイドウ</t>
    </rPh>
    <rPh sb="723" eb="725">
      <t>ジギョウ</t>
    </rPh>
    <rPh sb="730" eb="732">
      <t>ケイエイ</t>
    </rPh>
    <rPh sb="732" eb="734">
      <t>センリャク</t>
    </rPh>
    <rPh sb="735" eb="737">
      <t>サクセイ</t>
    </rPh>
    <rPh sb="739" eb="741">
      <t>シセツ</t>
    </rPh>
    <rPh sb="744" eb="746">
      <t>ケイカク</t>
    </rPh>
    <rPh sb="747" eb="749">
      <t>スイドウ</t>
    </rPh>
    <rPh sb="749" eb="751">
      <t>リョウキン</t>
    </rPh>
    <rPh sb="752" eb="754">
      <t>ミナオ</t>
    </rPh>
    <rPh sb="756" eb="757">
      <t>オコナ</t>
    </rPh>
    <phoneticPr fontId="1"/>
  </si>
  <si>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</si>
  <si>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</si>
  <si>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</si>
  <si>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</si>
  <si>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</si>
  <si>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</si>
  <si>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</si>
  <si>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</si>
  <si>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</si>
  <si>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</si>
  <si>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</si>
  <si>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</si>
  <si>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</si>
  <si>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</si>
  <si>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</si>
  <si>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</si>
  <si>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</si>
  <si>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</si>
  <si>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</si>
  <si>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</si>
  <si>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</si>
  <si>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</si>
  <si>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</si>
  <si>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</si>
  <si>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</si>
  <si>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</si>
  <si>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</si>
  <si>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</si>
  <si>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</si>
  <si>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</si>
  <si>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</si>
  <si>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</si>
  <si>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</si>
  <si>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</si>
  <si>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</si>
  <si>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</si>
  <si>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</si>
  <si>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</si>
  <si>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</si>
  <si>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</si>
  <si>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</si>
  <si>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</si>
  <si>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</si>
  <si>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</si>
  <si>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</si>
  <si>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</si>
  <si>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</si>
  <si>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</si>
  <si>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</si>
  <si>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</si>
  <si>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</si>
  <si>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</si>
  <si>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</si>
  <si>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現在、管路敷設年度等、詳細な管路情報が整理されておらず、策定中の水道事業ビジョン・経営戦略の策定業務の中で経年化率についても再調査中であり施設の更新計画も作成しているところである。管路更新は漏水が多発している地域から優先して進めているが、水道施設の老朽化が加速しているため、今後策定される経営戦略に則り施設の更新・廃止等を検討していく。</t>
    <rPh sb="0" eb="2">
      <t>ゲンザイ</t>
    </rPh>
    <rPh sb="3" eb="5">
      <t>カンロ</t>
    </rPh>
    <rPh sb="5" eb="7">
      <t>フセツ</t>
    </rPh>
    <rPh sb="7" eb="9">
      <t>ネンド</t>
    </rPh>
    <rPh sb="9" eb="10">
      <t>トウ</t>
    </rPh>
    <rPh sb="11" eb="13">
      <t>ショウサイ</t>
    </rPh>
    <rPh sb="14" eb="16">
      <t>カンロ</t>
    </rPh>
    <rPh sb="16" eb="18">
      <t>ジョウホウ</t>
    </rPh>
    <rPh sb="19" eb="21">
      <t>セイリ</t>
    </rPh>
    <rPh sb="32" eb="34">
      <t>スイドウ</t>
    </rPh>
    <rPh sb="34" eb="36">
      <t>ジギョウ</t>
    </rPh>
    <rPh sb="41" eb="43">
      <t>ケイエイ</t>
    </rPh>
    <rPh sb="43" eb="45">
      <t>センリャク</t>
    </rPh>
    <rPh sb="46" eb="48">
      <t>サクテイ</t>
    </rPh>
    <rPh sb="48" eb="50">
      <t>ギョウム</t>
    </rPh>
    <rPh sb="51" eb="52">
      <t>ナカ</t>
    </rPh>
    <rPh sb="53" eb="56">
      <t>ケイネンカ</t>
    </rPh>
    <rPh sb="56" eb="57">
      <t>リツ</t>
    </rPh>
    <rPh sb="69" eb="71">
      <t>シセツ</t>
    </rPh>
    <rPh sb="72" eb="74">
      <t>コウシン</t>
    </rPh>
    <rPh sb="74" eb="76">
      <t>ケイカク</t>
    </rPh>
    <rPh sb="77" eb="79">
      <t>サクセイ</t>
    </rPh>
    <rPh sb="90" eb="92">
      <t>カンロ</t>
    </rPh>
    <rPh sb="92" eb="94">
      <t>コウシン</t>
    </rPh>
    <rPh sb="95" eb="97">
      <t>ロウスイ</t>
    </rPh>
    <rPh sb="98" eb="100">
      <t>タハツ</t>
    </rPh>
    <rPh sb="104" eb="106">
      <t>チイキ</t>
    </rPh>
    <rPh sb="108" eb="110">
      <t>ユウセン</t>
    </rPh>
    <rPh sb="112" eb="113">
      <t>スス</t>
    </rPh>
    <rPh sb="119" eb="121">
      <t>スイドウ</t>
    </rPh>
    <rPh sb="121" eb="123">
      <t>シセツ</t>
    </rPh>
    <rPh sb="124" eb="127">
      <t>ロウキュウカ</t>
    </rPh>
    <rPh sb="128" eb="130">
      <t>カソク</t>
    </rPh>
    <rPh sb="137" eb="139">
      <t>コンゴ</t>
    </rPh>
    <rPh sb="139" eb="141">
      <t>サクテイ</t>
    </rPh>
    <rPh sb="144" eb="146">
      <t>ケイエイ</t>
    </rPh>
    <rPh sb="146" eb="148">
      <t>センリャク</t>
    </rPh>
    <rPh sb="149" eb="150">
      <t>ノット</t>
    </rPh>
    <rPh sb="151" eb="153">
      <t>シセツ</t>
    </rPh>
    <rPh sb="154" eb="156">
      <t>コウシン</t>
    </rPh>
    <rPh sb="157" eb="159">
      <t>ハイシ</t>
    </rPh>
    <rPh sb="159" eb="160">
      <t>トウ</t>
    </rPh>
    <rPh sb="161" eb="163">
      <t>ケントウ</t>
    </rPh>
    <phoneticPr fontId="1"/>
  </si>
  <si>
    <t>類似団体平均(N-1)</t>
  </si>
  <si>
    <t>類似団体平均(N)</t>
  </si>
  <si>
    <t>全国平均</t>
  </si>
  <si>
    <t>参照用</t>
    <rPh sb="0" eb="3">
      <t>サンショウヨウ</t>
    </rPh>
    <phoneticPr fontId="1"/>
  </si>
  <si>
    <t>静岡県　伊豆の国市</t>
  </si>
  <si>
    <t>法適用</t>
  </si>
  <si>
    <t>水道事業</t>
  </si>
  <si>
    <t>末端給水事業</t>
  </si>
  <si>
    <t>A5</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</si>
  <si>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</si>
  <si>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</si>
  <si>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</si>
  <si>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</si>
  <si>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</si>
  <si>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</si>
  <si>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</si>
  <si>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法適化に伴い簡易水道事業を吸収することから、経常収支比率が大きく減少すると想定される。現在進めている水道事業ビジョン・経営戦略の策定後、計画的に施設更新を行い、また適正な料金改定等も視野に入れていく必要がある。</t>
    <rPh sb="0" eb="3">
      <t>ホウテキカ</t>
    </rPh>
    <rPh sb="4" eb="5">
      <t>トモナ</t>
    </rPh>
    <rPh sb="6" eb="8">
      <t>カンイ</t>
    </rPh>
    <rPh sb="8" eb="10">
      <t>スイドウ</t>
    </rPh>
    <rPh sb="10" eb="12">
      <t>ジギョウ</t>
    </rPh>
    <rPh sb="13" eb="15">
      <t>キュウシュウ</t>
    </rPh>
    <rPh sb="22" eb="24">
      <t>ケイジョウ</t>
    </rPh>
    <rPh sb="24" eb="26">
      <t>シュウシ</t>
    </rPh>
    <rPh sb="26" eb="28">
      <t>ヒリツ</t>
    </rPh>
    <rPh sb="29" eb="30">
      <t>オオ</t>
    </rPh>
    <rPh sb="32" eb="34">
      <t>ゲンショウ</t>
    </rPh>
    <rPh sb="37" eb="39">
      <t>ソウテイ</t>
    </rPh>
    <rPh sb="43" eb="45">
      <t>ゲンザイ</t>
    </rPh>
    <rPh sb="45" eb="46">
      <t>スス</t>
    </rPh>
    <rPh sb="50" eb="52">
      <t>スイドウ</t>
    </rPh>
    <rPh sb="52" eb="54">
      <t>ジギョウ</t>
    </rPh>
    <rPh sb="59" eb="61">
      <t>ケイエイ</t>
    </rPh>
    <rPh sb="61" eb="63">
      <t>センリャク</t>
    </rPh>
    <rPh sb="64" eb="66">
      <t>サクテイ</t>
    </rPh>
    <rPh sb="66" eb="67">
      <t>ゴ</t>
    </rPh>
    <rPh sb="68" eb="71">
      <t>ケイカクテキ</t>
    </rPh>
    <rPh sb="72" eb="74">
      <t>シセツ</t>
    </rPh>
    <rPh sb="74" eb="76">
      <t>コウシン</t>
    </rPh>
    <rPh sb="77" eb="78">
      <t>オコナ</t>
    </rPh>
    <rPh sb="82" eb="84">
      <t>テキセイ</t>
    </rPh>
    <rPh sb="85" eb="87">
      <t>リョウキン</t>
    </rPh>
    <rPh sb="87" eb="89">
      <t>カイテイ</t>
    </rPh>
    <rPh sb="89" eb="90">
      <t>トウ</t>
    </rPh>
    <rPh sb="91" eb="93">
      <t>シヤ</t>
    </rPh>
    <rPh sb="94" eb="95">
      <t>イ</t>
    </rPh>
    <rPh sb="99" eb="101">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</si>
</sst>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9"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0.52</c:v>
                </c:pt>
                <c:pt idx="1">
                  <c:v>0.6</c:v>
                </c:pt>
                <c:pt idx="2">
                  <c:v>0.45</c:v>
                </c:pt>
                <c:pt idx="3">
                  <c:v>4.e-002</c:v>
                </c:pt>
                <c:pt idx="4">
                  <c:v>0.52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c:v>
                </c:pt>
                <c:pt idx="1">
                  <c:v>0.56000000000000005</c:v>
                </c:pt>
                <c:pt idx="2">
                  <c:v>0.61</c:v>
                </c:pt>
                <c:pt idx="3">
                  <c:v>0.51</c:v>
                </c:pt>
                <c:pt idx="4">
                  <c:v>0.57999999999999996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54.82</c:v>
                </c:pt>
                <c:pt idx="1">
                  <c:v>53.64</c:v>
                </c:pt>
                <c:pt idx="2">
                  <c:v>52.51</c:v>
                </c:pt>
                <c:pt idx="3">
                  <c:v>51.7</c:v>
                </c:pt>
                <c:pt idx="4">
                  <c:v>52.1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58.58</c:v>
                </c:pt>
                <c:pt idx="1">
                  <c:v>58.53</c:v>
                </c:pt>
                <c:pt idx="2">
                  <c:v>59.01</c:v>
                </c:pt>
                <c:pt idx="3">
                  <c:v>60.03</c:v>
                </c:pt>
                <c:pt idx="4">
                  <c:v>59.74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86.21</c:v>
                </c:pt>
                <c:pt idx="1">
                  <c:v>86.13</c:v>
                </c:pt>
                <c:pt idx="2">
                  <c:v>86.21</c:v>
                </c:pt>
                <c:pt idx="3">
                  <c:v>86.21</c:v>
                </c:pt>
                <c:pt idx="4">
                  <c:v>86.21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85.23</c:v>
                </c:pt>
                <c:pt idx="1">
                  <c:v>85.26</c:v>
                </c:pt>
                <c:pt idx="2">
                  <c:v>85.37</c:v>
                </c:pt>
                <c:pt idx="3">
                  <c:v>84.81</c:v>
                </c:pt>
                <c:pt idx="4">
                  <c:v>84.8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115.63</c:v>
                </c:pt>
                <c:pt idx="1">
                  <c:v>126.12</c:v>
                </c:pt>
                <c:pt idx="2">
                  <c:v>116.45</c:v>
                </c:pt>
                <c:pt idx="3">
                  <c:v>111.26</c:v>
                </c:pt>
                <c:pt idx="4">
                  <c:v>117.31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109.04</c:v>
                </c:pt>
                <c:pt idx="1">
                  <c:v>109.64</c:v>
                </c:pt>
                <c:pt idx="2">
                  <c:v>110.95</c:v>
                </c:pt>
                <c:pt idx="3">
                  <c:v>110.68</c:v>
                </c:pt>
                <c:pt idx="4">
                  <c:v>110.66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41.96</c:v>
                </c:pt>
                <c:pt idx="1">
                  <c:v>43.96</c:v>
                </c:pt>
                <c:pt idx="2">
                  <c:v>44.11</c:v>
                </c:pt>
                <c:pt idx="3">
                  <c:v>45.32</c:v>
                </c:pt>
                <c:pt idx="4">
                  <c:v>46.7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44.31</c:v>
                </c:pt>
                <c:pt idx="1">
                  <c:v>45.75</c:v>
                </c:pt>
                <c:pt idx="2">
                  <c:v>46.9</c:v>
                </c:pt>
                <c:pt idx="3">
                  <c:v>47.28</c:v>
                </c:pt>
                <c:pt idx="4">
                  <c:v>47.66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13.54</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10.09</c:v>
                </c:pt>
                <c:pt idx="1">
                  <c:v>10.54</c:v>
                </c:pt>
                <c:pt idx="2">
                  <c:v>12.03</c:v>
                </c:pt>
                <c:pt idx="3">
                  <c:v>12.19</c:v>
                </c:pt>
                <c:pt idx="4">
                  <c:v>15.1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3.77</c:v>
                </c:pt>
                <c:pt idx="1">
                  <c:v>3.62</c:v>
                </c:pt>
                <c:pt idx="2">
                  <c:v>3.91</c:v>
                </c:pt>
                <c:pt idx="3">
                  <c:v>3.56</c:v>
                </c:pt>
                <c:pt idx="4">
                  <c:v>2.74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897.61</c:v>
                </c:pt>
                <c:pt idx="1">
                  <c:v>1117.54</c:v>
                </c:pt>
                <c:pt idx="2">
                  <c:v>943.37</c:v>
                </c:pt>
                <c:pt idx="3">
                  <c:v>1041.07</c:v>
                </c:pt>
                <c:pt idx="4">
                  <c:v>864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382.09</c:v>
                </c:pt>
                <c:pt idx="1">
                  <c:v>371.31</c:v>
                </c:pt>
                <c:pt idx="2">
                  <c:v>377.63</c:v>
                </c:pt>
                <c:pt idx="3">
                  <c:v>357.34</c:v>
                </c:pt>
                <c:pt idx="4">
                  <c:v>366.03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167.52</c:v>
                </c:pt>
                <c:pt idx="1">
                  <c:v>164.75</c:v>
                </c:pt>
                <c:pt idx="2">
                  <c:v>161.61000000000001</c:v>
                </c:pt>
                <c:pt idx="3">
                  <c:v>156.63999999999999</c:v>
                </c:pt>
                <c:pt idx="4">
                  <c:v>147.69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385.06</c:v>
                </c:pt>
                <c:pt idx="1">
                  <c:v>373.09</c:v>
                </c:pt>
                <c:pt idx="2">
                  <c:v>364.71</c:v>
                </c:pt>
                <c:pt idx="3">
                  <c:v>373.69</c:v>
                </c:pt>
                <c:pt idx="4">
                  <c:v>370.12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108.48</c:v>
                </c:pt>
                <c:pt idx="1">
                  <c:v>119.74</c:v>
                </c:pt>
                <c:pt idx="2">
                  <c:v>109.3</c:v>
                </c:pt>
                <c:pt idx="3">
                  <c:v>104.4</c:v>
                </c:pt>
                <c:pt idx="4">
                  <c:v>109.64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99.07</c:v>
                </c:pt>
                <c:pt idx="1">
                  <c:v>99.99</c:v>
                </c:pt>
                <c:pt idx="2">
                  <c:v>100.65</c:v>
                </c:pt>
                <c:pt idx="3">
                  <c:v>99.87</c:v>
                </c:pt>
                <c:pt idx="4">
                  <c:v>100.42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75.47</c:v>
                </c:pt>
                <c:pt idx="1">
                  <c:v>68.41</c:v>
                </c:pt>
                <c:pt idx="2">
                  <c:v>74.959999999999994</c:v>
                </c:pt>
                <c:pt idx="3">
                  <c:v>78.62</c:v>
                </c:pt>
                <c:pt idx="4">
                  <c:v>75.08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173.03</c:v>
                </c:pt>
                <c:pt idx="1">
                  <c:v>171.15</c:v>
                </c:pt>
                <c:pt idx="2">
                  <c:v>170.19</c:v>
                </c:pt>
                <c:pt idx="3">
                  <c:v>171.81</c:v>
                </c:pt>
                <c:pt idx="4">
                  <c:v>171.67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2"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伊豆の国市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48860</v>
      </c>
      <c r="AM8" s="31"/>
      <c r="AN8" s="31"/>
      <c r="AO8" s="31"/>
      <c r="AP8" s="31"/>
      <c r="AQ8" s="31"/>
      <c r="AR8" s="31"/>
      <c r="AS8" s="31"/>
      <c r="AT8" s="7">
        <f>データ!$S$6</f>
        <v>94.62</v>
      </c>
      <c r="AU8" s="15"/>
      <c r="AV8" s="15"/>
      <c r="AW8" s="15"/>
      <c r="AX8" s="15"/>
      <c r="AY8" s="15"/>
      <c r="AZ8" s="15"/>
      <c r="BA8" s="15"/>
      <c r="BB8" s="29">
        <f>データ!$T$6</f>
        <v>516.38</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88.38</v>
      </c>
      <c r="J10" s="15"/>
      <c r="K10" s="15"/>
      <c r="L10" s="15"/>
      <c r="M10" s="15"/>
      <c r="N10" s="15"/>
      <c r="O10" s="26"/>
      <c r="P10" s="29">
        <f>データ!$P$6</f>
        <v>87.61</v>
      </c>
      <c r="Q10" s="29"/>
      <c r="R10" s="29"/>
      <c r="S10" s="29"/>
      <c r="T10" s="29"/>
      <c r="U10" s="29"/>
      <c r="V10" s="29"/>
      <c r="W10" s="31">
        <f>データ!$Q$6</f>
        <v>1554</v>
      </c>
      <c r="X10" s="31"/>
      <c r="Y10" s="31"/>
      <c r="Z10" s="31"/>
      <c r="AA10" s="31"/>
      <c r="AB10" s="31"/>
      <c r="AC10" s="31"/>
      <c r="AD10" s="2"/>
      <c r="AE10" s="2"/>
      <c r="AF10" s="2"/>
      <c r="AG10" s="2"/>
      <c r="AH10" s="18"/>
      <c r="AI10" s="18"/>
      <c r="AJ10" s="18"/>
      <c r="AK10" s="18"/>
      <c r="AL10" s="31">
        <f>データ!$U$6</f>
        <v>42656</v>
      </c>
      <c r="AM10" s="31"/>
      <c r="AN10" s="31"/>
      <c r="AO10" s="31"/>
      <c r="AP10" s="31"/>
      <c r="AQ10" s="31"/>
      <c r="AR10" s="31"/>
      <c r="AS10" s="31"/>
      <c r="AT10" s="7">
        <f>データ!$V$6</f>
        <v>90.15</v>
      </c>
      <c r="AU10" s="15"/>
      <c r="AV10" s="15"/>
      <c r="AW10" s="15"/>
      <c r="AX10" s="15"/>
      <c r="AY10" s="15"/>
      <c r="AZ10" s="15"/>
      <c r="BA10" s="15"/>
      <c r="BB10" s="29">
        <f>データ!$W$6</f>
        <v>473.17</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35</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39</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89</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41</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42</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106</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43</v>
      </c>
      <c r="F84" s="12" t="s">
        <v>38</v>
      </c>
      <c r="G84" s="12" t="s">
        <v>45</v>
      </c>
      <c r="H84" s="12" t="s">
        <v>46</v>
      </c>
      <c r="I84" s="12" t="s">
        <v>48</v>
      </c>
      <c r="J84" s="12" t="s">
        <v>28</v>
      </c>
      <c r="K84" s="12" t="s">
        <v>49</v>
      </c>
      <c r="L84" s="12" t="s">
        <v>50</v>
      </c>
      <c r="M84" s="12" t="s">
        <v>51</v>
      </c>
      <c r="N84" s="12" t="s">
        <v>44</v>
      </c>
      <c r="O84" s="12" t="s">
        <v>36</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9D2ov44t534WjxwbODVm59KBkltKNmXPoklao08AsdVyEJabFpzUaiJHLzBhb7lUnQw3W44G0TIsAiGsN+4uhA==" saltValue="9VlmkDxFw2Klqqr5PBbH/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52</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53</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55</v>
      </c>
      <c r="B3" s="75" t="s">
        <v>56</v>
      </c>
      <c r="C3" s="75" t="s">
        <v>40</v>
      </c>
      <c r="D3" s="75" t="s">
        <v>21</v>
      </c>
      <c r="E3" s="75" t="s">
        <v>30</v>
      </c>
      <c r="F3" s="75" t="s">
        <v>47</v>
      </c>
      <c r="G3" s="75" t="s">
        <v>57</v>
      </c>
      <c r="H3" s="82" t="s">
        <v>9</v>
      </c>
      <c r="I3" s="85"/>
      <c r="J3" s="85"/>
      <c r="K3" s="85"/>
      <c r="L3" s="85"/>
      <c r="M3" s="85"/>
      <c r="N3" s="85"/>
      <c r="O3" s="85"/>
      <c r="P3" s="85"/>
      <c r="Q3" s="85"/>
      <c r="R3" s="85"/>
      <c r="S3" s="85"/>
      <c r="T3" s="85"/>
      <c r="U3" s="85"/>
      <c r="V3" s="85"/>
      <c r="W3" s="89"/>
      <c r="X3" s="91" t="s">
        <v>58</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41</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54</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59</v>
      </c>
      <c r="AU4" s="92"/>
      <c r="AV4" s="92"/>
      <c r="AW4" s="92"/>
      <c r="AX4" s="92"/>
      <c r="AY4" s="92"/>
      <c r="AZ4" s="92"/>
      <c r="BA4" s="92"/>
      <c r="BB4" s="92"/>
      <c r="BC4" s="92"/>
      <c r="BD4" s="92"/>
      <c r="BE4" s="92" t="s">
        <v>37</v>
      </c>
      <c r="BF4" s="92"/>
      <c r="BG4" s="92"/>
      <c r="BH4" s="92"/>
      <c r="BI4" s="92"/>
      <c r="BJ4" s="92"/>
      <c r="BK4" s="92"/>
      <c r="BL4" s="92"/>
      <c r="BM4" s="92"/>
      <c r="BN4" s="92"/>
      <c r="BO4" s="92"/>
      <c r="BP4" s="92" t="s">
        <v>60</v>
      </c>
      <c r="BQ4" s="92"/>
      <c r="BR4" s="92"/>
      <c r="BS4" s="92"/>
      <c r="BT4" s="92"/>
      <c r="BU4" s="92"/>
      <c r="BV4" s="92"/>
      <c r="BW4" s="92"/>
      <c r="BX4" s="92"/>
      <c r="BY4" s="92"/>
      <c r="BZ4" s="92"/>
      <c r="CA4" s="92" t="s">
        <v>61</v>
      </c>
      <c r="CB4" s="92"/>
      <c r="CC4" s="92"/>
      <c r="CD4" s="92"/>
      <c r="CE4" s="92"/>
      <c r="CF4" s="92"/>
      <c r="CG4" s="92"/>
      <c r="CH4" s="92"/>
      <c r="CI4" s="92"/>
      <c r="CJ4" s="92"/>
      <c r="CK4" s="92"/>
      <c r="CL4" s="92" t="s">
        <v>62</v>
      </c>
      <c r="CM4" s="92"/>
      <c r="CN4" s="92"/>
      <c r="CO4" s="92"/>
      <c r="CP4" s="92"/>
      <c r="CQ4" s="92"/>
      <c r="CR4" s="92"/>
      <c r="CS4" s="92"/>
      <c r="CT4" s="92"/>
      <c r="CU4" s="92"/>
      <c r="CV4" s="92"/>
      <c r="CW4" s="92" t="s">
        <v>63</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65</v>
      </c>
      <c r="EE4" s="92"/>
      <c r="EF4" s="92"/>
      <c r="EG4" s="92"/>
      <c r="EH4" s="92"/>
      <c r="EI4" s="92"/>
      <c r="EJ4" s="92"/>
      <c r="EK4" s="92"/>
      <c r="EL4" s="92"/>
      <c r="EM4" s="92"/>
      <c r="EN4" s="92"/>
    </row>
    <row r="5" spans="1:144">
      <c r="A5" s="73" t="s">
        <v>66</v>
      </c>
      <c r="B5" s="77"/>
      <c r="C5" s="77"/>
      <c r="D5" s="77"/>
      <c r="E5" s="77"/>
      <c r="F5" s="77"/>
      <c r="G5" s="77"/>
      <c r="H5" s="84" t="s">
        <v>64</v>
      </c>
      <c r="I5" s="84" t="s">
        <v>67</v>
      </c>
      <c r="J5" s="84" t="s">
        <v>68</v>
      </c>
      <c r="K5" s="84" t="s">
        <v>69</v>
      </c>
      <c r="L5" s="84" t="s">
        <v>70</v>
      </c>
      <c r="M5" s="84" t="s">
        <v>13</v>
      </c>
      <c r="N5" s="84" t="s">
        <v>71</v>
      </c>
      <c r="O5" s="84" t="s">
        <v>72</v>
      </c>
      <c r="P5" s="84" t="s">
        <v>73</v>
      </c>
      <c r="Q5" s="84" t="s">
        <v>74</v>
      </c>
      <c r="R5" s="84" t="s">
        <v>75</v>
      </c>
      <c r="S5" s="84" t="s">
        <v>76</v>
      </c>
      <c r="T5" s="84" t="s">
        <v>77</v>
      </c>
      <c r="U5" s="84" t="s">
        <v>78</v>
      </c>
      <c r="V5" s="84" t="s">
        <v>79</v>
      </c>
      <c r="W5" s="84" t="s">
        <v>80</v>
      </c>
      <c r="X5" s="84" t="s">
        <v>81</v>
      </c>
      <c r="Y5" s="84" t="s">
        <v>82</v>
      </c>
      <c r="Z5" s="84" t="s">
        <v>83</v>
      </c>
      <c r="AA5" s="84" t="s">
        <v>84</v>
      </c>
      <c r="AB5" s="84" t="s">
        <v>85</v>
      </c>
      <c r="AC5" s="84" t="s">
        <v>86</v>
      </c>
      <c r="AD5" s="84" t="s">
        <v>87</v>
      </c>
      <c r="AE5" s="84" t="s">
        <v>88</v>
      </c>
      <c r="AF5" s="84" t="s">
        <v>90</v>
      </c>
      <c r="AG5" s="84" t="s">
        <v>91</v>
      </c>
      <c r="AH5" s="84" t="s">
        <v>3</v>
      </c>
      <c r="AI5" s="84" t="s">
        <v>81</v>
      </c>
      <c r="AJ5" s="84" t="s">
        <v>82</v>
      </c>
      <c r="AK5" s="84" t="s">
        <v>83</v>
      </c>
      <c r="AL5" s="84" t="s">
        <v>84</v>
      </c>
      <c r="AM5" s="84" t="s">
        <v>85</v>
      </c>
      <c r="AN5" s="84" t="s">
        <v>86</v>
      </c>
      <c r="AO5" s="84" t="s">
        <v>87</v>
      </c>
      <c r="AP5" s="84" t="s">
        <v>88</v>
      </c>
      <c r="AQ5" s="84" t="s">
        <v>90</v>
      </c>
      <c r="AR5" s="84" t="s">
        <v>91</v>
      </c>
      <c r="AS5" s="84" t="s">
        <v>92</v>
      </c>
      <c r="AT5" s="84" t="s">
        <v>81</v>
      </c>
      <c r="AU5" s="84" t="s">
        <v>82</v>
      </c>
      <c r="AV5" s="84" t="s">
        <v>83</v>
      </c>
      <c r="AW5" s="84" t="s">
        <v>84</v>
      </c>
      <c r="AX5" s="84" t="s">
        <v>85</v>
      </c>
      <c r="AY5" s="84" t="s">
        <v>86</v>
      </c>
      <c r="AZ5" s="84" t="s">
        <v>87</v>
      </c>
      <c r="BA5" s="84" t="s">
        <v>88</v>
      </c>
      <c r="BB5" s="84" t="s">
        <v>90</v>
      </c>
      <c r="BC5" s="84" t="s">
        <v>91</v>
      </c>
      <c r="BD5" s="84" t="s">
        <v>92</v>
      </c>
      <c r="BE5" s="84" t="s">
        <v>81</v>
      </c>
      <c r="BF5" s="84" t="s">
        <v>82</v>
      </c>
      <c r="BG5" s="84" t="s">
        <v>83</v>
      </c>
      <c r="BH5" s="84" t="s">
        <v>84</v>
      </c>
      <c r="BI5" s="84" t="s">
        <v>85</v>
      </c>
      <c r="BJ5" s="84" t="s">
        <v>86</v>
      </c>
      <c r="BK5" s="84" t="s">
        <v>87</v>
      </c>
      <c r="BL5" s="84" t="s">
        <v>88</v>
      </c>
      <c r="BM5" s="84" t="s">
        <v>90</v>
      </c>
      <c r="BN5" s="84" t="s">
        <v>91</v>
      </c>
      <c r="BO5" s="84" t="s">
        <v>92</v>
      </c>
      <c r="BP5" s="84" t="s">
        <v>81</v>
      </c>
      <c r="BQ5" s="84" t="s">
        <v>82</v>
      </c>
      <c r="BR5" s="84" t="s">
        <v>83</v>
      </c>
      <c r="BS5" s="84" t="s">
        <v>84</v>
      </c>
      <c r="BT5" s="84" t="s">
        <v>85</v>
      </c>
      <c r="BU5" s="84" t="s">
        <v>86</v>
      </c>
      <c r="BV5" s="84" t="s">
        <v>87</v>
      </c>
      <c r="BW5" s="84" t="s">
        <v>88</v>
      </c>
      <c r="BX5" s="84" t="s">
        <v>90</v>
      </c>
      <c r="BY5" s="84" t="s">
        <v>91</v>
      </c>
      <c r="BZ5" s="84" t="s">
        <v>92</v>
      </c>
      <c r="CA5" s="84" t="s">
        <v>81</v>
      </c>
      <c r="CB5" s="84" t="s">
        <v>82</v>
      </c>
      <c r="CC5" s="84" t="s">
        <v>83</v>
      </c>
      <c r="CD5" s="84" t="s">
        <v>84</v>
      </c>
      <c r="CE5" s="84" t="s">
        <v>85</v>
      </c>
      <c r="CF5" s="84" t="s">
        <v>86</v>
      </c>
      <c r="CG5" s="84" t="s">
        <v>87</v>
      </c>
      <c r="CH5" s="84" t="s">
        <v>88</v>
      </c>
      <c r="CI5" s="84" t="s">
        <v>90</v>
      </c>
      <c r="CJ5" s="84" t="s">
        <v>91</v>
      </c>
      <c r="CK5" s="84" t="s">
        <v>92</v>
      </c>
      <c r="CL5" s="84" t="s">
        <v>81</v>
      </c>
      <c r="CM5" s="84" t="s">
        <v>82</v>
      </c>
      <c r="CN5" s="84" t="s">
        <v>83</v>
      </c>
      <c r="CO5" s="84" t="s">
        <v>84</v>
      </c>
      <c r="CP5" s="84" t="s">
        <v>85</v>
      </c>
      <c r="CQ5" s="84" t="s">
        <v>86</v>
      </c>
      <c r="CR5" s="84" t="s">
        <v>87</v>
      </c>
      <c r="CS5" s="84" t="s">
        <v>88</v>
      </c>
      <c r="CT5" s="84" t="s">
        <v>90</v>
      </c>
      <c r="CU5" s="84" t="s">
        <v>91</v>
      </c>
      <c r="CV5" s="84" t="s">
        <v>92</v>
      </c>
      <c r="CW5" s="84" t="s">
        <v>81</v>
      </c>
      <c r="CX5" s="84" t="s">
        <v>82</v>
      </c>
      <c r="CY5" s="84" t="s">
        <v>83</v>
      </c>
      <c r="CZ5" s="84" t="s">
        <v>84</v>
      </c>
      <c r="DA5" s="84" t="s">
        <v>85</v>
      </c>
      <c r="DB5" s="84" t="s">
        <v>86</v>
      </c>
      <c r="DC5" s="84" t="s">
        <v>87</v>
      </c>
      <c r="DD5" s="84" t="s">
        <v>88</v>
      </c>
      <c r="DE5" s="84" t="s">
        <v>90</v>
      </c>
      <c r="DF5" s="84" t="s">
        <v>91</v>
      </c>
      <c r="DG5" s="84" t="s">
        <v>92</v>
      </c>
      <c r="DH5" s="84" t="s">
        <v>81</v>
      </c>
      <c r="DI5" s="84" t="s">
        <v>82</v>
      </c>
      <c r="DJ5" s="84" t="s">
        <v>83</v>
      </c>
      <c r="DK5" s="84" t="s">
        <v>84</v>
      </c>
      <c r="DL5" s="84" t="s">
        <v>85</v>
      </c>
      <c r="DM5" s="84" t="s">
        <v>86</v>
      </c>
      <c r="DN5" s="84" t="s">
        <v>87</v>
      </c>
      <c r="DO5" s="84" t="s">
        <v>88</v>
      </c>
      <c r="DP5" s="84" t="s">
        <v>90</v>
      </c>
      <c r="DQ5" s="84" t="s">
        <v>91</v>
      </c>
      <c r="DR5" s="84" t="s">
        <v>92</v>
      </c>
      <c r="DS5" s="84" t="s">
        <v>81</v>
      </c>
      <c r="DT5" s="84" t="s">
        <v>82</v>
      </c>
      <c r="DU5" s="84" t="s">
        <v>83</v>
      </c>
      <c r="DV5" s="84" t="s">
        <v>84</v>
      </c>
      <c r="DW5" s="84" t="s">
        <v>85</v>
      </c>
      <c r="DX5" s="84" t="s">
        <v>86</v>
      </c>
      <c r="DY5" s="84" t="s">
        <v>87</v>
      </c>
      <c r="DZ5" s="84" t="s">
        <v>88</v>
      </c>
      <c r="EA5" s="84" t="s">
        <v>90</v>
      </c>
      <c r="EB5" s="84" t="s">
        <v>91</v>
      </c>
      <c r="EC5" s="84" t="s">
        <v>92</v>
      </c>
      <c r="ED5" s="84" t="s">
        <v>81</v>
      </c>
      <c r="EE5" s="84" t="s">
        <v>82</v>
      </c>
      <c r="EF5" s="84" t="s">
        <v>83</v>
      </c>
      <c r="EG5" s="84" t="s">
        <v>84</v>
      </c>
      <c r="EH5" s="84" t="s">
        <v>85</v>
      </c>
      <c r="EI5" s="84" t="s">
        <v>86</v>
      </c>
      <c r="EJ5" s="84" t="s">
        <v>87</v>
      </c>
      <c r="EK5" s="84" t="s">
        <v>88</v>
      </c>
      <c r="EL5" s="84" t="s">
        <v>90</v>
      </c>
      <c r="EM5" s="84" t="s">
        <v>91</v>
      </c>
      <c r="EN5" s="84" t="s">
        <v>92</v>
      </c>
    </row>
    <row r="6" spans="1:144" s="72" customFormat="1">
      <c r="A6" s="73" t="s">
        <v>93</v>
      </c>
      <c r="B6" s="78">
        <f t="shared" ref="B6:W6" si="1">B7</f>
        <v>2018</v>
      </c>
      <c r="C6" s="78">
        <f t="shared" si="1"/>
        <v>222259</v>
      </c>
      <c r="D6" s="78">
        <f t="shared" si="1"/>
        <v>46</v>
      </c>
      <c r="E6" s="78">
        <f t="shared" si="1"/>
        <v>1</v>
      </c>
      <c r="F6" s="78">
        <f t="shared" si="1"/>
        <v>0</v>
      </c>
      <c r="G6" s="78">
        <f t="shared" si="1"/>
        <v>1</v>
      </c>
      <c r="H6" s="78" t="str">
        <f t="shared" si="1"/>
        <v>静岡県　伊豆の国市</v>
      </c>
      <c r="I6" s="78" t="str">
        <f t="shared" si="1"/>
        <v>法適用</v>
      </c>
      <c r="J6" s="78" t="str">
        <f t="shared" si="1"/>
        <v>水道事業</v>
      </c>
      <c r="K6" s="78" t="str">
        <f t="shared" si="1"/>
        <v>末端給水事業</v>
      </c>
      <c r="L6" s="78" t="str">
        <f t="shared" si="1"/>
        <v>A5</v>
      </c>
      <c r="M6" s="78" t="str">
        <f t="shared" si="1"/>
        <v>非設置</v>
      </c>
      <c r="N6" s="87" t="str">
        <f t="shared" si="1"/>
        <v>-</v>
      </c>
      <c r="O6" s="87">
        <f t="shared" si="1"/>
        <v>88.38</v>
      </c>
      <c r="P6" s="87">
        <f t="shared" si="1"/>
        <v>87.61</v>
      </c>
      <c r="Q6" s="87">
        <f t="shared" si="1"/>
        <v>1554</v>
      </c>
      <c r="R6" s="87">
        <f t="shared" si="1"/>
        <v>48860</v>
      </c>
      <c r="S6" s="87">
        <f t="shared" si="1"/>
        <v>94.62</v>
      </c>
      <c r="T6" s="87">
        <f t="shared" si="1"/>
        <v>516.38</v>
      </c>
      <c r="U6" s="87">
        <f t="shared" si="1"/>
        <v>42656</v>
      </c>
      <c r="V6" s="87">
        <f t="shared" si="1"/>
        <v>90.15</v>
      </c>
      <c r="W6" s="87">
        <f t="shared" si="1"/>
        <v>473.17</v>
      </c>
      <c r="X6" s="93">
        <f t="shared" ref="X6:AG6" si="2">IF(X7="",NA(),X7)</f>
        <v>115.63</v>
      </c>
      <c r="Y6" s="93">
        <f t="shared" si="2"/>
        <v>126.12</v>
      </c>
      <c r="Z6" s="93">
        <f t="shared" si="2"/>
        <v>116.45</v>
      </c>
      <c r="AA6" s="93">
        <f t="shared" si="2"/>
        <v>111.26</v>
      </c>
      <c r="AB6" s="93">
        <f t="shared" si="2"/>
        <v>117.31</v>
      </c>
      <c r="AC6" s="93">
        <f t="shared" si="2"/>
        <v>109.04</v>
      </c>
      <c r="AD6" s="93">
        <f t="shared" si="2"/>
        <v>109.64</v>
      </c>
      <c r="AE6" s="93">
        <f t="shared" si="2"/>
        <v>110.95</v>
      </c>
      <c r="AF6" s="93">
        <f t="shared" si="2"/>
        <v>110.68</v>
      </c>
      <c r="AG6" s="93">
        <f t="shared" si="2"/>
        <v>110.66</v>
      </c>
      <c r="AH6" s="87" t="str">
        <f>IF(AH7="","",IF(AH7="-","【-】","【"&amp;SUBSTITUTE(TEXT(AH7,"#,##0.00"),"-","△")&amp;"】"))</f>
        <v>【112.83】</v>
      </c>
      <c r="AI6" s="87">
        <f t="shared" ref="AI6:AR6" si="3">IF(AI7="",NA(),AI7)</f>
        <v>0</v>
      </c>
      <c r="AJ6" s="87">
        <f t="shared" si="3"/>
        <v>0</v>
      </c>
      <c r="AK6" s="87">
        <f t="shared" si="3"/>
        <v>0</v>
      </c>
      <c r="AL6" s="87">
        <f t="shared" si="3"/>
        <v>0</v>
      </c>
      <c r="AM6" s="87">
        <f t="shared" si="3"/>
        <v>0</v>
      </c>
      <c r="AN6" s="93">
        <f t="shared" si="3"/>
        <v>3.77</v>
      </c>
      <c r="AO6" s="93">
        <f t="shared" si="3"/>
        <v>3.62</v>
      </c>
      <c r="AP6" s="93">
        <f t="shared" si="3"/>
        <v>3.91</v>
      </c>
      <c r="AQ6" s="93">
        <f t="shared" si="3"/>
        <v>3.56</v>
      </c>
      <c r="AR6" s="93">
        <f t="shared" si="3"/>
        <v>2.74</v>
      </c>
      <c r="AS6" s="87" t="str">
        <f>IF(AS7="","",IF(AS7="-","【-】","【"&amp;SUBSTITUTE(TEXT(AS7,"#,##0.00"),"-","△")&amp;"】"))</f>
        <v>【1.05】</v>
      </c>
      <c r="AT6" s="93">
        <f t="shared" ref="AT6:BC6" si="4">IF(AT7="",NA(),AT7)</f>
        <v>897.61</v>
      </c>
      <c r="AU6" s="93">
        <f t="shared" si="4"/>
        <v>1117.54</v>
      </c>
      <c r="AV6" s="93">
        <f t="shared" si="4"/>
        <v>943.37</v>
      </c>
      <c r="AW6" s="93">
        <f t="shared" si="4"/>
        <v>1041.07</v>
      </c>
      <c r="AX6" s="93">
        <f t="shared" si="4"/>
        <v>864</v>
      </c>
      <c r="AY6" s="93">
        <f t="shared" si="4"/>
        <v>382.09</v>
      </c>
      <c r="AZ6" s="93">
        <f t="shared" si="4"/>
        <v>371.31</v>
      </c>
      <c r="BA6" s="93">
        <f t="shared" si="4"/>
        <v>377.63</v>
      </c>
      <c r="BB6" s="93">
        <f t="shared" si="4"/>
        <v>357.34</v>
      </c>
      <c r="BC6" s="93">
        <f t="shared" si="4"/>
        <v>366.03</v>
      </c>
      <c r="BD6" s="87" t="str">
        <f>IF(BD7="","",IF(BD7="-","【-】","【"&amp;SUBSTITUTE(TEXT(BD7,"#,##0.00"),"-","△")&amp;"】"))</f>
        <v>【261.93】</v>
      </c>
      <c r="BE6" s="93">
        <f t="shared" ref="BE6:BN6" si="5">IF(BE7="",NA(),BE7)</f>
        <v>167.52</v>
      </c>
      <c r="BF6" s="93">
        <f t="shared" si="5"/>
        <v>164.75</v>
      </c>
      <c r="BG6" s="93">
        <f t="shared" si="5"/>
        <v>161.61000000000001</v>
      </c>
      <c r="BH6" s="93">
        <f t="shared" si="5"/>
        <v>156.63999999999999</v>
      </c>
      <c r="BI6" s="93">
        <f t="shared" si="5"/>
        <v>147.69</v>
      </c>
      <c r="BJ6" s="93">
        <f t="shared" si="5"/>
        <v>385.06</v>
      </c>
      <c r="BK6" s="93">
        <f t="shared" si="5"/>
        <v>373.09</v>
      </c>
      <c r="BL6" s="93">
        <f t="shared" si="5"/>
        <v>364.71</v>
      </c>
      <c r="BM6" s="93">
        <f t="shared" si="5"/>
        <v>373.69</v>
      </c>
      <c r="BN6" s="93">
        <f t="shared" si="5"/>
        <v>370.12</v>
      </c>
      <c r="BO6" s="87" t="str">
        <f>IF(BO7="","",IF(BO7="-","【-】","【"&amp;SUBSTITUTE(TEXT(BO7,"#,##0.00"),"-","△")&amp;"】"))</f>
        <v>【270.46】</v>
      </c>
      <c r="BP6" s="93">
        <f t="shared" ref="BP6:BY6" si="6">IF(BP7="",NA(),BP7)</f>
        <v>108.48</v>
      </c>
      <c r="BQ6" s="93">
        <f t="shared" si="6"/>
        <v>119.74</v>
      </c>
      <c r="BR6" s="93">
        <f t="shared" si="6"/>
        <v>109.3</v>
      </c>
      <c r="BS6" s="93">
        <f t="shared" si="6"/>
        <v>104.4</v>
      </c>
      <c r="BT6" s="93">
        <f t="shared" si="6"/>
        <v>109.64</v>
      </c>
      <c r="BU6" s="93">
        <f t="shared" si="6"/>
        <v>99.07</v>
      </c>
      <c r="BV6" s="93">
        <f t="shared" si="6"/>
        <v>99.99</v>
      </c>
      <c r="BW6" s="93">
        <f t="shared" si="6"/>
        <v>100.65</v>
      </c>
      <c r="BX6" s="93">
        <f t="shared" si="6"/>
        <v>99.87</v>
      </c>
      <c r="BY6" s="93">
        <f t="shared" si="6"/>
        <v>100.42</v>
      </c>
      <c r="BZ6" s="87" t="str">
        <f>IF(BZ7="","",IF(BZ7="-","【-】","【"&amp;SUBSTITUTE(TEXT(BZ7,"#,##0.00"),"-","△")&amp;"】"))</f>
        <v>【103.91】</v>
      </c>
      <c r="CA6" s="93">
        <f t="shared" ref="CA6:CJ6" si="7">IF(CA7="",NA(),CA7)</f>
        <v>75.47</v>
      </c>
      <c r="CB6" s="93">
        <f t="shared" si="7"/>
        <v>68.41</v>
      </c>
      <c r="CC6" s="93">
        <f t="shared" si="7"/>
        <v>74.959999999999994</v>
      </c>
      <c r="CD6" s="93">
        <f t="shared" si="7"/>
        <v>78.62</v>
      </c>
      <c r="CE6" s="93">
        <f t="shared" si="7"/>
        <v>75.08</v>
      </c>
      <c r="CF6" s="93">
        <f t="shared" si="7"/>
        <v>173.03</v>
      </c>
      <c r="CG6" s="93">
        <f t="shared" si="7"/>
        <v>171.15</v>
      </c>
      <c r="CH6" s="93">
        <f t="shared" si="7"/>
        <v>170.19</v>
      </c>
      <c r="CI6" s="93">
        <f t="shared" si="7"/>
        <v>171.81</v>
      </c>
      <c r="CJ6" s="93">
        <f t="shared" si="7"/>
        <v>171.67</v>
      </c>
      <c r="CK6" s="87" t="str">
        <f>IF(CK7="","",IF(CK7="-","【-】","【"&amp;SUBSTITUTE(TEXT(CK7,"#,##0.00"),"-","△")&amp;"】"))</f>
        <v>【167.11】</v>
      </c>
      <c r="CL6" s="93">
        <f t="shared" ref="CL6:CU6" si="8">IF(CL7="",NA(),CL7)</f>
        <v>54.82</v>
      </c>
      <c r="CM6" s="93">
        <f t="shared" si="8"/>
        <v>53.64</v>
      </c>
      <c r="CN6" s="93">
        <f t="shared" si="8"/>
        <v>52.51</v>
      </c>
      <c r="CO6" s="93">
        <f t="shared" si="8"/>
        <v>51.7</v>
      </c>
      <c r="CP6" s="93">
        <f t="shared" si="8"/>
        <v>52.1</v>
      </c>
      <c r="CQ6" s="93">
        <f t="shared" si="8"/>
        <v>58.58</v>
      </c>
      <c r="CR6" s="93">
        <f t="shared" si="8"/>
        <v>58.53</v>
      </c>
      <c r="CS6" s="93">
        <f t="shared" si="8"/>
        <v>59.01</v>
      </c>
      <c r="CT6" s="93">
        <f t="shared" si="8"/>
        <v>60.03</v>
      </c>
      <c r="CU6" s="93">
        <f t="shared" si="8"/>
        <v>59.74</v>
      </c>
      <c r="CV6" s="87" t="str">
        <f>IF(CV7="","",IF(CV7="-","【-】","【"&amp;SUBSTITUTE(TEXT(CV7,"#,##0.00"),"-","△")&amp;"】"))</f>
        <v>【60.27】</v>
      </c>
      <c r="CW6" s="93">
        <f t="shared" ref="CW6:DF6" si="9">IF(CW7="",NA(),CW7)</f>
        <v>86.21</v>
      </c>
      <c r="CX6" s="93">
        <f t="shared" si="9"/>
        <v>86.13</v>
      </c>
      <c r="CY6" s="93">
        <f t="shared" si="9"/>
        <v>86.21</v>
      </c>
      <c r="CZ6" s="93">
        <f t="shared" si="9"/>
        <v>86.21</v>
      </c>
      <c r="DA6" s="93">
        <f t="shared" si="9"/>
        <v>86.21</v>
      </c>
      <c r="DB6" s="93">
        <f t="shared" si="9"/>
        <v>85.23</v>
      </c>
      <c r="DC6" s="93">
        <f t="shared" si="9"/>
        <v>85.26</v>
      </c>
      <c r="DD6" s="93">
        <f t="shared" si="9"/>
        <v>85.37</v>
      </c>
      <c r="DE6" s="93">
        <f t="shared" si="9"/>
        <v>84.81</v>
      </c>
      <c r="DF6" s="93">
        <f t="shared" si="9"/>
        <v>84.8</v>
      </c>
      <c r="DG6" s="87" t="str">
        <f>IF(DG7="","",IF(DG7="-","【-】","【"&amp;SUBSTITUTE(TEXT(DG7,"#,##0.00"),"-","△")&amp;"】"))</f>
        <v>【89.92】</v>
      </c>
      <c r="DH6" s="93">
        <f t="shared" ref="DH6:DQ6" si="10">IF(DH7="",NA(),DH7)</f>
        <v>41.96</v>
      </c>
      <c r="DI6" s="93">
        <f t="shared" si="10"/>
        <v>43.96</v>
      </c>
      <c r="DJ6" s="93">
        <f t="shared" si="10"/>
        <v>44.11</v>
      </c>
      <c r="DK6" s="93">
        <f t="shared" si="10"/>
        <v>45.32</v>
      </c>
      <c r="DL6" s="93">
        <f t="shared" si="10"/>
        <v>46.7</v>
      </c>
      <c r="DM6" s="93">
        <f t="shared" si="10"/>
        <v>44.31</v>
      </c>
      <c r="DN6" s="93">
        <f t="shared" si="10"/>
        <v>45.75</v>
      </c>
      <c r="DO6" s="93">
        <f t="shared" si="10"/>
        <v>46.9</v>
      </c>
      <c r="DP6" s="93">
        <f t="shared" si="10"/>
        <v>47.28</v>
      </c>
      <c r="DQ6" s="93">
        <f t="shared" si="10"/>
        <v>47.66</v>
      </c>
      <c r="DR6" s="87" t="str">
        <f>IF(DR7="","",IF(DR7="-","【-】","【"&amp;SUBSTITUTE(TEXT(DR7,"#,##0.00"),"-","△")&amp;"】"))</f>
        <v>【48.85】</v>
      </c>
      <c r="DS6" s="93">
        <f t="shared" ref="DS6:EB6" si="11">IF(DS7="",NA(),DS7)</f>
        <v>13.54</v>
      </c>
      <c r="DT6" s="87">
        <f t="shared" si="11"/>
        <v>0</v>
      </c>
      <c r="DU6" s="87">
        <f t="shared" si="11"/>
        <v>0</v>
      </c>
      <c r="DV6" s="87">
        <f t="shared" si="11"/>
        <v>0</v>
      </c>
      <c r="DW6" s="87">
        <f t="shared" si="11"/>
        <v>0</v>
      </c>
      <c r="DX6" s="93">
        <f t="shared" si="11"/>
        <v>10.09</v>
      </c>
      <c r="DY6" s="93">
        <f t="shared" si="11"/>
        <v>10.54</v>
      </c>
      <c r="DZ6" s="93">
        <f t="shared" si="11"/>
        <v>12.03</v>
      </c>
      <c r="EA6" s="93">
        <f t="shared" si="11"/>
        <v>12.19</v>
      </c>
      <c r="EB6" s="93">
        <f t="shared" si="11"/>
        <v>15.1</v>
      </c>
      <c r="EC6" s="87" t="str">
        <f>IF(EC7="","",IF(EC7="-","【-】","【"&amp;SUBSTITUTE(TEXT(EC7,"#,##0.00"),"-","△")&amp;"】"))</f>
        <v>【17.80】</v>
      </c>
      <c r="ED6" s="93">
        <f t="shared" ref="ED6:EM6" si="12">IF(ED7="",NA(),ED7)</f>
        <v>0.52</v>
      </c>
      <c r="EE6" s="93">
        <f t="shared" si="12"/>
        <v>0.6</v>
      </c>
      <c r="EF6" s="93">
        <f t="shared" si="12"/>
        <v>0.45</v>
      </c>
      <c r="EG6" s="93">
        <f t="shared" si="12"/>
        <v>4.e-002</v>
      </c>
      <c r="EH6" s="93">
        <f t="shared" si="12"/>
        <v>0.52</v>
      </c>
      <c r="EI6" s="93">
        <f t="shared" si="12"/>
        <v>0.6</v>
      </c>
      <c r="EJ6" s="93">
        <f t="shared" si="12"/>
        <v>0.56000000000000005</v>
      </c>
      <c r="EK6" s="93">
        <f t="shared" si="12"/>
        <v>0.61</v>
      </c>
      <c r="EL6" s="93">
        <f t="shared" si="12"/>
        <v>0.51</v>
      </c>
      <c r="EM6" s="93">
        <f t="shared" si="12"/>
        <v>0.57999999999999996</v>
      </c>
      <c r="EN6" s="87" t="str">
        <f>IF(EN7="","",IF(EN7="-","【-】","【"&amp;SUBSTITUTE(TEXT(EN7,"#,##0.00"),"-","△")&amp;"】"))</f>
        <v>【0.70】</v>
      </c>
    </row>
    <row r="7" spans="1:144" s="72" customFormat="1">
      <c r="A7" s="73"/>
      <c r="B7" s="79">
        <v>2018</v>
      </c>
      <c r="C7" s="79">
        <v>222259</v>
      </c>
      <c r="D7" s="79">
        <v>46</v>
      </c>
      <c r="E7" s="79">
        <v>1</v>
      </c>
      <c r="F7" s="79">
        <v>0</v>
      </c>
      <c r="G7" s="79">
        <v>1</v>
      </c>
      <c r="H7" s="79" t="s">
        <v>94</v>
      </c>
      <c r="I7" s="79" t="s">
        <v>95</v>
      </c>
      <c r="J7" s="79" t="s">
        <v>96</v>
      </c>
      <c r="K7" s="79" t="s">
        <v>97</v>
      </c>
      <c r="L7" s="79" t="s">
        <v>98</v>
      </c>
      <c r="M7" s="79" t="s">
        <v>99</v>
      </c>
      <c r="N7" s="88" t="s">
        <v>100</v>
      </c>
      <c r="O7" s="88">
        <v>88.38</v>
      </c>
      <c r="P7" s="88">
        <v>87.61</v>
      </c>
      <c r="Q7" s="88">
        <v>1554</v>
      </c>
      <c r="R7" s="88">
        <v>48860</v>
      </c>
      <c r="S7" s="88">
        <v>94.62</v>
      </c>
      <c r="T7" s="88">
        <v>516.38</v>
      </c>
      <c r="U7" s="88">
        <v>42656</v>
      </c>
      <c r="V7" s="88">
        <v>90.15</v>
      </c>
      <c r="W7" s="88">
        <v>473.17</v>
      </c>
      <c r="X7" s="88">
        <v>115.63</v>
      </c>
      <c r="Y7" s="88">
        <v>126.12</v>
      </c>
      <c r="Z7" s="88">
        <v>116.45</v>
      </c>
      <c r="AA7" s="88">
        <v>111.26</v>
      </c>
      <c r="AB7" s="88">
        <v>117.31</v>
      </c>
      <c r="AC7" s="88">
        <v>109.04</v>
      </c>
      <c r="AD7" s="88">
        <v>109.64</v>
      </c>
      <c r="AE7" s="88">
        <v>110.95</v>
      </c>
      <c r="AF7" s="88">
        <v>110.68</v>
      </c>
      <c r="AG7" s="88">
        <v>110.66</v>
      </c>
      <c r="AH7" s="88">
        <v>112.83</v>
      </c>
      <c r="AI7" s="88">
        <v>0</v>
      </c>
      <c r="AJ7" s="88">
        <v>0</v>
      </c>
      <c r="AK7" s="88">
        <v>0</v>
      </c>
      <c r="AL7" s="88">
        <v>0</v>
      </c>
      <c r="AM7" s="88">
        <v>0</v>
      </c>
      <c r="AN7" s="88">
        <v>3.77</v>
      </c>
      <c r="AO7" s="88">
        <v>3.62</v>
      </c>
      <c r="AP7" s="88">
        <v>3.91</v>
      </c>
      <c r="AQ7" s="88">
        <v>3.56</v>
      </c>
      <c r="AR7" s="88">
        <v>2.74</v>
      </c>
      <c r="AS7" s="88">
        <v>1.05</v>
      </c>
      <c r="AT7" s="88">
        <v>897.61</v>
      </c>
      <c r="AU7" s="88">
        <v>1117.54</v>
      </c>
      <c r="AV7" s="88">
        <v>943.37</v>
      </c>
      <c r="AW7" s="88">
        <v>1041.07</v>
      </c>
      <c r="AX7" s="88">
        <v>864</v>
      </c>
      <c r="AY7" s="88">
        <v>382.09</v>
      </c>
      <c r="AZ7" s="88">
        <v>371.31</v>
      </c>
      <c r="BA7" s="88">
        <v>377.63</v>
      </c>
      <c r="BB7" s="88">
        <v>357.34</v>
      </c>
      <c r="BC7" s="88">
        <v>366.03</v>
      </c>
      <c r="BD7" s="88">
        <v>261.93</v>
      </c>
      <c r="BE7" s="88">
        <v>167.52</v>
      </c>
      <c r="BF7" s="88">
        <v>164.75</v>
      </c>
      <c r="BG7" s="88">
        <v>161.61000000000001</v>
      </c>
      <c r="BH7" s="88">
        <v>156.63999999999999</v>
      </c>
      <c r="BI7" s="88">
        <v>147.69</v>
      </c>
      <c r="BJ7" s="88">
        <v>385.06</v>
      </c>
      <c r="BK7" s="88">
        <v>373.09</v>
      </c>
      <c r="BL7" s="88">
        <v>364.71</v>
      </c>
      <c r="BM7" s="88">
        <v>373.69</v>
      </c>
      <c r="BN7" s="88">
        <v>370.12</v>
      </c>
      <c r="BO7" s="88">
        <v>270.45999999999998</v>
      </c>
      <c r="BP7" s="88">
        <v>108.48</v>
      </c>
      <c r="BQ7" s="88">
        <v>119.74</v>
      </c>
      <c r="BR7" s="88">
        <v>109.3</v>
      </c>
      <c r="BS7" s="88">
        <v>104.4</v>
      </c>
      <c r="BT7" s="88">
        <v>109.64</v>
      </c>
      <c r="BU7" s="88">
        <v>99.07</v>
      </c>
      <c r="BV7" s="88">
        <v>99.99</v>
      </c>
      <c r="BW7" s="88">
        <v>100.65</v>
      </c>
      <c r="BX7" s="88">
        <v>99.87</v>
      </c>
      <c r="BY7" s="88">
        <v>100.42</v>
      </c>
      <c r="BZ7" s="88">
        <v>103.91</v>
      </c>
      <c r="CA7" s="88">
        <v>75.47</v>
      </c>
      <c r="CB7" s="88">
        <v>68.41</v>
      </c>
      <c r="CC7" s="88">
        <v>74.959999999999994</v>
      </c>
      <c r="CD7" s="88">
        <v>78.62</v>
      </c>
      <c r="CE7" s="88">
        <v>75.08</v>
      </c>
      <c r="CF7" s="88">
        <v>173.03</v>
      </c>
      <c r="CG7" s="88">
        <v>171.15</v>
      </c>
      <c r="CH7" s="88">
        <v>170.19</v>
      </c>
      <c r="CI7" s="88">
        <v>171.81</v>
      </c>
      <c r="CJ7" s="88">
        <v>171.67</v>
      </c>
      <c r="CK7" s="88">
        <v>167.11</v>
      </c>
      <c r="CL7" s="88">
        <v>54.82</v>
      </c>
      <c r="CM7" s="88">
        <v>53.64</v>
      </c>
      <c r="CN7" s="88">
        <v>52.51</v>
      </c>
      <c r="CO7" s="88">
        <v>51.7</v>
      </c>
      <c r="CP7" s="88">
        <v>52.1</v>
      </c>
      <c r="CQ7" s="88">
        <v>58.58</v>
      </c>
      <c r="CR7" s="88">
        <v>58.53</v>
      </c>
      <c r="CS7" s="88">
        <v>59.01</v>
      </c>
      <c r="CT7" s="88">
        <v>60.03</v>
      </c>
      <c r="CU7" s="88">
        <v>59.74</v>
      </c>
      <c r="CV7" s="88">
        <v>60.27</v>
      </c>
      <c r="CW7" s="88">
        <v>86.21</v>
      </c>
      <c r="CX7" s="88">
        <v>86.13</v>
      </c>
      <c r="CY7" s="88">
        <v>86.21</v>
      </c>
      <c r="CZ7" s="88">
        <v>86.21</v>
      </c>
      <c r="DA7" s="88">
        <v>86.21</v>
      </c>
      <c r="DB7" s="88">
        <v>85.23</v>
      </c>
      <c r="DC7" s="88">
        <v>85.26</v>
      </c>
      <c r="DD7" s="88">
        <v>85.37</v>
      </c>
      <c r="DE7" s="88">
        <v>84.81</v>
      </c>
      <c r="DF7" s="88">
        <v>84.8</v>
      </c>
      <c r="DG7" s="88">
        <v>89.92</v>
      </c>
      <c r="DH7" s="88">
        <v>41.96</v>
      </c>
      <c r="DI7" s="88">
        <v>43.96</v>
      </c>
      <c r="DJ7" s="88">
        <v>44.11</v>
      </c>
      <c r="DK7" s="88">
        <v>45.32</v>
      </c>
      <c r="DL7" s="88">
        <v>46.7</v>
      </c>
      <c r="DM7" s="88">
        <v>44.31</v>
      </c>
      <c r="DN7" s="88">
        <v>45.75</v>
      </c>
      <c r="DO7" s="88">
        <v>46.9</v>
      </c>
      <c r="DP7" s="88">
        <v>47.28</v>
      </c>
      <c r="DQ7" s="88">
        <v>47.66</v>
      </c>
      <c r="DR7" s="88">
        <v>48.85</v>
      </c>
      <c r="DS7" s="88">
        <v>13.54</v>
      </c>
      <c r="DT7" s="88">
        <v>0</v>
      </c>
      <c r="DU7" s="88">
        <v>0</v>
      </c>
      <c r="DV7" s="88">
        <v>0</v>
      </c>
      <c r="DW7" s="88">
        <v>0</v>
      </c>
      <c r="DX7" s="88">
        <v>10.09</v>
      </c>
      <c r="DY7" s="88">
        <v>10.54</v>
      </c>
      <c r="DZ7" s="88">
        <v>12.03</v>
      </c>
      <c r="EA7" s="88">
        <v>12.19</v>
      </c>
      <c r="EB7" s="88">
        <v>15.1</v>
      </c>
      <c r="EC7" s="88">
        <v>17.8</v>
      </c>
      <c r="ED7" s="88">
        <v>0.52</v>
      </c>
      <c r="EE7" s="88">
        <v>0.6</v>
      </c>
      <c r="EF7" s="88">
        <v>0.45</v>
      </c>
      <c r="EG7" s="88">
        <v>4.e-002</v>
      </c>
      <c r="EH7" s="88">
        <v>0.52</v>
      </c>
      <c r="EI7" s="88">
        <v>0.6</v>
      </c>
      <c r="EJ7" s="88">
        <v>0.56000000000000005</v>
      </c>
      <c r="EK7" s="88">
        <v>0.61</v>
      </c>
      <c r="EL7" s="88">
        <v>0.51</v>
      </c>
      <c r="EM7" s="88">
        <v>0.57999999999999996</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101</v>
      </c>
      <c r="C9" s="74" t="s">
        <v>102</v>
      </c>
      <c r="D9" s="74" t="s">
        <v>103</v>
      </c>
      <c r="E9" s="74" t="s">
        <v>104</v>
      </c>
      <c r="F9" s="74" t="s">
        <v>105</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56</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2020-02-12T04:23:42Z</cp:lastPrinted>
  <dcterms:created xsi:type="dcterms:W3CDTF">2019-12-05T04:17:56Z</dcterms:created>
  <dcterms:modified xsi:type="dcterms:W3CDTF">2020-02-25T07:13:04Z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2020-02-25T07:13:04Z</vt:filetime>
  </property>
</Properties>
</file>