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0.23\public\財政課\非公開\公営企業（調査）\05その他調査\H31\経営分析\"/>
    </mc:Choice>
  </mc:AlternateContent>
  <workbookProtection workbookAlgorithmName="SHA-512" workbookHashValue="QKV/Ize9hrxvKkTqvfsGFVVRtBgK6f1hRtv32s26VSOG66w+Mfp5TSneVzTf/pMf7Z9pVK3zrmlO0AXDcmC0tg==" workbookSaltValue="1TU3KrMcMZgzUs8NHQ4rjQ=="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O80" i="4" s="1"/>
  <c r="EG7" i="5"/>
  <c r="EF7" i="5"/>
  <c r="EE7" i="5"/>
  <c r="ED7" i="5"/>
  <c r="EC7" i="5"/>
  <c r="EA7" i="5"/>
  <c r="DZ7" i="5"/>
  <c r="DY7" i="5"/>
  <c r="BG80" i="4" s="1"/>
  <c r="DX7" i="5"/>
  <c r="DW7" i="5"/>
  <c r="DV7" i="5"/>
  <c r="DU7" i="5"/>
  <c r="DT7" i="5"/>
  <c r="DS7" i="5"/>
  <c r="DR7" i="5"/>
  <c r="DP7" i="5"/>
  <c r="MN56" i="4" s="1"/>
  <c r="DO7" i="5"/>
  <c r="DN7" i="5"/>
  <c r="DM7" i="5"/>
  <c r="DL7" i="5"/>
  <c r="DK7" i="5"/>
  <c r="DJ7" i="5"/>
  <c r="DI7" i="5"/>
  <c r="DH7" i="5"/>
  <c r="DG7" i="5"/>
  <c r="DE7" i="5"/>
  <c r="DD7" i="5"/>
  <c r="DC7" i="5"/>
  <c r="DB7" i="5"/>
  <c r="DA7" i="5"/>
  <c r="CZ7" i="5"/>
  <c r="CY7" i="5"/>
  <c r="CX7" i="5"/>
  <c r="CW7" i="5"/>
  <c r="CV7" i="5"/>
  <c r="CT7" i="5"/>
  <c r="CS7" i="5"/>
  <c r="CR7" i="5"/>
  <c r="CQ7" i="5"/>
  <c r="CP7" i="5"/>
  <c r="DD56" i="4" s="1"/>
  <c r="CO7" i="5"/>
  <c r="CN7" i="5"/>
  <c r="CM7" i="5"/>
  <c r="CL7" i="5"/>
  <c r="CK7" i="5"/>
  <c r="CI7" i="5"/>
  <c r="CH7" i="5"/>
  <c r="CG7" i="5"/>
  <c r="AT56" i="4" s="1"/>
  <c r="CF7" i="5"/>
  <c r="CE7" i="5"/>
  <c r="CD7" i="5"/>
  <c r="CC7" i="5"/>
  <c r="CB7" i="5"/>
  <c r="CA7" i="5"/>
  <c r="BZ7" i="5"/>
  <c r="BX7" i="5"/>
  <c r="MN34" i="4" s="1"/>
  <c r="BW7" i="5"/>
  <c r="BV7" i="5"/>
  <c r="BU7" i="5"/>
  <c r="BT7" i="5"/>
  <c r="BS7" i="5"/>
  <c r="BR7" i="5"/>
  <c r="BQ7" i="5"/>
  <c r="BP7" i="5"/>
  <c r="BO7" i="5"/>
  <c r="BM7" i="5"/>
  <c r="BL7" i="5"/>
  <c r="BK7" i="5"/>
  <c r="BJ7" i="5"/>
  <c r="BI7" i="5"/>
  <c r="BH7" i="5"/>
  <c r="BG7" i="5"/>
  <c r="BF7" i="5"/>
  <c r="BE7" i="5"/>
  <c r="BD7" i="5"/>
  <c r="BB7" i="5"/>
  <c r="BA7" i="5"/>
  <c r="AZ7" i="5"/>
  <c r="AY7" i="5"/>
  <c r="AX7" i="5"/>
  <c r="DD34" i="4" s="1"/>
  <c r="AW7" i="5"/>
  <c r="AV7" i="5"/>
  <c r="AU7" i="5"/>
  <c r="AT7" i="5"/>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D90" i="4"/>
  <c r="B90" i="4"/>
  <c r="MH80" i="4"/>
  <c r="LO80" i="4"/>
  <c r="KV80" i="4"/>
  <c r="KC80" i="4"/>
  <c r="JJ80" i="4"/>
  <c r="HM80" i="4"/>
  <c r="GT80" i="4"/>
  <c r="GA80" i="4"/>
  <c r="FH80" i="4"/>
  <c r="CS80" i="4"/>
  <c r="BZ80" i="4"/>
  <c r="AN80" i="4"/>
  <c r="U80" i="4"/>
  <c r="MH79" i="4"/>
  <c r="LO79" i="4"/>
  <c r="KV79" i="4"/>
  <c r="KC79" i="4"/>
  <c r="JJ79" i="4"/>
  <c r="HM79" i="4"/>
  <c r="GT79" i="4"/>
  <c r="GA79" i="4"/>
  <c r="FH79" i="4"/>
  <c r="EO79" i="4"/>
  <c r="CS79" i="4"/>
  <c r="BZ79" i="4"/>
  <c r="BG79" i="4"/>
  <c r="AN79" i="4"/>
  <c r="U79" i="4"/>
  <c r="LY56" i="4"/>
  <c r="LJ56" i="4"/>
  <c r="KU56" i="4"/>
  <c r="KF56" i="4"/>
  <c r="IZ56" i="4"/>
  <c r="IK56" i="4"/>
  <c r="HV56" i="4"/>
  <c r="HG56" i="4"/>
  <c r="GR56" i="4"/>
  <c r="FL56" i="4"/>
  <c r="EW56" i="4"/>
  <c r="EH56" i="4"/>
  <c r="DS56" i="4"/>
  <c r="BX56" i="4"/>
  <c r="BI56" i="4"/>
  <c r="AE56" i="4"/>
  <c r="P56" i="4"/>
  <c r="MN55" i="4"/>
  <c r="LY55" i="4"/>
  <c r="LJ55" i="4"/>
  <c r="KU55" i="4"/>
  <c r="KF55" i="4"/>
  <c r="IZ55" i="4"/>
  <c r="IK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BX34" i="4"/>
  <c r="BI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FH78" i="4" l="1"/>
  <c r="DS54" i="4"/>
  <c r="DS32" i="4"/>
  <c r="AE32" i="4"/>
  <c r="KC78" i="4"/>
  <c r="AN78" i="4"/>
  <c r="AE54" i="4"/>
  <c r="KU54" i="4"/>
  <c r="KU32" i="4"/>
  <c r="HG54" i="4"/>
  <c r="HG32" i="4"/>
  <c r="JJ78" i="4"/>
  <c r="GR54" i="4"/>
  <c r="GR32" i="4"/>
  <c r="EO78" i="4"/>
  <c r="DD54" i="4"/>
  <c r="DD32" i="4"/>
  <c r="KF54" i="4"/>
  <c r="U78" i="4"/>
  <c r="P54" i="4"/>
  <c r="P32" i="4"/>
  <c r="KF32" i="4"/>
  <c r="BI32" i="4"/>
  <c r="LY54" i="4"/>
  <c r="LY32" i="4"/>
  <c r="IK54" i="4"/>
  <c r="IK32" i="4"/>
  <c r="LO78" i="4"/>
  <c r="GT78" i="4"/>
  <c r="EW54" i="4"/>
  <c r="EW32" i="4"/>
  <c r="BZ78" i="4"/>
  <c r="BI54" i="4"/>
  <c r="EH54" i="4"/>
  <c r="BG78" i="4"/>
  <c r="AT54" i="4"/>
  <c r="AT32" i="4"/>
  <c r="EH32" i="4"/>
  <c r="LJ54" i="4"/>
  <c r="LJ32" i="4"/>
  <c r="GA78" i="4"/>
  <c r="KV78" i="4"/>
  <c r="HV54" i="4"/>
  <c r="HV32" i="4"/>
</calcChain>
</file>

<file path=xl/sharedStrings.xml><?xml version="1.0" encoding="utf-8"?>
<sst xmlns="http://schemas.openxmlformats.org/spreadsheetml/2006/main" count="321" uniqueCount="176">
  <si>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</si>
  <si>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</si>
  <si>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</si>
  <si>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</si>
  <si>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</si>
  <si>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</si>
  <si>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</si>
  <si>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</si>
  <si>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</si>
  <si>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</si>
  <si>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</si>
  <si>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</si>
  <si>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</si>
  <si>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</si>
  <si>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</si>
  <si>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</si>
  <si>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</si>
  <si>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</si>
  <si>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</si>
  <si>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</si>
  <si>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</si>
  <si>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</si>
  <si>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</si>
  <si>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</si>
  <si>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</si>
  <si>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</si>
  <si>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</si>
  <si>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</si>
  <si>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</si>
  <si>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</si>
  <si>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</si>
  <si>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</si>
  <si>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</si>
  <si>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</si>
  <si>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</si>
  <si>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</si>
  <si>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</si>
  <si>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</si>
  <si>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</si>
  <si>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</si>
  <si>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</si>
  <si>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</si>
  <si>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</si>
  <si>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</si>
  <si>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</si>
  <si>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</si>
  <si>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</si>
  <si>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</si>
  <si>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</si>
  <si>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</si>
  <si>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</si>
  <si>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</si>
  <si>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</si>
  <si>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</si>
  <si>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</si>
  <si>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</si>
  <si>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</si>
  <si>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</si>
  <si>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</si>
  <si>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</si>
  <si>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</si>
  <si>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</si>
  <si>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</si>
  <si>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</si>
  <si>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</si>
  <si>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</si>
  <si>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</si>
  <si>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</si>
  <si>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</si>
  <si>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</si>
  <si>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</si>
  <si>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</si>
  <si>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</si>
  <si>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</si>
  <si>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</si>
  <si>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</si>
  <si>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</si>
  <si>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</si>
  <si>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</si>
  <si>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</si>
  <si>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</si>
  <si>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</si>
  <si>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</si>
  <si>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</si>
  <si>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</si>
  <si>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</si>
  <si>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</si>
  <si>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</si>
  <si>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</si>
  <si>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</si>
  <si>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</si>
  <si>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</si>
  <si>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</si>
  <si>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</si>
  <si>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</si>
  <si>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</si>
  <si>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</si>
  <si>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</si>
  <si>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</si>
  <si>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</si>
  <si>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</si>
  <si>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</si>
  <si>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</si>
  <si>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</si>
  <si>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</si>
  <si>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</si>
  <si>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</si>
  <si>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</si>
  <si>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</si>
  <si>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</si>
  <si>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</si>
  <si>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</si>
  <si>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</si>
  <si>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</si>
  <si>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</si>
  <si>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</si>
  <si>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</si>
  <si>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</si>
  <si>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</si>
  <si>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</si>
  <si>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</si>
  <si>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</si>
  <si>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</si>
  <si>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</si>
  <si>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</si>
  <si>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</si>
  <si>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</si>
  <si>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</si>
  <si>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</si>
  <si>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</si>
  <si>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</si>
  <si>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</si>
  <si>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</si>
  <si>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</si>
  <si>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</si>
  <si>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</si>
  <si>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</si>
  <si>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</si>
  <si>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</si>
  <si>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</si>
  <si>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</si>
  <si>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</si>
  <si>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</si>
  <si>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</si>
  <si>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</si>
  <si>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</si>
  <si>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</si>
  <si>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</si>
  <si>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</si>
  <si>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</si>
  <si>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</si>
  <si>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</si>
  <si>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</si>
  <si>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共立蒲原総合病院組合（事業会計分）</t>
  </si>
  <si>
    <t>共立蒲原総合病院</t>
  </si>
  <si>
    <t>当然財務</t>
  </si>
  <si>
    <t>病院事業</t>
  </si>
  <si>
    <t>一般病院</t>
  </si>
  <si>
    <t>200床以上～300床未満</t>
  </si>
  <si>
    <t>非設置</t>
  </si>
  <si>
    <t>直営</t>
  </si>
  <si>
    <t>対象</t>
  </si>
  <si>
    <t>ド 透 I 訓</t>
  </si>
  <si>
    <t>救</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</si>
  <si>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</si>
  <si>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</si>
  <si>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</si>
  <si>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</si>
  <si>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</si>
  <si>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</si>
  <si>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</si>
  <si>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</si>
  <si>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共立蒲原総合病院は、旧庵原３町及び旧芝川町の地域では、唯一入院施設のある病院である。「急性期病床」「地域包括ケア病床」「療養病床」の3つの病床機能を有するケアミックス病院で、必要な医療を切れ目なく提供できるよう取り組んでいる。高齢化が進む中で重要性が増してきているのが在宅機能であり、訪問看護ステーションも有している。また、健康診断センターも有しており、病気の早期発見・早期治療により健康寿命を延ばす予防医学にも取り組んでいる。
当院は、災害発生時の孤立化が懸念される地域に立地している事から、地域住民が安心して生活を送るためには救急医療、災害医療を提供できる体制を維持し続けることが責務であると考える。
</t>
    <rPh sb="171" eb="172">
      <t>ユウ</t>
    </rPh>
    <rPh sb="215" eb="217">
      <t>トウイン</t>
    </rPh>
    <rPh sb="243" eb="244">
      <t>コト</t>
    </rPh>
    <phoneticPr fontId="5"/>
  </si>
  <si>
    <t xml:space="preserve">経常収支比率は、構成市からの損失補填補助金収入により、高い比率になっている。
しかし本業である医業収支比率は、類似病院と比較し低値になっており、昨年度よりも改善はしているものの医業費用を医業収益で賄えていない状況に変わりはない。１人１日あたり入院収益および外来収益は、類似病院の平均値を下回る一方、「職員給与費対医業収益比率」は類似病院平均値と比較すると経年で高い水準となっている。職員の高年齢化や、医療提供体制を確保するための非常勤医師の賃金などが給与費を押し上げているが、医業収益確保のために必要な常勤医師招へいのほか、業務改善等により職員配置の適正化を図り、人件費の抑制に努めることにより改善を図ることが必要だと考える。
</t>
    <phoneticPr fontId="5"/>
  </si>
  <si>
    <t xml:space="preserve">当院は、新築移転から36年が経過しており本館の老朽化が著しい。令和2年度から大規模修繕工事を予定しており引き続き長寿命化につとめていく。また、医療器械については、耐用年数を超えて使用している物もあるが、計画的な設備更新を行い財政負担の平準化に努めている。
・1床あたり有形固定資産については、類似病院平均と近似値ではあるものの、病床の返還によりダウンサイジングを実施しているが建物は残っている事、過去に運営をしていた看護学校の建物を有している事や健診センター事業、訪問看護事業を有している事等を考慮すると実質は平均よりも少ない資産保有となる。財源が限られており、企業債を効果的に使用し、必要な整備・更新に努めている。
</t>
    <phoneticPr fontId="5"/>
  </si>
  <si>
    <r>
      <t>当院は、富士医療圏及び静岡医療圏の境界に位置し、両圏域の患者を受入れている。特に外来患者の約74％、入院患者の約56％は、旧庵原３町と旧芝川町の住民で占められており、この地域には競合する公立・公的病院、民間病院はなく、民間病院との統合や</t>
    </r>
    <r>
      <rPr>
        <sz val="11"/>
        <color rgb="FFFF0000"/>
        <rFont val="ＭＳ ゴシック"/>
        <family val="3"/>
        <charset val="128"/>
      </rPr>
      <t>再編は慎重に検討すべきと考えている。</t>
    </r>
    <r>
      <rPr>
        <sz val="11"/>
        <color theme="1"/>
        <rFont val="ＭＳ ゴシック"/>
        <family val="3"/>
        <charset val="128"/>
      </rPr>
      <t xml:space="preserve">また、当院はケアミックス型病院であり、近接する両市の市立病院とは病床機能において、急性期、回復期で重複するものの適切な配分になっており、慢性期は、当院だけが持つ病床機能である。
今後も圏域の地域病院として、基幹病院と連携しながら経営改善に努める事が必要である。
</t>
    </r>
    <rPh sb="121" eb="123">
      <t>シンチョウ</t>
    </rPh>
    <rPh sb="124" eb="126">
      <t>ケントウ</t>
    </rPh>
    <rPh sb="130" eb="131">
      <t>カンガ</t>
    </rPh>
    <rPh sb="258" eb="259">
      <t>コト</t>
    </rPh>
    <rPh sb="260" eb="26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</si>
</sst>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72.099999999999994</c:v>
                </c:pt>
                <c:pt idx="1">
                  <c:v>74.7</c:v>
                </c:pt>
                <c:pt idx="2">
                  <c:v>74.900000000000006</c:v>
                </c:pt>
                <c:pt idx="3">
                  <c:v>75</c:v>
                </c:pt>
                <c:pt idx="4">
                  <c:v>76.900000000000006</c:v>
                </c:pt>
              </c:numCache>
            </c:numRef>
          </c:val>
          <c:extLst>
            <c:ext xmlns:c16="http://schemas.microsoft.com/office/drawing/2014/chart" uri="{C3380CC4-5D6E-409C-BE32-E72D297353CC}">
              <c16:uniqueId val="{00000000-D7EE-4A89-99DE-2659264FA3AF}"/>
            </c:ext>
          </c:extLst>
        </c:ser>
        <c:dLbls>
          <c:showLegendKey val="0"/>
          <c:showVal val="0"/>
          <c:showCatName val="0"/>
          <c:showSerName val="0"/>
          <c:showPercent val="0"/>
          <c:showBubbleSize val="0"/>
        </c:dLbls>
        <c:gapWidth val="150"/>
        <c:axId val="563325696"/>
        <c:axId val="5633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D7EE-4A89-99DE-2659264FA3AF}"/>
            </c:ext>
          </c:extLst>
        </c:ser>
        <c:dLbls>
          <c:showLegendKey val="0"/>
          <c:showVal val="0"/>
          <c:showCatName val="0"/>
          <c:showSerName val="0"/>
          <c:showPercent val="0"/>
          <c:showBubbleSize val="0"/>
        </c:dLbls>
        <c:marker val="1"/>
        <c:smooth val="0"/>
        <c:axId val="563325696"/>
        <c:axId val="563330400"/>
      </c:lineChart>
      <c:dateAx>
        <c:axId val="563325696"/>
        <c:scaling>
          <c:orientation val="minMax"/>
        </c:scaling>
        <c:delete val="1"/>
        <c:axPos val="b"/>
        <c:numFmt formatCode="ge" sourceLinked="1"/>
        <c:majorTickMark val="none"/>
        <c:minorTickMark val="none"/>
        <c:tickLblPos val="none"/>
        <c:crossAx val="563330400"/>
        <c:crosses val="autoZero"/>
        <c:auto val="1"/>
        <c:lblOffset val="100"/>
        <c:baseTimeUnit val="years"/>
      </c:dateAx>
      <c:valAx>
        <c:axId val="56333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32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10548</c:v>
                </c:pt>
                <c:pt idx="1">
                  <c:v>11202</c:v>
                </c:pt>
                <c:pt idx="2">
                  <c:v>11111</c:v>
                </c:pt>
                <c:pt idx="3">
                  <c:v>11255</c:v>
                </c:pt>
                <c:pt idx="4">
                  <c:v>11798</c:v>
                </c:pt>
              </c:numCache>
            </c:numRef>
          </c:val>
          <c:extLst>
            <c:ext xmlns:c16="http://schemas.microsoft.com/office/drawing/2014/chart" uri="{C3380CC4-5D6E-409C-BE32-E72D297353CC}">
              <c16:uniqueId val="{00000000-8AE4-4162-97BB-215BB44C998F}"/>
            </c:ext>
          </c:extLst>
        </c:ser>
        <c:dLbls>
          <c:showLegendKey val="0"/>
          <c:showVal val="0"/>
          <c:showCatName val="0"/>
          <c:showSerName val="0"/>
          <c:showPercent val="0"/>
          <c:showBubbleSize val="0"/>
        </c:dLbls>
        <c:gapWidth val="150"/>
        <c:axId val="570216632"/>
        <c:axId val="57022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8AE4-4162-97BB-215BB44C998F}"/>
            </c:ext>
          </c:extLst>
        </c:ser>
        <c:dLbls>
          <c:showLegendKey val="0"/>
          <c:showVal val="0"/>
          <c:showCatName val="0"/>
          <c:showSerName val="0"/>
          <c:showPercent val="0"/>
          <c:showBubbleSize val="0"/>
        </c:dLbls>
        <c:marker val="1"/>
        <c:smooth val="0"/>
        <c:axId val="570216632"/>
        <c:axId val="570220552"/>
      </c:lineChart>
      <c:dateAx>
        <c:axId val="570216632"/>
        <c:scaling>
          <c:orientation val="minMax"/>
        </c:scaling>
        <c:delete val="1"/>
        <c:axPos val="b"/>
        <c:numFmt formatCode="ge" sourceLinked="1"/>
        <c:majorTickMark val="none"/>
        <c:minorTickMark val="none"/>
        <c:tickLblPos val="none"/>
        <c:crossAx val="570220552"/>
        <c:crosses val="autoZero"/>
        <c:auto val="1"/>
        <c:lblOffset val="100"/>
        <c:baseTimeUnit val="years"/>
      </c:dateAx>
      <c:valAx>
        <c:axId val="570220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021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30492</c:v>
                </c:pt>
                <c:pt idx="1">
                  <c:v>30199</c:v>
                </c:pt>
                <c:pt idx="2">
                  <c:v>30467</c:v>
                </c:pt>
                <c:pt idx="3">
                  <c:v>30775</c:v>
                </c:pt>
                <c:pt idx="4">
                  <c:v>32303</c:v>
                </c:pt>
              </c:numCache>
            </c:numRef>
          </c:val>
          <c:extLst>
            <c:ext xmlns:c16="http://schemas.microsoft.com/office/drawing/2014/chart" uri="{C3380CC4-5D6E-409C-BE32-E72D297353CC}">
              <c16:uniqueId val="{00000000-CCB8-43CC-838E-62A266F21C05}"/>
            </c:ext>
          </c:extLst>
        </c:ser>
        <c:dLbls>
          <c:showLegendKey val="0"/>
          <c:showVal val="0"/>
          <c:showCatName val="0"/>
          <c:showSerName val="0"/>
          <c:showPercent val="0"/>
          <c:showBubbleSize val="0"/>
        </c:dLbls>
        <c:gapWidth val="150"/>
        <c:axId val="563326088"/>
        <c:axId val="5633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CCB8-43CC-838E-62A266F21C05}"/>
            </c:ext>
          </c:extLst>
        </c:ser>
        <c:dLbls>
          <c:showLegendKey val="0"/>
          <c:showVal val="0"/>
          <c:showCatName val="0"/>
          <c:showSerName val="0"/>
          <c:showPercent val="0"/>
          <c:showBubbleSize val="0"/>
        </c:dLbls>
        <c:marker val="1"/>
        <c:smooth val="0"/>
        <c:axId val="563326088"/>
        <c:axId val="563327264"/>
      </c:lineChart>
      <c:dateAx>
        <c:axId val="563326088"/>
        <c:scaling>
          <c:orientation val="minMax"/>
        </c:scaling>
        <c:delete val="1"/>
        <c:axPos val="b"/>
        <c:numFmt formatCode="ge" sourceLinked="1"/>
        <c:majorTickMark val="none"/>
        <c:minorTickMark val="none"/>
        <c:tickLblPos val="none"/>
        <c:crossAx val="563327264"/>
        <c:crosses val="autoZero"/>
        <c:auto val="1"/>
        <c:lblOffset val="100"/>
        <c:baseTimeUnit val="years"/>
      </c:dateAx>
      <c:valAx>
        <c:axId val="56332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332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7B-4274-A2B3-7BB3655B8430}"/>
            </c:ext>
          </c:extLst>
        </c:ser>
        <c:dLbls>
          <c:showLegendKey val="0"/>
          <c:showVal val="0"/>
          <c:showCatName val="0"/>
          <c:showSerName val="0"/>
          <c:showPercent val="0"/>
          <c:showBubbleSize val="0"/>
        </c:dLbls>
        <c:gapWidth val="150"/>
        <c:axId val="563322952"/>
        <c:axId val="56332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C87B-4274-A2B3-7BB3655B8430}"/>
            </c:ext>
          </c:extLst>
        </c:ser>
        <c:dLbls>
          <c:showLegendKey val="0"/>
          <c:showVal val="0"/>
          <c:showCatName val="0"/>
          <c:showSerName val="0"/>
          <c:showPercent val="0"/>
          <c:showBubbleSize val="0"/>
        </c:dLbls>
        <c:marker val="1"/>
        <c:smooth val="0"/>
        <c:axId val="563322952"/>
        <c:axId val="563323736"/>
      </c:lineChart>
      <c:dateAx>
        <c:axId val="563322952"/>
        <c:scaling>
          <c:orientation val="minMax"/>
        </c:scaling>
        <c:delete val="1"/>
        <c:axPos val="b"/>
        <c:numFmt formatCode="ge" sourceLinked="1"/>
        <c:majorTickMark val="none"/>
        <c:minorTickMark val="none"/>
        <c:tickLblPos val="none"/>
        <c:crossAx val="563323736"/>
        <c:crosses val="autoZero"/>
        <c:auto val="1"/>
        <c:lblOffset val="100"/>
        <c:baseTimeUnit val="years"/>
      </c:dateAx>
      <c:valAx>
        <c:axId val="563323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32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90.1</c:v>
                </c:pt>
                <c:pt idx="1">
                  <c:v>86.7</c:v>
                </c:pt>
                <c:pt idx="2">
                  <c:v>85.6</c:v>
                </c:pt>
                <c:pt idx="3">
                  <c:v>83.9</c:v>
                </c:pt>
                <c:pt idx="4">
                  <c:v>84.9</c:v>
                </c:pt>
              </c:numCache>
            </c:numRef>
          </c:val>
          <c:extLst>
            <c:ext xmlns:c16="http://schemas.microsoft.com/office/drawing/2014/chart" uri="{C3380CC4-5D6E-409C-BE32-E72D297353CC}">
              <c16:uniqueId val="{00000000-CEF5-4D11-BDBF-7087AB54EB7B}"/>
            </c:ext>
          </c:extLst>
        </c:ser>
        <c:dLbls>
          <c:showLegendKey val="0"/>
          <c:showVal val="0"/>
          <c:showCatName val="0"/>
          <c:showSerName val="0"/>
          <c:showPercent val="0"/>
          <c:showBubbleSize val="0"/>
        </c:dLbls>
        <c:gapWidth val="150"/>
        <c:axId val="416312184"/>
        <c:axId val="41630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CEF5-4D11-BDBF-7087AB54EB7B}"/>
            </c:ext>
          </c:extLst>
        </c:ser>
        <c:dLbls>
          <c:showLegendKey val="0"/>
          <c:showVal val="0"/>
          <c:showCatName val="0"/>
          <c:showSerName val="0"/>
          <c:showPercent val="0"/>
          <c:showBubbleSize val="0"/>
        </c:dLbls>
        <c:marker val="1"/>
        <c:smooth val="0"/>
        <c:axId val="416312184"/>
        <c:axId val="416307872"/>
      </c:lineChart>
      <c:dateAx>
        <c:axId val="416312184"/>
        <c:scaling>
          <c:orientation val="minMax"/>
        </c:scaling>
        <c:delete val="1"/>
        <c:axPos val="b"/>
        <c:numFmt formatCode="ge" sourceLinked="1"/>
        <c:majorTickMark val="none"/>
        <c:minorTickMark val="none"/>
        <c:tickLblPos val="none"/>
        <c:crossAx val="416307872"/>
        <c:crosses val="autoZero"/>
        <c:auto val="1"/>
        <c:lblOffset val="100"/>
        <c:baseTimeUnit val="years"/>
      </c:dateAx>
      <c:valAx>
        <c:axId val="41630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31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107.8</c:v>
                </c:pt>
                <c:pt idx="1">
                  <c:v>99.4</c:v>
                </c:pt>
                <c:pt idx="2">
                  <c:v>100</c:v>
                </c:pt>
                <c:pt idx="3">
                  <c:v>100</c:v>
                </c:pt>
                <c:pt idx="4">
                  <c:v>100</c:v>
                </c:pt>
              </c:numCache>
            </c:numRef>
          </c:val>
          <c:extLst>
            <c:ext xmlns:c16="http://schemas.microsoft.com/office/drawing/2014/chart" uri="{C3380CC4-5D6E-409C-BE32-E72D297353CC}">
              <c16:uniqueId val="{00000000-B61D-497C-B572-2B0B16A38F64}"/>
            </c:ext>
          </c:extLst>
        </c:ser>
        <c:dLbls>
          <c:showLegendKey val="0"/>
          <c:showVal val="0"/>
          <c:showCatName val="0"/>
          <c:showSerName val="0"/>
          <c:showPercent val="0"/>
          <c:showBubbleSize val="0"/>
        </c:dLbls>
        <c:gapWidth val="150"/>
        <c:axId val="570221728"/>
        <c:axId val="57022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B61D-497C-B572-2B0B16A38F64}"/>
            </c:ext>
          </c:extLst>
        </c:ser>
        <c:dLbls>
          <c:showLegendKey val="0"/>
          <c:showVal val="0"/>
          <c:showCatName val="0"/>
          <c:showSerName val="0"/>
          <c:showPercent val="0"/>
          <c:showBubbleSize val="0"/>
        </c:dLbls>
        <c:marker val="1"/>
        <c:smooth val="0"/>
        <c:axId val="570221728"/>
        <c:axId val="570220944"/>
      </c:lineChart>
      <c:dateAx>
        <c:axId val="570221728"/>
        <c:scaling>
          <c:orientation val="minMax"/>
        </c:scaling>
        <c:delete val="1"/>
        <c:axPos val="b"/>
        <c:numFmt formatCode="ge" sourceLinked="1"/>
        <c:majorTickMark val="none"/>
        <c:minorTickMark val="none"/>
        <c:tickLblPos val="none"/>
        <c:crossAx val="570220944"/>
        <c:crosses val="autoZero"/>
        <c:auto val="1"/>
        <c:lblOffset val="100"/>
        <c:baseTimeUnit val="years"/>
      </c:dateAx>
      <c:valAx>
        <c:axId val="57022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7022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66.3</c:v>
                </c:pt>
                <c:pt idx="1">
                  <c:v>66.7</c:v>
                </c:pt>
                <c:pt idx="2">
                  <c:v>68.900000000000006</c:v>
                </c:pt>
                <c:pt idx="3">
                  <c:v>69.900000000000006</c:v>
                </c:pt>
                <c:pt idx="4">
                  <c:v>71.3</c:v>
                </c:pt>
              </c:numCache>
            </c:numRef>
          </c:val>
          <c:extLst>
            <c:ext xmlns:c16="http://schemas.microsoft.com/office/drawing/2014/chart" uri="{C3380CC4-5D6E-409C-BE32-E72D297353CC}">
              <c16:uniqueId val="{00000000-0D08-4C1B-8837-B661B9FC35B4}"/>
            </c:ext>
          </c:extLst>
        </c:ser>
        <c:dLbls>
          <c:showLegendKey val="0"/>
          <c:showVal val="0"/>
          <c:showCatName val="0"/>
          <c:showSerName val="0"/>
          <c:showPercent val="0"/>
          <c:showBubbleSize val="0"/>
        </c:dLbls>
        <c:gapWidth val="150"/>
        <c:axId val="570222904"/>
        <c:axId val="57022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0D08-4C1B-8837-B661B9FC35B4}"/>
            </c:ext>
          </c:extLst>
        </c:ser>
        <c:dLbls>
          <c:showLegendKey val="0"/>
          <c:showVal val="0"/>
          <c:showCatName val="0"/>
          <c:showSerName val="0"/>
          <c:showPercent val="0"/>
          <c:showBubbleSize val="0"/>
        </c:dLbls>
        <c:marker val="1"/>
        <c:smooth val="0"/>
        <c:axId val="570222904"/>
        <c:axId val="570222120"/>
      </c:lineChart>
      <c:dateAx>
        <c:axId val="570222904"/>
        <c:scaling>
          <c:orientation val="minMax"/>
        </c:scaling>
        <c:delete val="1"/>
        <c:axPos val="b"/>
        <c:numFmt formatCode="ge" sourceLinked="1"/>
        <c:majorTickMark val="none"/>
        <c:minorTickMark val="none"/>
        <c:tickLblPos val="none"/>
        <c:crossAx val="570222120"/>
        <c:crosses val="autoZero"/>
        <c:auto val="1"/>
        <c:lblOffset val="100"/>
        <c:baseTimeUnit val="years"/>
      </c:dateAx>
      <c:valAx>
        <c:axId val="57022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22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77.3</c:v>
                </c:pt>
                <c:pt idx="1">
                  <c:v>71.400000000000006</c:v>
                </c:pt>
                <c:pt idx="2">
                  <c:v>61.8</c:v>
                </c:pt>
                <c:pt idx="3">
                  <c:v>60.6</c:v>
                </c:pt>
                <c:pt idx="4">
                  <c:v>64.7</c:v>
                </c:pt>
              </c:numCache>
            </c:numRef>
          </c:val>
          <c:extLst>
            <c:ext xmlns:c16="http://schemas.microsoft.com/office/drawing/2014/chart" uri="{C3380CC4-5D6E-409C-BE32-E72D297353CC}">
              <c16:uniqueId val="{00000000-6517-452B-80C2-AACEEA1A9A08}"/>
            </c:ext>
          </c:extLst>
        </c:ser>
        <c:dLbls>
          <c:showLegendKey val="0"/>
          <c:showVal val="0"/>
          <c:showCatName val="0"/>
          <c:showSerName val="0"/>
          <c:showPercent val="0"/>
          <c:showBubbleSize val="0"/>
        </c:dLbls>
        <c:gapWidth val="150"/>
        <c:axId val="570221336"/>
        <c:axId val="57021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6517-452B-80C2-AACEEA1A9A08}"/>
            </c:ext>
          </c:extLst>
        </c:ser>
        <c:dLbls>
          <c:showLegendKey val="0"/>
          <c:showVal val="0"/>
          <c:showCatName val="0"/>
          <c:showSerName val="0"/>
          <c:showPercent val="0"/>
          <c:showBubbleSize val="0"/>
        </c:dLbls>
        <c:marker val="1"/>
        <c:smooth val="0"/>
        <c:axId val="570221336"/>
        <c:axId val="570219768"/>
      </c:lineChart>
      <c:dateAx>
        <c:axId val="570221336"/>
        <c:scaling>
          <c:orientation val="minMax"/>
        </c:scaling>
        <c:delete val="1"/>
        <c:axPos val="b"/>
        <c:numFmt formatCode="ge" sourceLinked="1"/>
        <c:majorTickMark val="none"/>
        <c:minorTickMark val="none"/>
        <c:tickLblPos val="none"/>
        <c:crossAx val="570219768"/>
        <c:crosses val="autoZero"/>
        <c:auto val="1"/>
        <c:lblOffset val="100"/>
        <c:baseTimeUnit val="years"/>
      </c:dateAx>
      <c:valAx>
        <c:axId val="57021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221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51754614</c:v>
                </c:pt>
                <c:pt idx="1">
                  <c:v>50024760</c:v>
                </c:pt>
                <c:pt idx="2">
                  <c:v>42650367</c:v>
                </c:pt>
                <c:pt idx="3">
                  <c:v>42685206</c:v>
                </c:pt>
                <c:pt idx="4">
                  <c:v>43037105</c:v>
                </c:pt>
              </c:numCache>
            </c:numRef>
          </c:val>
          <c:extLst>
            <c:ext xmlns:c16="http://schemas.microsoft.com/office/drawing/2014/chart" uri="{C3380CC4-5D6E-409C-BE32-E72D297353CC}">
              <c16:uniqueId val="{00000000-57E0-4B59-84C4-310154E637B9}"/>
            </c:ext>
          </c:extLst>
        </c:ser>
        <c:dLbls>
          <c:showLegendKey val="0"/>
          <c:showVal val="0"/>
          <c:showCatName val="0"/>
          <c:showSerName val="0"/>
          <c:showPercent val="0"/>
          <c:showBubbleSize val="0"/>
        </c:dLbls>
        <c:gapWidth val="150"/>
        <c:axId val="570223296"/>
        <c:axId val="57021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57E0-4B59-84C4-310154E637B9}"/>
            </c:ext>
          </c:extLst>
        </c:ser>
        <c:dLbls>
          <c:showLegendKey val="0"/>
          <c:showVal val="0"/>
          <c:showCatName val="0"/>
          <c:showSerName val="0"/>
          <c:showPercent val="0"/>
          <c:showBubbleSize val="0"/>
        </c:dLbls>
        <c:marker val="1"/>
        <c:smooth val="0"/>
        <c:axId val="570223296"/>
        <c:axId val="570217416"/>
      </c:lineChart>
      <c:dateAx>
        <c:axId val="570223296"/>
        <c:scaling>
          <c:orientation val="minMax"/>
        </c:scaling>
        <c:delete val="1"/>
        <c:axPos val="b"/>
        <c:numFmt formatCode="ge" sourceLinked="1"/>
        <c:majorTickMark val="none"/>
        <c:minorTickMark val="none"/>
        <c:tickLblPos val="none"/>
        <c:crossAx val="570217416"/>
        <c:crosses val="autoZero"/>
        <c:auto val="1"/>
        <c:lblOffset val="100"/>
        <c:baseTimeUnit val="years"/>
      </c:dateAx>
      <c:valAx>
        <c:axId val="570217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022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13.9</c:v>
                </c:pt>
                <c:pt idx="1">
                  <c:v>12.7</c:v>
                </c:pt>
                <c:pt idx="2">
                  <c:v>12.8</c:v>
                </c:pt>
                <c:pt idx="3">
                  <c:v>11.9</c:v>
                </c:pt>
                <c:pt idx="4">
                  <c:v>12.1</c:v>
                </c:pt>
              </c:numCache>
            </c:numRef>
          </c:val>
          <c:extLst>
            <c:ext xmlns:c16="http://schemas.microsoft.com/office/drawing/2014/chart" uri="{C3380CC4-5D6E-409C-BE32-E72D297353CC}">
              <c16:uniqueId val="{00000000-68B7-4699-9A9A-92F9711C3964}"/>
            </c:ext>
          </c:extLst>
        </c:ser>
        <c:dLbls>
          <c:showLegendKey val="0"/>
          <c:showVal val="0"/>
          <c:showCatName val="0"/>
          <c:showSerName val="0"/>
          <c:showPercent val="0"/>
          <c:showBubbleSize val="0"/>
        </c:dLbls>
        <c:gapWidth val="150"/>
        <c:axId val="570218592"/>
        <c:axId val="57022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68B7-4699-9A9A-92F9711C3964}"/>
            </c:ext>
          </c:extLst>
        </c:ser>
        <c:dLbls>
          <c:showLegendKey val="0"/>
          <c:showVal val="0"/>
          <c:showCatName val="0"/>
          <c:showSerName val="0"/>
          <c:showPercent val="0"/>
          <c:showBubbleSize val="0"/>
        </c:dLbls>
        <c:marker val="1"/>
        <c:smooth val="0"/>
        <c:axId val="570218592"/>
        <c:axId val="570222512"/>
      </c:lineChart>
      <c:dateAx>
        <c:axId val="570218592"/>
        <c:scaling>
          <c:orientation val="minMax"/>
        </c:scaling>
        <c:delete val="1"/>
        <c:axPos val="b"/>
        <c:numFmt formatCode="ge" sourceLinked="1"/>
        <c:majorTickMark val="none"/>
        <c:minorTickMark val="none"/>
        <c:tickLblPos val="none"/>
        <c:crossAx val="570222512"/>
        <c:crosses val="autoZero"/>
        <c:auto val="1"/>
        <c:lblOffset val="100"/>
        <c:baseTimeUnit val="years"/>
      </c:dateAx>
      <c:valAx>
        <c:axId val="57022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21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68.8</c:v>
                </c:pt>
                <c:pt idx="1">
                  <c:v>76.7</c:v>
                </c:pt>
                <c:pt idx="2">
                  <c:v>78.5</c:v>
                </c:pt>
                <c:pt idx="3">
                  <c:v>80.900000000000006</c:v>
                </c:pt>
                <c:pt idx="4">
                  <c:v>77.5</c:v>
                </c:pt>
              </c:numCache>
            </c:numRef>
          </c:val>
          <c:extLst>
            <c:ext xmlns:c16="http://schemas.microsoft.com/office/drawing/2014/chart" uri="{C3380CC4-5D6E-409C-BE32-E72D297353CC}">
              <c16:uniqueId val="{00000000-A964-469F-9BCF-5D0B9C39D7C4}"/>
            </c:ext>
          </c:extLst>
        </c:ser>
        <c:dLbls>
          <c:showLegendKey val="0"/>
          <c:showVal val="0"/>
          <c:showCatName val="0"/>
          <c:showSerName val="0"/>
          <c:showPercent val="0"/>
          <c:showBubbleSize val="0"/>
        </c:dLbls>
        <c:gapWidth val="150"/>
        <c:axId val="570218984"/>
        <c:axId val="57021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A964-469F-9BCF-5D0B9C39D7C4}"/>
            </c:ext>
          </c:extLst>
        </c:ser>
        <c:dLbls>
          <c:showLegendKey val="0"/>
          <c:showVal val="0"/>
          <c:showCatName val="0"/>
          <c:showSerName val="0"/>
          <c:showPercent val="0"/>
          <c:showBubbleSize val="0"/>
        </c:dLbls>
        <c:marker val="1"/>
        <c:smooth val="0"/>
        <c:axId val="570218984"/>
        <c:axId val="570219376"/>
      </c:lineChart>
      <c:dateAx>
        <c:axId val="570218984"/>
        <c:scaling>
          <c:orientation val="minMax"/>
        </c:scaling>
        <c:delete val="1"/>
        <c:axPos val="b"/>
        <c:numFmt formatCode="ge" sourceLinked="1"/>
        <c:majorTickMark val="none"/>
        <c:minorTickMark val="none"/>
        <c:tickLblPos val="none"/>
        <c:crossAx val="570219376"/>
        <c:crosses val="autoZero"/>
        <c:auto val="1"/>
        <c:lblOffset val="100"/>
        <c:baseTimeUnit val="years"/>
      </c:dateAx>
      <c:valAx>
        <c:axId val="57021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21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P52" zoomScaleNormal="100" zoomScaleSheetLayoutView="70" workbookViewId="0">
      <selection activeCell="NP87" sqref="NP8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静岡県共立蒲原総合病院組合（事業会計分）　共立蒲原総合病院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175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92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267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21651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143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92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235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38</v>
      </c>
      <c r="NU18" s="109"/>
      <c r="NV18" s="109"/>
      <c r="NW18" s="112" t="s">
        <v>171</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107.8</v>
      </c>
      <c r="Q33" s="132"/>
      <c r="R33" s="132"/>
      <c r="S33" s="132"/>
      <c r="T33" s="132"/>
      <c r="U33" s="132"/>
      <c r="V33" s="132"/>
      <c r="W33" s="132"/>
      <c r="X33" s="132"/>
      <c r="Y33" s="132"/>
      <c r="Z33" s="132"/>
      <c r="AA33" s="132"/>
      <c r="AB33" s="132"/>
      <c r="AC33" s="132"/>
      <c r="AD33" s="133"/>
      <c r="AE33" s="131">
        <f>データ!AI7</f>
        <v>99.4</v>
      </c>
      <c r="AF33" s="132"/>
      <c r="AG33" s="132"/>
      <c r="AH33" s="132"/>
      <c r="AI33" s="132"/>
      <c r="AJ33" s="132"/>
      <c r="AK33" s="132"/>
      <c r="AL33" s="132"/>
      <c r="AM33" s="132"/>
      <c r="AN33" s="132"/>
      <c r="AO33" s="132"/>
      <c r="AP33" s="132"/>
      <c r="AQ33" s="132"/>
      <c r="AR33" s="132"/>
      <c r="AS33" s="133"/>
      <c r="AT33" s="131">
        <f>データ!AJ7</f>
        <v>100</v>
      </c>
      <c r="AU33" s="132"/>
      <c r="AV33" s="132"/>
      <c r="AW33" s="132"/>
      <c r="AX33" s="132"/>
      <c r="AY33" s="132"/>
      <c r="AZ33" s="132"/>
      <c r="BA33" s="132"/>
      <c r="BB33" s="132"/>
      <c r="BC33" s="132"/>
      <c r="BD33" s="132"/>
      <c r="BE33" s="132"/>
      <c r="BF33" s="132"/>
      <c r="BG33" s="132"/>
      <c r="BH33" s="133"/>
      <c r="BI33" s="131">
        <f>データ!AK7</f>
        <v>100</v>
      </c>
      <c r="BJ33" s="132"/>
      <c r="BK33" s="132"/>
      <c r="BL33" s="132"/>
      <c r="BM33" s="132"/>
      <c r="BN33" s="132"/>
      <c r="BO33" s="132"/>
      <c r="BP33" s="132"/>
      <c r="BQ33" s="132"/>
      <c r="BR33" s="132"/>
      <c r="BS33" s="132"/>
      <c r="BT33" s="132"/>
      <c r="BU33" s="132"/>
      <c r="BV33" s="132"/>
      <c r="BW33" s="133"/>
      <c r="BX33" s="131">
        <f>データ!AL7</f>
        <v>100</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90.1</v>
      </c>
      <c r="DE33" s="132"/>
      <c r="DF33" s="132"/>
      <c r="DG33" s="132"/>
      <c r="DH33" s="132"/>
      <c r="DI33" s="132"/>
      <c r="DJ33" s="132"/>
      <c r="DK33" s="132"/>
      <c r="DL33" s="132"/>
      <c r="DM33" s="132"/>
      <c r="DN33" s="132"/>
      <c r="DO33" s="132"/>
      <c r="DP33" s="132"/>
      <c r="DQ33" s="132"/>
      <c r="DR33" s="133"/>
      <c r="DS33" s="131">
        <f>データ!AT7</f>
        <v>86.7</v>
      </c>
      <c r="DT33" s="132"/>
      <c r="DU33" s="132"/>
      <c r="DV33" s="132"/>
      <c r="DW33" s="132"/>
      <c r="DX33" s="132"/>
      <c r="DY33" s="132"/>
      <c r="DZ33" s="132"/>
      <c r="EA33" s="132"/>
      <c r="EB33" s="132"/>
      <c r="EC33" s="132"/>
      <c r="ED33" s="132"/>
      <c r="EE33" s="132"/>
      <c r="EF33" s="132"/>
      <c r="EG33" s="133"/>
      <c r="EH33" s="131">
        <f>データ!AU7</f>
        <v>85.6</v>
      </c>
      <c r="EI33" s="132"/>
      <c r="EJ33" s="132"/>
      <c r="EK33" s="132"/>
      <c r="EL33" s="132"/>
      <c r="EM33" s="132"/>
      <c r="EN33" s="132"/>
      <c r="EO33" s="132"/>
      <c r="EP33" s="132"/>
      <c r="EQ33" s="132"/>
      <c r="ER33" s="132"/>
      <c r="ES33" s="132"/>
      <c r="ET33" s="132"/>
      <c r="EU33" s="132"/>
      <c r="EV33" s="133"/>
      <c r="EW33" s="131">
        <f>データ!AV7</f>
        <v>83.9</v>
      </c>
      <c r="EX33" s="132"/>
      <c r="EY33" s="132"/>
      <c r="EZ33" s="132"/>
      <c r="FA33" s="132"/>
      <c r="FB33" s="132"/>
      <c r="FC33" s="132"/>
      <c r="FD33" s="132"/>
      <c r="FE33" s="132"/>
      <c r="FF33" s="132"/>
      <c r="FG33" s="132"/>
      <c r="FH33" s="132"/>
      <c r="FI33" s="132"/>
      <c r="FJ33" s="132"/>
      <c r="FK33" s="133"/>
      <c r="FL33" s="131">
        <f>データ!AW7</f>
        <v>84.9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72.099999999999994</v>
      </c>
      <c r="KG33" s="132"/>
      <c r="KH33" s="132"/>
      <c r="KI33" s="132"/>
      <c r="KJ33" s="132"/>
      <c r="KK33" s="132"/>
      <c r="KL33" s="132"/>
      <c r="KM33" s="132"/>
      <c r="KN33" s="132"/>
      <c r="KO33" s="132"/>
      <c r="KP33" s="132"/>
      <c r="KQ33" s="132"/>
      <c r="KR33" s="132"/>
      <c r="KS33" s="132"/>
      <c r="KT33" s="133"/>
      <c r="KU33" s="131">
        <f>データ!BP7</f>
        <v>74.7</v>
      </c>
      <c r="KV33" s="132"/>
      <c r="KW33" s="132"/>
      <c r="KX33" s="132"/>
      <c r="KY33" s="132"/>
      <c r="KZ33" s="132"/>
      <c r="LA33" s="132"/>
      <c r="LB33" s="132"/>
      <c r="LC33" s="132"/>
      <c r="LD33" s="132"/>
      <c r="LE33" s="132"/>
      <c r="LF33" s="132"/>
      <c r="LG33" s="132"/>
      <c r="LH33" s="132"/>
      <c r="LI33" s="133"/>
      <c r="LJ33" s="131">
        <f>データ!BQ7</f>
        <v>74.900000000000006</v>
      </c>
      <c r="LK33" s="132"/>
      <c r="LL33" s="132"/>
      <c r="LM33" s="132"/>
      <c r="LN33" s="132"/>
      <c r="LO33" s="132"/>
      <c r="LP33" s="132"/>
      <c r="LQ33" s="132"/>
      <c r="LR33" s="132"/>
      <c r="LS33" s="132"/>
      <c r="LT33" s="132"/>
      <c r="LU33" s="132"/>
      <c r="LV33" s="132"/>
      <c r="LW33" s="132"/>
      <c r="LX33" s="133"/>
      <c r="LY33" s="131">
        <f>データ!BR7</f>
        <v>75</v>
      </c>
      <c r="LZ33" s="132"/>
      <c r="MA33" s="132"/>
      <c r="MB33" s="132"/>
      <c r="MC33" s="132"/>
      <c r="MD33" s="132"/>
      <c r="ME33" s="132"/>
      <c r="MF33" s="132"/>
      <c r="MG33" s="132"/>
      <c r="MH33" s="132"/>
      <c r="MI33" s="132"/>
      <c r="MJ33" s="132"/>
      <c r="MK33" s="132"/>
      <c r="ML33" s="132"/>
      <c r="MM33" s="133"/>
      <c r="MN33" s="131">
        <f>データ!BS7</f>
        <v>76.900000000000006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173</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30492</v>
      </c>
      <c r="Q55" s="141"/>
      <c r="R55" s="141"/>
      <c r="S55" s="141"/>
      <c r="T55" s="141"/>
      <c r="U55" s="141"/>
      <c r="V55" s="141"/>
      <c r="W55" s="141"/>
      <c r="X55" s="141"/>
      <c r="Y55" s="141"/>
      <c r="Z55" s="141"/>
      <c r="AA55" s="141"/>
      <c r="AB55" s="141"/>
      <c r="AC55" s="141"/>
      <c r="AD55" s="142"/>
      <c r="AE55" s="140">
        <f>データ!CA7</f>
        <v>30199</v>
      </c>
      <c r="AF55" s="141"/>
      <c r="AG55" s="141"/>
      <c r="AH55" s="141"/>
      <c r="AI55" s="141"/>
      <c r="AJ55" s="141"/>
      <c r="AK55" s="141"/>
      <c r="AL55" s="141"/>
      <c r="AM55" s="141"/>
      <c r="AN55" s="141"/>
      <c r="AO55" s="141"/>
      <c r="AP55" s="141"/>
      <c r="AQ55" s="141"/>
      <c r="AR55" s="141"/>
      <c r="AS55" s="142"/>
      <c r="AT55" s="140">
        <f>データ!CB7</f>
        <v>30467</v>
      </c>
      <c r="AU55" s="141"/>
      <c r="AV55" s="141"/>
      <c r="AW55" s="141"/>
      <c r="AX55" s="141"/>
      <c r="AY55" s="141"/>
      <c r="AZ55" s="141"/>
      <c r="BA55" s="141"/>
      <c r="BB55" s="141"/>
      <c r="BC55" s="141"/>
      <c r="BD55" s="141"/>
      <c r="BE55" s="141"/>
      <c r="BF55" s="141"/>
      <c r="BG55" s="141"/>
      <c r="BH55" s="142"/>
      <c r="BI55" s="140">
        <f>データ!CC7</f>
        <v>30775</v>
      </c>
      <c r="BJ55" s="141"/>
      <c r="BK55" s="141"/>
      <c r="BL55" s="141"/>
      <c r="BM55" s="141"/>
      <c r="BN55" s="141"/>
      <c r="BO55" s="141"/>
      <c r="BP55" s="141"/>
      <c r="BQ55" s="141"/>
      <c r="BR55" s="141"/>
      <c r="BS55" s="141"/>
      <c r="BT55" s="141"/>
      <c r="BU55" s="141"/>
      <c r="BV55" s="141"/>
      <c r="BW55" s="142"/>
      <c r="BX55" s="140">
        <f>データ!CD7</f>
        <v>32303</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10548</v>
      </c>
      <c r="DE55" s="141"/>
      <c r="DF55" s="141"/>
      <c r="DG55" s="141"/>
      <c r="DH55" s="141"/>
      <c r="DI55" s="141"/>
      <c r="DJ55" s="141"/>
      <c r="DK55" s="141"/>
      <c r="DL55" s="141"/>
      <c r="DM55" s="141"/>
      <c r="DN55" s="141"/>
      <c r="DO55" s="141"/>
      <c r="DP55" s="141"/>
      <c r="DQ55" s="141"/>
      <c r="DR55" s="142"/>
      <c r="DS55" s="140">
        <f>データ!CL7</f>
        <v>11202</v>
      </c>
      <c r="DT55" s="141"/>
      <c r="DU55" s="141"/>
      <c r="DV55" s="141"/>
      <c r="DW55" s="141"/>
      <c r="DX55" s="141"/>
      <c r="DY55" s="141"/>
      <c r="DZ55" s="141"/>
      <c r="EA55" s="141"/>
      <c r="EB55" s="141"/>
      <c r="EC55" s="141"/>
      <c r="ED55" s="141"/>
      <c r="EE55" s="141"/>
      <c r="EF55" s="141"/>
      <c r="EG55" s="142"/>
      <c r="EH55" s="140">
        <f>データ!CM7</f>
        <v>11111</v>
      </c>
      <c r="EI55" s="141"/>
      <c r="EJ55" s="141"/>
      <c r="EK55" s="141"/>
      <c r="EL55" s="141"/>
      <c r="EM55" s="141"/>
      <c r="EN55" s="141"/>
      <c r="EO55" s="141"/>
      <c r="EP55" s="141"/>
      <c r="EQ55" s="141"/>
      <c r="ER55" s="141"/>
      <c r="ES55" s="141"/>
      <c r="ET55" s="141"/>
      <c r="EU55" s="141"/>
      <c r="EV55" s="142"/>
      <c r="EW55" s="140">
        <f>データ!CN7</f>
        <v>11255</v>
      </c>
      <c r="EX55" s="141"/>
      <c r="EY55" s="141"/>
      <c r="EZ55" s="141"/>
      <c r="FA55" s="141"/>
      <c r="FB55" s="141"/>
      <c r="FC55" s="141"/>
      <c r="FD55" s="141"/>
      <c r="FE55" s="141"/>
      <c r="FF55" s="141"/>
      <c r="FG55" s="141"/>
      <c r="FH55" s="141"/>
      <c r="FI55" s="141"/>
      <c r="FJ55" s="141"/>
      <c r="FK55" s="142"/>
      <c r="FL55" s="140">
        <f>データ!CO7</f>
        <v>11798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68.8</v>
      </c>
      <c r="GS55" s="132"/>
      <c r="GT55" s="132"/>
      <c r="GU55" s="132"/>
      <c r="GV55" s="132"/>
      <c r="GW55" s="132"/>
      <c r="GX55" s="132"/>
      <c r="GY55" s="132"/>
      <c r="GZ55" s="132"/>
      <c r="HA55" s="132"/>
      <c r="HB55" s="132"/>
      <c r="HC55" s="132"/>
      <c r="HD55" s="132"/>
      <c r="HE55" s="132"/>
      <c r="HF55" s="133"/>
      <c r="HG55" s="131">
        <f>データ!CW7</f>
        <v>76.7</v>
      </c>
      <c r="HH55" s="132"/>
      <c r="HI55" s="132"/>
      <c r="HJ55" s="132"/>
      <c r="HK55" s="132"/>
      <c r="HL55" s="132"/>
      <c r="HM55" s="132"/>
      <c r="HN55" s="132"/>
      <c r="HO55" s="132"/>
      <c r="HP55" s="132"/>
      <c r="HQ55" s="132"/>
      <c r="HR55" s="132"/>
      <c r="HS55" s="132"/>
      <c r="HT55" s="132"/>
      <c r="HU55" s="133"/>
      <c r="HV55" s="131">
        <f>データ!CX7</f>
        <v>78.5</v>
      </c>
      <c r="HW55" s="132"/>
      <c r="HX55" s="132"/>
      <c r="HY55" s="132"/>
      <c r="HZ55" s="132"/>
      <c r="IA55" s="132"/>
      <c r="IB55" s="132"/>
      <c r="IC55" s="132"/>
      <c r="ID55" s="132"/>
      <c r="IE55" s="132"/>
      <c r="IF55" s="132"/>
      <c r="IG55" s="132"/>
      <c r="IH55" s="132"/>
      <c r="II55" s="132"/>
      <c r="IJ55" s="133"/>
      <c r="IK55" s="131">
        <f>データ!CY7</f>
        <v>80.900000000000006</v>
      </c>
      <c r="IL55" s="132"/>
      <c r="IM55" s="132"/>
      <c r="IN55" s="132"/>
      <c r="IO55" s="132"/>
      <c r="IP55" s="132"/>
      <c r="IQ55" s="132"/>
      <c r="IR55" s="132"/>
      <c r="IS55" s="132"/>
      <c r="IT55" s="132"/>
      <c r="IU55" s="132"/>
      <c r="IV55" s="132"/>
      <c r="IW55" s="132"/>
      <c r="IX55" s="132"/>
      <c r="IY55" s="133"/>
      <c r="IZ55" s="131">
        <f>データ!CZ7</f>
        <v>77.5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13.9</v>
      </c>
      <c r="KG55" s="132"/>
      <c r="KH55" s="132"/>
      <c r="KI55" s="132"/>
      <c r="KJ55" s="132"/>
      <c r="KK55" s="132"/>
      <c r="KL55" s="132"/>
      <c r="KM55" s="132"/>
      <c r="KN55" s="132"/>
      <c r="KO55" s="132"/>
      <c r="KP55" s="132"/>
      <c r="KQ55" s="132"/>
      <c r="KR55" s="132"/>
      <c r="KS55" s="132"/>
      <c r="KT55" s="133"/>
      <c r="KU55" s="131">
        <f>データ!DH7</f>
        <v>12.7</v>
      </c>
      <c r="KV55" s="132"/>
      <c r="KW55" s="132"/>
      <c r="KX55" s="132"/>
      <c r="KY55" s="132"/>
      <c r="KZ55" s="132"/>
      <c r="LA55" s="132"/>
      <c r="LB55" s="132"/>
      <c r="LC55" s="132"/>
      <c r="LD55" s="132"/>
      <c r="LE55" s="132"/>
      <c r="LF55" s="132"/>
      <c r="LG55" s="132"/>
      <c r="LH55" s="132"/>
      <c r="LI55" s="133"/>
      <c r="LJ55" s="131">
        <f>データ!DI7</f>
        <v>12.8</v>
      </c>
      <c r="LK55" s="132"/>
      <c r="LL55" s="132"/>
      <c r="LM55" s="132"/>
      <c r="LN55" s="132"/>
      <c r="LO55" s="132"/>
      <c r="LP55" s="132"/>
      <c r="LQ55" s="132"/>
      <c r="LR55" s="132"/>
      <c r="LS55" s="132"/>
      <c r="LT55" s="132"/>
      <c r="LU55" s="132"/>
      <c r="LV55" s="132"/>
      <c r="LW55" s="132"/>
      <c r="LX55" s="133"/>
      <c r="LY55" s="131">
        <f>データ!DJ7</f>
        <v>11.9</v>
      </c>
      <c r="LZ55" s="132"/>
      <c r="MA55" s="132"/>
      <c r="MB55" s="132"/>
      <c r="MC55" s="132"/>
      <c r="MD55" s="132"/>
      <c r="ME55" s="132"/>
      <c r="MF55" s="132"/>
      <c r="MG55" s="132"/>
      <c r="MH55" s="132"/>
      <c r="MI55" s="132"/>
      <c r="MJ55" s="132"/>
      <c r="MK55" s="132"/>
      <c r="ML55" s="132"/>
      <c r="MM55" s="133"/>
      <c r="MN55" s="131">
        <f>データ!DK7</f>
        <v>12.1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175</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66.3</v>
      </c>
      <c r="V79" s="153"/>
      <c r="W79" s="153"/>
      <c r="X79" s="153"/>
      <c r="Y79" s="153"/>
      <c r="Z79" s="153"/>
      <c r="AA79" s="153"/>
      <c r="AB79" s="153"/>
      <c r="AC79" s="153"/>
      <c r="AD79" s="153"/>
      <c r="AE79" s="153"/>
      <c r="AF79" s="153"/>
      <c r="AG79" s="153"/>
      <c r="AH79" s="153"/>
      <c r="AI79" s="153"/>
      <c r="AJ79" s="153"/>
      <c r="AK79" s="153"/>
      <c r="AL79" s="153"/>
      <c r="AM79" s="153"/>
      <c r="AN79" s="153">
        <f>データ!DS7</f>
        <v>66.7</v>
      </c>
      <c r="AO79" s="153"/>
      <c r="AP79" s="153"/>
      <c r="AQ79" s="153"/>
      <c r="AR79" s="153"/>
      <c r="AS79" s="153"/>
      <c r="AT79" s="153"/>
      <c r="AU79" s="153"/>
      <c r="AV79" s="153"/>
      <c r="AW79" s="153"/>
      <c r="AX79" s="153"/>
      <c r="AY79" s="153"/>
      <c r="AZ79" s="153"/>
      <c r="BA79" s="153"/>
      <c r="BB79" s="153"/>
      <c r="BC79" s="153"/>
      <c r="BD79" s="153"/>
      <c r="BE79" s="153"/>
      <c r="BF79" s="153"/>
      <c r="BG79" s="153">
        <f>データ!DT7</f>
        <v>68.900000000000006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69.900000000000006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71.3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77.3</v>
      </c>
      <c r="EP79" s="153"/>
      <c r="EQ79" s="153"/>
      <c r="ER79" s="153"/>
      <c r="ES79" s="153"/>
      <c r="ET79" s="153"/>
      <c r="EU79" s="153"/>
      <c r="EV79" s="153"/>
      <c r="EW79" s="153"/>
      <c r="EX79" s="153"/>
      <c r="EY79" s="153"/>
      <c r="EZ79" s="153"/>
      <c r="FA79" s="153"/>
      <c r="FB79" s="153"/>
      <c r="FC79" s="153"/>
      <c r="FD79" s="153"/>
      <c r="FE79" s="153"/>
      <c r="FF79" s="153"/>
      <c r="FG79" s="153"/>
      <c r="FH79" s="153">
        <f>データ!ED7</f>
        <v>71.400000000000006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61.8</v>
      </c>
      <c r="GB79" s="153"/>
      <c r="GC79" s="153"/>
      <c r="GD79" s="153"/>
      <c r="GE79" s="153"/>
      <c r="GF79" s="153"/>
      <c r="GG79" s="153"/>
      <c r="GH79" s="153"/>
      <c r="GI79" s="153"/>
      <c r="GJ79" s="153"/>
      <c r="GK79" s="153"/>
      <c r="GL79" s="153"/>
      <c r="GM79" s="153"/>
      <c r="GN79" s="153"/>
      <c r="GO79" s="153"/>
      <c r="GP79" s="153"/>
      <c r="GQ79" s="153"/>
      <c r="GR79" s="153"/>
      <c r="GS79" s="153"/>
      <c r="GT79" s="153">
        <f>データ!EF7</f>
        <v>60.6</v>
      </c>
      <c r="GU79" s="153"/>
      <c r="GV79" s="153"/>
      <c r="GW79" s="153"/>
      <c r="GX79" s="153"/>
      <c r="GY79" s="153"/>
      <c r="GZ79" s="153"/>
      <c r="HA79" s="153"/>
      <c r="HB79" s="153"/>
      <c r="HC79" s="153"/>
      <c r="HD79" s="153"/>
      <c r="HE79" s="153"/>
      <c r="HF79" s="153"/>
      <c r="HG79" s="153"/>
      <c r="HH79" s="153"/>
      <c r="HI79" s="153"/>
      <c r="HJ79" s="153"/>
      <c r="HK79" s="153"/>
      <c r="HL79" s="153"/>
      <c r="HM79" s="153">
        <f>データ!EG7</f>
        <v>64.7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51754614</v>
      </c>
      <c r="JK79" s="154"/>
      <c r="JL79" s="154"/>
      <c r="JM79" s="154"/>
      <c r="JN79" s="154"/>
      <c r="JO79" s="154"/>
      <c r="JP79" s="154"/>
      <c r="JQ79" s="154"/>
      <c r="JR79" s="154"/>
      <c r="JS79" s="154"/>
      <c r="JT79" s="154"/>
      <c r="JU79" s="154"/>
      <c r="JV79" s="154"/>
      <c r="JW79" s="154"/>
      <c r="JX79" s="154"/>
      <c r="JY79" s="154"/>
      <c r="JZ79" s="154"/>
      <c r="KA79" s="154"/>
      <c r="KB79" s="154"/>
      <c r="KC79" s="154">
        <f>データ!EO7</f>
        <v>50024760</v>
      </c>
      <c r="KD79" s="154"/>
      <c r="KE79" s="154"/>
      <c r="KF79" s="154"/>
      <c r="KG79" s="154"/>
      <c r="KH79" s="154"/>
      <c r="KI79" s="154"/>
      <c r="KJ79" s="154"/>
      <c r="KK79" s="154"/>
      <c r="KL79" s="154"/>
      <c r="KM79" s="154"/>
      <c r="KN79" s="154"/>
      <c r="KO79" s="154"/>
      <c r="KP79" s="154"/>
      <c r="KQ79" s="154"/>
      <c r="KR79" s="154"/>
      <c r="KS79" s="154"/>
      <c r="KT79" s="154"/>
      <c r="KU79" s="154"/>
      <c r="KV79" s="154">
        <f>データ!EP7</f>
        <v>42650367</v>
      </c>
      <c r="KW79" s="154"/>
      <c r="KX79" s="154"/>
      <c r="KY79" s="154"/>
      <c r="KZ79" s="154"/>
      <c r="LA79" s="154"/>
      <c r="LB79" s="154"/>
      <c r="LC79" s="154"/>
      <c r="LD79" s="154"/>
      <c r="LE79" s="154"/>
      <c r="LF79" s="154"/>
      <c r="LG79" s="154"/>
      <c r="LH79" s="154"/>
      <c r="LI79" s="154"/>
      <c r="LJ79" s="154"/>
      <c r="LK79" s="154"/>
      <c r="LL79" s="154"/>
      <c r="LM79" s="154"/>
      <c r="LN79" s="154"/>
      <c r="LO79" s="154">
        <f>データ!EQ7</f>
        <v>42685206</v>
      </c>
      <c r="LP79" s="154"/>
      <c r="LQ79" s="154"/>
      <c r="LR79" s="154"/>
      <c r="LS79" s="154"/>
      <c r="LT79" s="154"/>
      <c r="LU79" s="154"/>
      <c r="LV79" s="154"/>
      <c r="LW79" s="154"/>
      <c r="LX79" s="154"/>
      <c r="LY79" s="154"/>
      <c r="LZ79" s="154"/>
      <c r="MA79" s="154"/>
      <c r="MB79" s="154"/>
      <c r="MC79" s="154"/>
      <c r="MD79" s="154"/>
      <c r="ME79" s="154"/>
      <c r="MF79" s="154"/>
      <c r="MG79" s="154"/>
      <c r="MH79" s="154">
        <f>データ!ER7</f>
        <v>43037105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tKr9EjoxFJtyX1vQ0qyXh3OOV2/HMIQbVx4y4iGZxj6mvTVYt3NCmxIWLX/zm2tOgqWtr94TRZjIMBrZrdQ1A==" saltValue="mfO9qTW1H5tE3kMNvqSq6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150</v>
      </c>
      <c r="B6" s="65">
        <f>B8</f>
        <v>2018</v>
      </c>
      <c r="C6" s="65">
        <f t="shared" ref="C6:M6" si="2">C8</f>
        <v>228010</v>
      </c>
      <c r="D6" s="65">
        <f t="shared" si="2"/>
        <v>46</v>
      </c>
      <c r="E6" s="65">
        <f t="shared" si="2"/>
        <v>6</v>
      </c>
      <c r="F6" s="65">
        <f t="shared" si="2"/>
        <v>0</v>
      </c>
      <c r="G6" s="65">
        <f t="shared" si="2"/>
        <v>1</v>
      </c>
      <c r="H6" s="157" t="str">
        <f>IF(H8&lt;&gt;I8,H8,"")&amp;IF(I8&lt;&gt;J8,I8,"")&amp;"　"&amp;J8</f>
        <v>静岡県共立蒲原総合病院組合（事業会計分）　共立蒲原総合病院</v>
      </c>
      <c r="I6" s="158"/>
      <c r="J6" s="159"/>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21</v>
      </c>
      <c r="R6" s="65" t="str">
        <f t="shared" si="3"/>
        <v>対象</v>
      </c>
      <c r="S6" s="65" t="str">
        <f t="shared" si="3"/>
        <v>ド 透 I 訓</v>
      </c>
      <c r="T6" s="65" t="str">
        <f t="shared" si="3"/>
        <v>救</v>
      </c>
      <c r="U6" s="66" t="str">
        <f>U8</f>
        <v>-</v>
      </c>
      <c r="V6" s="66">
        <f>V8</f>
        <v>21651</v>
      </c>
      <c r="W6" s="65" t="str">
        <f>W8</f>
        <v>非該当</v>
      </c>
      <c r="X6" s="65" t="str">
        <f t="shared" si="3"/>
        <v>７：１</v>
      </c>
      <c r="Y6" s="66">
        <f t="shared" si="3"/>
        <v>175</v>
      </c>
      <c r="Z6" s="66">
        <f t="shared" si="3"/>
        <v>92</v>
      </c>
      <c r="AA6" s="66" t="str">
        <f t="shared" si="3"/>
        <v>-</v>
      </c>
      <c r="AB6" s="66" t="str">
        <f t="shared" si="3"/>
        <v>-</v>
      </c>
      <c r="AC6" s="66" t="str">
        <f t="shared" si="3"/>
        <v>-</v>
      </c>
      <c r="AD6" s="66">
        <f t="shared" si="3"/>
        <v>267</v>
      </c>
      <c r="AE6" s="66">
        <f t="shared" si="3"/>
        <v>143</v>
      </c>
      <c r="AF6" s="66">
        <f t="shared" si="3"/>
        <v>92</v>
      </c>
      <c r="AG6" s="66">
        <f t="shared" si="3"/>
        <v>235</v>
      </c>
      <c r="AH6" s="67">
        <f>IF(AH8="-",NA(),AH8)</f>
        <v>107.8</v>
      </c>
      <c r="AI6" s="67">
        <f t="shared" ref="AI6:AQ6" si="4">IF(AI8="-",NA(),AI8)</f>
        <v>99.4</v>
      </c>
      <c r="AJ6" s="67">
        <f t="shared" si="4"/>
        <v>100</v>
      </c>
      <c r="AK6" s="67">
        <f t="shared" si="4"/>
        <v>100</v>
      </c>
      <c r="AL6" s="67">
        <f t="shared" si="4"/>
        <v>100</v>
      </c>
      <c r="AM6" s="67">
        <f t="shared" si="4"/>
        <v>97.9</v>
      </c>
      <c r="AN6" s="67">
        <f t="shared" si="4"/>
        <v>96.6</v>
      </c>
      <c r="AO6" s="67">
        <f t="shared" si="4"/>
        <v>96.2</v>
      </c>
      <c r="AP6" s="67">
        <f t="shared" si="4"/>
        <v>97.2</v>
      </c>
      <c r="AQ6" s="67">
        <f t="shared" si="4"/>
        <v>97.5</v>
      </c>
      <c r="AR6" s="67" t="str">
        <f>IF(AR8="-","【-】","【"&amp;SUBSTITUTE(TEXT(AR8,"#,##0.0"),"-","△")&amp;"】")</f>
        <v>【98.8】</v>
      </c>
      <c r="AS6" s="67">
        <f>IF(AS8="-",NA(),AS8)</f>
        <v>90.1</v>
      </c>
      <c r="AT6" s="67">
        <f t="shared" ref="AT6:BB6" si="5">IF(AT8="-",NA(),AT8)</f>
        <v>86.7</v>
      </c>
      <c r="AU6" s="67">
        <f t="shared" si="5"/>
        <v>85.6</v>
      </c>
      <c r="AV6" s="67">
        <f t="shared" si="5"/>
        <v>83.9</v>
      </c>
      <c r="AW6" s="67">
        <f t="shared" si="5"/>
        <v>84.9</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72.099999999999994</v>
      </c>
      <c r="BP6" s="67">
        <f t="shared" ref="BP6:BX6" si="7">IF(BP8="-",NA(),BP8)</f>
        <v>74.7</v>
      </c>
      <c r="BQ6" s="67">
        <f t="shared" si="7"/>
        <v>74.900000000000006</v>
      </c>
      <c r="BR6" s="67">
        <f t="shared" si="7"/>
        <v>75</v>
      </c>
      <c r="BS6" s="67">
        <f t="shared" si="7"/>
        <v>76.900000000000006</v>
      </c>
      <c r="BT6" s="67">
        <f t="shared" si="7"/>
        <v>69.099999999999994</v>
      </c>
      <c r="BU6" s="67">
        <f t="shared" si="7"/>
        <v>69.8</v>
      </c>
      <c r="BV6" s="67">
        <f t="shared" si="7"/>
        <v>71.2</v>
      </c>
      <c r="BW6" s="67">
        <f t="shared" si="7"/>
        <v>73</v>
      </c>
      <c r="BX6" s="67">
        <f t="shared" si="7"/>
        <v>72.099999999999994</v>
      </c>
      <c r="BY6" s="67" t="str">
        <f>IF(BY8="-","【-】","【"&amp;SUBSTITUTE(TEXT(BY8,"#,##0.0"),"-","△")&amp;"】")</f>
        <v>【74.9】</v>
      </c>
      <c r="BZ6" s="68">
        <f>IF(BZ8="-",NA(),BZ8)</f>
        <v>30492</v>
      </c>
      <c r="CA6" s="68">
        <f t="shared" ref="CA6:CI6" si="8">IF(CA8="-",NA(),CA8)</f>
        <v>30199</v>
      </c>
      <c r="CB6" s="68">
        <f t="shared" si="8"/>
        <v>30467</v>
      </c>
      <c r="CC6" s="68">
        <f t="shared" si="8"/>
        <v>30775</v>
      </c>
      <c r="CD6" s="68">
        <f t="shared" si="8"/>
        <v>32303</v>
      </c>
      <c r="CE6" s="68">
        <f t="shared" si="8"/>
        <v>45099</v>
      </c>
      <c r="CF6" s="68">
        <f t="shared" si="8"/>
        <v>45085</v>
      </c>
      <c r="CG6" s="68">
        <f t="shared" si="8"/>
        <v>44825</v>
      </c>
      <c r="CH6" s="68">
        <f t="shared" si="8"/>
        <v>45494</v>
      </c>
      <c r="CI6" s="68">
        <f t="shared" si="8"/>
        <v>47924</v>
      </c>
      <c r="CJ6" s="67" t="str">
        <f>IF(CJ8="-","【-】","【"&amp;SUBSTITUTE(TEXT(CJ8,"#,##0"),"-","△")&amp;"】")</f>
        <v>【52,412】</v>
      </c>
      <c r="CK6" s="68">
        <f>IF(CK8="-",NA(),CK8)</f>
        <v>10548</v>
      </c>
      <c r="CL6" s="68">
        <f t="shared" ref="CL6:CT6" si="9">IF(CL8="-",NA(),CL8)</f>
        <v>11202</v>
      </c>
      <c r="CM6" s="68">
        <f t="shared" si="9"/>
        <v>11111</v>
      </c>
      <c r="CN6" s="68">
        <f t="shared" si="9"/>
        <v>11255</v>
      </c>
      <c r="CO6" s="68">
        <f t="shared" si="9"/>
        <v>11798</v>
      </c>
      <c r="CP6" s="68">
        <f t="shared" si="9"/>
        <v>11173</v>
      </c>
      <c r="CQ6" s="68">
        <f t="shared" si="9"/>
        <v>11881</v>
      </c>
      <c r="CR6" s="68">
        <f t="shared" si="9"/>
        <v>12023</v>
      </c>
      <c r="CS6" s="68">
        <f t="shared" si="9"/>
        <v>12309</v>
      </c>
      <c r="CT6" s="68">
        <f t="shared" si="9"/>
        <v>12502</v>
      </c>
      <c r="CU6" s="67" t="str">
        <f>IF(CU8="-","【-】","【"&amp;SUBSTITUTE(TEXT(CU8,"#,##0"),"-","△")&amp;"】")</f>
        <v>【14,708】</v>
      </c>
      <c r="CV6" s="67">
        <f>IF(CV8="-",NA(),CV8)</f>
        <v>68.8</v>
      </c>
      <c r="CW6" s="67">
        <f t="shared" ref="CW6:DE6" si="10">IF(CW8="-",NA(),CW8)</f>
        <v>76.7</v>
      </c>
      <c r="CX6" s="67">
        <f t="shared" si="10"/>
        <v>78.5</v>
      </c>
      <c r="CY6" s="67">
        <f t="shared" si="10"/>
        <v>80.900000000000006</v>
      </c>
      <c r="CZ6" s="67">
        <f t="shared" si="10"/>
        <v>77.5</v>
      </c>
      <c r="DA6" s="67">
        <f t="shared" si="10"/>
        <v>57.6</v>
      </c>
      <c r="DB6" s="67">
        <f t="shared" si="10"/>
        <v>58.3</v>
      </c>
      <c r="DC6" s="67">
        <f t="shared" si="10"/>
        <v>59.7</v>
      </c>
      <c r="DD6" s="67">
        <f t="shared" si="10"/>
        <v>59</v>
      </c>
      <c r="DE6" s="67">
        <f t="shared" si="10"/>
        <v>59.4</v>
      </c>
      <c r="DF6" s="67" t="str">
        <f>IF(DF8="-","【-】","【"&amp;SUBSTITUTE(TEXT(DF8,"#,##0.0"),"-","△")&amp;"】")</f>
        <v>【54.8】</v>
      </c>
      <c r="DG6" s="67">
        <f>IF(DG8="-",NA(),DG8)</f>
        <v>13.9</v>
      </c>
      <c r="DH6" s="67">
        <f t="shared" ref="DH6:DP6" si="11">IF(DH8="-",NA(),DH8)</f>
        <v>12.7</v>
      </c>
      <c r="DI6" s="67">
        <f t="shared" si="11"/>
        <v>12.8</v>
      </c>
      <c r="DJ6" s="67">
        <f t="shared" si="11"/>
        <v>11.9</v>
      </c>
      <c r="DK6" s="67">
        <f t="shared" si="11"/>
        <v>12.1</v>
      </c>
      <c r="DL6" s="67">
        <f t="shared" si="11"/>
        <v>21.3</v>
      </c>
      <c r="DM6" s="67">
        <f t="shared" si="11"/>
        <v>22</v>
      </c>
      <c r="DN6" s="67">
        <f t="shared" si="11"/>
        <v>20.9</v>
      </c>
      <c r="DO6" s="67">
        <f t="shared" si="11"/>
        <v>20.7</v>
      </c>
      <c r="DP6" s="67">
        <f t="shared" si="11"/>
        <v>20.6</v>
      </c>
      <c r="DQ6" s="67" t="str">
        <f>IF(DQ8="-","【-】","【"&amp;SUBSTITUTE(TEXT(DQ8,"#,##0.0"),"-","△")&amp;"】")</f>
        <v>【24.3】</v>
      </c>
      <c r="DR6" s="67">
        <f>IF(DR8="-",NA(),DR8)</f>
        <v>66.3</v>
      </c>
      <c r="DS6" s="67">
        <f t="shared" ref="DS6:EA6" si="12">IF(DS8="-",NA(),DS8)</f>
        <v>66.7</v>
      </c>
      <c r="DT6" s="67">
        <f t="shared" si="12"/>
        <v>68.900000000000006</v>
      </c>
      <c r="DU6" s="67">
        <f t="shared" si="12"/>
        <v>69.900000000000006</v>
      </c>
      <c r="DV6" s="67">
        <f t="shared" si="12"/>
        <v>71.3</v>
      </c>
      <c r="DW6" s="67">
        <f t="shared" si="12"/>
        <v>49.7</v>
      </c>
      <c r="DX6" s="67">
        <f t="shared" si="12"/>
        <v>48.1</v>
      </c>
      <c r="DY6" s="67">
        <f t="shared" si="12"/>
        <v>44.7</v>
      </c>
      <c r="DZ6" s="67">
        <f t="shared" si="12"/>
        <v>46.9</v>
      </c>
      <c r="EA6" s="67">
        <f t="shared" si="12"/>
        <v>48.6</v>
      </c>
      <c r="EB6" s="67" t="str">
        <f>IF(EB8="-","【-】","【"&amp;SUBSTITUTE(TEXT(EB8,"#,##0.0"),"-","△")&amp;"】")</f>
        <v>【52.5】</v>
      </c>
      <c r="EC6" s="67">
        <f>IF(EC8="-",NA(),EC8)</f>
        <v>77.3</v>
      </c>
      <c r="ED6" s="67">
        <f t="shared" ref="ED6:EL6" si="13">IF(ED8="-",NA(),ED8)</f>
        <v>71.400000000000006</v>
      </c>
      <c r="EE6" s="67">
        <f t="shared" si="13"/>
        <v>61.8</v>
      </c>
      <c r="EF6" s="67">
        <f t="shared" si="13"/>
        <v>60.6</v>
      </c>
      <c r="EG6" s="67">
        <f t="shared" si="13"/>
        <v>64.7</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51754614</v>
      </c>
      <c r="EO6" s="68">
        <f t="shared" ref="EO6:EW6" si="14">IF(EO8="-",NA(),EO8)</f>
        <v>50024760</v>
      </c>
      <c r="EP6" s="68">
        <f t="shared" si="14"/>
        <v>42650367</v>
      </c>
      <c r="EQ6" s="68">
        <f t="shared" si="14"/>
        <v>42685206</v>
      </c>
      <c r="ER6" s="68">
        <f t="shared" si="14"/>
        <v>43037105</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151</v>
      </c>
      <c r="B7" s="65">
        <f t="shared" ref="B7:AG7" si="15">B8</f>
        <v>2018</v>
      </c>
      <c r="C7" s="65">
        <f t="shared" si="15"/>
        <v>228010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21</v>
      </c>
      <c r="R7" s="65" t="str">
        <f t="shared" si="15"/>
        <v>対象</v>
      </c>
      <c r="S7" s="65" t="str">
        <f t="shared" si="15"/>
        <v>ド 透 I 訓</v>
      </c>
      <c r="T7" s="65" t="str">
        <f t="shared" si="15"/>
        <v>救</v>
      </c>
      <c r="U7" s="66" t="str">
        <f>U8</f>
        <v>-</v>
      </c>
      <c r="V7" s="66">
        <f>V8</f>
        <v>21651</v>
      </c>
      <c r="W7" s="65" t="str">
        <f>W8</f>
        <v>非該当</v>
      </c>
      <c r="X7" s="65" t="str">
        <f t="shared" si="15"/>
        <v>７：１</v>
      </c>
      <c r="Y7" s="66">
        <f t="shared" si="15"/>
        <v>175</v>
      </c>
      <c r="Z7" s="66">
        <f t="shared" si="15"/>
        <v>92</v>
      </c>
      <c r="AA7" s="66" t="str">
        <f t="shared" si="15"/>
        <v>-</v>
      </c>
      <c r="AB7" s="66" t="str">
        <f t="shared" si="15"/>
        <v>-</v>
      </c>
      <c r="AC7" s="66" t="str">
        <f t="shared" si="15"/>
        <v>-</v>
      </c>
      <c r="AD7" s="66">
        <f t="shared" si="15"/>
        <v>267</v>
      </c>
      <c r="AE7" s="66">
        <f t="shared" si="15"/>
        <v>143</v>
      </c>
      <c r="AF7" s="66">
        <f t="shared" si="15"/>
        <v>92</v>
      </c>
      <c r="AG7" s="66">
        <f t="shared" si="15"/>
        <v>235</v>
      </c>
      <c r="AH7" s="67">
        <f>AH8</f>
        <v>107.8</v>
      </c>
      <c r="AI7" s="67">
        <f t="shared" ref="AI7:AQ7" si="16">AI8</f>
        <v>99.4</v>
      </c>
      <c r="AJ7" s="67">
        <f t="shared" si="16"/>
        <v>100</v>
      </c>
      <c r="AK7" s="67">
        <f t="shared" si="16"/>
        <v>100</v>
      </c>
      <c r="AL7" s="67">
        <f t="shared" si="16"/>
        <v>100</v>
      </c>
      <c r="AM7" s="67">
        <f t="shared" si="16"/>
        <v>97.9</v>
      </c>
      <c r="AN7" s="67">
        <f t="shared" si="16"/>
        <v>96.6</v>
      </c>
      <c r="AO7" s="67">
        <f t="shared" si="16"/>
        <v>96.2</v>
      </c>
      <c r="AP7" s="67">
        <f t="shared" si="16"/>
        <v>97.2</v>
      </c>
      <c r="AQ7" s="67">
        <f t="shared" si="16"/>
        <v>97.5</v>
      </c>
      <c r="AR7" s="67"/>
      <c r="AS7" s="67">
        <f>AS8</f>
        <v>90.1</v>
      </c>
      <c r="AT7" s="67">
        <f t="shared" ref="AT7:BB7" si="17">AT8</f>
        <v>86.7</v>
      </c>
      <c r="AU7" s="67">
        <f t="shared" si="17"/>
        <v>85.6</v>
      </c>
      <c r="AV7" s="67">
        <f t="shared" si="17"/>
        <v>83.9</v>
      </c>
      <c r="AW7" s="67">
        <f t="shared" si="17"/>
        <v>84.9</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72.099999999999994</v>
      </c>
      <c r="BP7" s="67">
        <f t="shared" ref="BP7:BX7" si="19">BP8</f>
        <v>74.7</v>
      </c>
      <c r="BQ7" s="67">
        <f t="shared" si="19"/>
        <v>74.900000000000006</v>
      </c>
      <c r="BR7" s="67">
        <f t="shared" si="19"/>
        <v>75</v>
      </c>
      <c r="BS7" s="67">
        <f t="shared" si="19"/>
        <v>76.900000000000006</v>
      </c>
      <c r="BT7" s="67">
        <f t="shared" si="19"/>
        <v>69.099999999999994</v>
      </c>
      <c r="BU7" s="67">
        <f t="shared" si="19"/>
        <v>69.8</v>
      </c>
      <c r="BV7" s="67">
        <f t="shared" si="19"/>
        <v>71.2</v>
      </c>
      <c r="BW7" s="67">
        <f t="shared" si="19"/>
        <v>73</v>
      </c>
      <c r="BX7" s="67">
        <f t="shared" si="19"/>
        <v>72.099999999999994</v>
      </c>
      <c r="BY7" s="67"/>
      <c r="BZ7" s="68">
        <f>BZ8</f>
        <v>30492</v>
      </c>
      <c r="CA7" s="68">
        <f t="shared" ref="CA7:CI7" si="20">CA8</f>
        <v>30199</v>
      </c>
      <c r="CB7" s="68">
        <f t="shared" si="20"/>
        <v>30467</v>
      </c>
      <c r="CC7" s="68">
        <f t="shared" si="20"/>
        <v>30775</v>
      </c>
      <c r="CD7" s="68">
        <f t="shared" si="20"/>
        <v>32303</v>
      </c>
      <c r="CE7" s="68">
        <f t="shared" si="20"/>
        <v>45099</v>
      </c>
      <c r="CF7" s="68">
        <f t="shared" si="20"/>
        <v>45085</v>
      </c>
      <c r="CG7" s="68">
        <f t="shared" si="20"/>
        <v>44825</v>
      </c>
      <c r="CH7" s="68">
        <f t="shared" si="20"/>
        <v>45494</v>
      </c>
      <c r="CI7" s="68">
        <f t="shared" si="20"/>
        <v>47924</v>
      </c>
      <c r="CJ7" s="67"/>
      <c r="CK7" s="68">
        <f>CK8</f>
        <v>10548</v>
      </c>
      <c r="CL7" s="68">
        <f t="shared" ref="CL7:CT7" si="21">CL8</f>
        <v>11202</v>
      </c>
      <c r="CM7" s="68">
        <f t="shared" si="21"/>
        <v>11111</v>
      </c>
      <c r="CN7" s="68">
        <f t="shared" si="21"/>
        <v>11255</v>
      </c>
      <c r="CO7" s="68">
        <f t="shared" si="21"/>
        <v>11798</v>
      </c>
      <c r="CP7" s="68">
        <f t="shared" si="21"/>
        <v>11173</v>
      </c>
      <c r="CQ7" s="68">
        <f t="shared" si="21"/>
        <v>11881</v>
      </c>
      <c r="CR7" s="68">
        <f t="shared" si="21"/>
        <v>12023</v>
      </c>
      <c r="CS7" s="68">
        <f t="shared" si="21"/>
        <v>12309</v>
      </c>
      <c r="CT7" s="68">
        <f t="shared" si="21"/>
        <v>12502</v>
      </c>
      <c r="CU7" s="67"/>
      <c r="CV7" s="67">
        <f>CV8</f>
        <v>68.8</v>
      </c>
      <c r="CW7" s="67">
        <f t="shared" ref="CW7:DE7" si="22">CW8</f>
        <v>76.7</v>
      </c>
      <c r="CX7" s="67">
        <f t="shared" si="22"/>
        <v>78.5</v>
      </c>
      <c r="CY7" s="67">
        <f t="shared" si="22"/>
        <v>80.900000000000006</v>
      </c>
      <c r="CZ7" s="67">
        <f t="shared" si="22"/>
        <v>77.5</v>
      </c>
      <c r="DA7" s="67">
        <f t="shared" si="22"/>
        <v>57.6</v>
      </c>
      <c r="DB7" s="67">
        <f t="shared" si="22"/>
        <v>58.3</v>
      </c>
      <c r="DC7" s="67">
        <f t="shared" si="22"/>
        <v>59.7</v>
      </c>
      <c r="DD7" s="67">
        <f t="shared" si="22"/>
        <v>59</v>
      </c>
      <c r="DE7" s="67">
        <f t="shared" si="22"/>
        <v>59.4</v>
      </c>
      <c r="DF7" s="67"/>
      <c r="DG7" s="67">
        <f>DG8</f>
        <v>13.9</v>
      </c>
      <c r="DH7" s="67">
        <f t="shared" ref="DH7:DP7" si="23">DH8</f>
        <v>12.7</v>
      </c>
      <c r="DI7" s="67">
        <f t="shared" si="23"/>
        <v>12.8</v>
      </c>
      <c r="DJ7" s="67">
        <f t="shared" si="23"/>
        <v>11.9</v>
      </c>
      <c r="DK7" s="67">
        <f t="shared" si="23"/>
        <v>12.1</v>
      </c>
      <c r="DL7" s="67">
        <f t="shared" si="23"/>
        <v>21.3</v>
      </c>
      <c r="DM7" s="67">
        <f t="shared" si="23"/>
        <v>22</v>
      </c>
      <c r="DN7" s="67">
        <f t="shared" si="23"/>
        <v>20.9</v>
      </c>
      <c r="DO7" s="67">
        <f t="shared" si="23"/>
        <v>20.7</v>
      </c>
      <c r="DP7" s="67">
        <f t="shared" si="23"/>
        <v>20.6</v>
      </c>
      <c r="DQ7" s="67"/>
      <c r="DR7" s="67">
        <f>DR8</f>
        <v>66.3</v>
      </c>
      <c r="DS7" s="67">
        <f t="shared" ref="DS7:EA7" si="24">DS8</f>
        <v>66.7</v>
      </c>
      <c r="DT7" s="67">
        <f t="shared" si="24"/>
        <v>68.900000000000006</v>
      </c>
      <c r="DU7" s="67">
        <f t="shared" si="24"/>
        <v>69.900000000000006</v>
      </c>
      <c r="DV7" s="67">
        <f t="shared" si="24"/>
        <v>71.3</v>
      </c>
      <c r="DW7" s="67">
        <f t="shared" si="24"/>
        <v>49.7</v>
      </c>
      <c r="DX7" s="67">
        <f t="shared" si="24"/>
        <v>48.1</v>
      </c>
      <c r="DY7" s="67">
        <f t="shared" si="24"/>
        <v>44.7</v>
      </c>
      <c r="DZ7" s="67">
        <f t="shared" si="24"/>
        <v>46.9</v>
      </c>
      <c r="EA7" s="67">
        <f t="shared" si="24"/>
        <v>48.6</v>
      </c>
      <c r="EB7" s="67"/>
      <c r="EC7" s="67">
        <f>EC8</f>
        <v>77.3</v>
      </c>
      <c r="ED7" s="67">
        <f t="shared" ref="ED7:EL7" si="25">ED8</f>
        <v>71.400000000000006</v>
      </c>
      <c r="EE7" s="67">
        <f t="shared" si="25"/>
        <v>61.8</v>
      </c>
      <c r="EF7" s="67">
        <f t="shared" si="25"/>
        <v>60.6</v>
      </c>
      <c r="EG7" s="67">
        <f t="shared" si="25"/>
        <v>64.7</v>
      </c>
      <c r="EH7" s="67">
        <f t="shared" si="25"/>
        <v>66.900000000000006</v>
      </c>
      <c r="EI7" s="67">
        <f t="shared" si="25"/>
        <v>66.5</v>
      </c>
      <c r="EJ7" s="67">
        <f t="shared" si="25"/>
        <v>64.2</v>
      </c>
      <c r="EK7" s="67">
        <f t="shared" si="25"/>
        <v>67.3</v>
      </c>
      <c r="EL7" s="67">
        <f t="shared" si="25"/>
        <v>70.099999999999994</v>
      </c>
      <c r="EM7" s="67"/>
      <c r="EN7" s="68">
        <f>EN8</f>
        <v>51754614</v>
      </c>
      <c r="EO7" s="68">
        <f t="shared" ref="EO7:EW7" si="26">EO8</f>
        <v>50024760</v>
      </c>
      <c r="EP7" s="68">
        <f t="shared" si="26"/>
        <v>42650367</v>
      </c>
      <c r="EQ7" s="68">
        <f t="shared" si="26"/>
        <v>42685206</v>
      </c>
      <c r="ER7" s="68">
        <f t="shared" si="26"/>
        <v>43037105</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228010</v>
      </c>
      <c r="D8" s="70">
        <v>46</v>
      </c>
      <c r="E8" s="70">
        <v>6</v>
      </c>
      <c r="F8" s="70">
        <v>0</v>
      </c>
      <c r="G8" s="70">
        <v>1</v>
      </c>
      <c r="H8" s="70" t="s">
        <v>152</v>
      </c>
      <c r="I8" s="70" t="s">
        <v>153</v>
      </c>
      <c r="J8" s="70" t="s">
        <v>154</v>
      </c>
      <c r="K8" s="70" t="s">
        <v>155</v>
      </c>
      <c r="L8" s="70" t="s">
        <v>156</v>
      </c>
      <c r="M8" s="70" t="s">
        <v>157</v>
      </c>
      <c r="N8" s="70" t="s">
        <v>158</v>
      </c>
      <c r="O8" s="70" t="s">
        <v>159</v>
      </c>
      <c r="P8" s="70" t="s">
        <v>160</v>
      </c>
      <c r="Q8" s="71">
        <v>21</v>
      </c>
      <c r="R8" s="70" t="s">
        <v>161</v>
      </c>
      <c r="S8" s="70" t="s">
        <v>162</v>
      </c>
      <c r="T8" s="70" t="s">
        <v>163</v>
      </c>
      <c r="U8" s="71" t="s">
        <v>38</v>
      </c>
      <c r="V8" s="71">
        <v>21651</v>
      </c>
      <c r="W8" s="70" t="s">
        <v>164</v>
      </c>
      <c r="X8" s="72" t="s">
        <v>165</v>
      </c>
      <c r="Y8" s="71">
        <v>175</v>
      </c>
      <c r="Z8" s="71">
        <v>92</v>
      </c>
      <c r="AA8" s="71" t="s">
        <v>38</v>
      </c>
      <c r="AB8" s="71" t="s">
        <v>38</v>
      </c>
      <c r="AC8" s="71" t="s">
        <v>38</v>
      </c>
      <c r="AD8" s="71">
        <v>267</v>
      </c>
      <c r="AE8" s="71">
        <v>143</v>
      </c>
      <c r="AF8" s="71">
        <v>92</v>
      </c>
      <c r="AG8" s="71">
        <v>235</v>
      </c>
      <c r="AH8" s="73">
        <v>107.8</v>
      </c>
      <c r="AI8" s="73">
        <v>99.4</v>
      </c>
      <c r="AJ8" s="73">
        <v>100</v>
      </c>
      <c r="AK8" s="73">
        <v>100</v>
      </c>
      <c r="AL8" s="73">
        <v>100</v>
      </c>
      <c r="AM8" s="73">
        <v>97.9</v>
      </c>
      <c r="AN8" s="73">
        <v>96.6</v>
      </c>
      <c r="AO8" s="73">
        <v>96.2</v>
      </c>
      <c r="AP8" s="73">
        <v>97.2</v>
      </c>
      <c r="AQ8" s="73">
        <v>97.5</v>
      </c>
      <c r="AR8" s="73">
        <v>98.8</v>
      </c>
      <c r="AS8" s="73">
        <v>90.1</v>
      </c>
      <c r="AT8" s="73">
        <v>86.7</v>
      </c>
      <c r="AU8" s="73">
        <v>85.6</v>
      </c>
      <c r="AV8" s="73">
        <v>83.9</v>
      </c>
      <c r="AW8" s="73">
        <v>84.9</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72.099999999999994</v>
      </c>
      <c r="BP8" s="73">
        <v>74.7</v>
      </c>
      <c r="BQ8" s="73">
        <v>74.900000000000006</v>
      </c>
      <c r="BR8" s="73">
        <v>75</v>
      </c>
      <c r="BS8" s="73">
        <v>76.900000000000006</v>
      </c>
      <c r="BT8" s="73">
        <v>69.099999999999994</v>
      </c>
      <c r="BU8" s="73">
        <v>69.8</v>
      </c>
      <c r="BV8" s="73">
        <v>71.2</v>
      </c>
      <c r="BW8" s="73">
        <v>73</v>
      </c>
      <c r="BX8" s="73">
        <v>72.099999999999994</v>
      </c>
      <c r="BY8" s="73">
        <v>74.900000000000006</v>
      </c>
      <c r="BZ8" s="74">
        <v>30492</v>
      </c>
      <c r="CA8" s="74">
        <v>30199</v>
      </c>
      <c r="CB8" s="74">
        <v>30467</v>
      </c>
      <c r="CC8" s="74">
        <v>30775</v>
      </c>
      <c r="CD8" s="74">
        <v>32303</v>
      </c>
      <c r="CE8" s="74">
        <v>45099</v>
      </c>
      <c r="CF8" s="74">
        <v>45085</v>
      </c>
      <c r="CG8" s="74">
        <v>44825</v>
      </c>
      <c r="CH8" s="74">
        <v>45494</v>
      </c>
      <c r="CI8" s="74">
        <v>47924</v>
      </c>
      <c r="CJ8" s="73">
        <v>52412</v>
      </c>
      <c r="CK8" s="74">
        <v>10548</v>
      </c>
      <c r="CL8" s="74">
        <v>11202</v>
      </c>
      <c r="CM8" s="74">
        <v>11111</v>
      </c>
      <c r="CN8" s="74">
        <v>11255</v>
      </c>
      <c r="CO8" s="74">
        <v>11798</v>
      </c>
      <c r="CP8" s="74">
        <v>11173</v>
      </c>
      <c r="CQ8" s="74">
        <v>11881</v>
      </c>
      <c r="CR8" s="74">
        <v>12023</v>
      </c>
      <c r="CS8" s="74">
        <v>12309</v>
      </c>
      <c r="CT8" s="74">
        <v>12502</v>
      </c>
      <c r="CU8" s="73">
        <v>14708</v>
      </c>
      <c r="CV8" s="74">
        <v>68.8</v>
      </c>
      <c r="CW8" s="74">
        <v>76.7</v>
      </c>
      <c r="CX8" s="74">
        <v>78.5</v>
      </c>
      <c r="CY8" s="74">
        <v>80.900000000000006</v>
      </c>
      <c r="CZ8" s="74">
        <v>77.5</v>
      </c>
      <c r="DA8" s="74">
        <v>57.6</v>
      </c>
      <c r="DB8" s="74">
        <v>58.3</v>
      </c>
      <c r="DC8" s="74">
        <v>59.7</v>
      </c>
      <c r="DD8" s="74">
        <v>59</v>
      </c>
      <c r="DE8" s="74">
        <v>59.4</v>
      </c>
      <c r="DF8" s="74">
        <v>54.8</v>
      </c>
      <c r="DG8" s="74">
        <v>13.9</v>
      </c>
      <c r="DH8" s="74">
        <v>12.7</v>
      </c>
      <c r="DI8" s="74">
        <v>12.8</v>
      </c>
      <c r="DJ8" s="74">
        <v>11.9</v>
      </c>
      <c r="DK8" s="74">
        <v>12.1</v>
      </c>
      <c r="DL8" s="74">
        <v>21.3</v>
      </c>
      <c r="DM8" s="74">
        <v>22</v>
      </c>
      <c r="DN8" s="74">
        <v>20.9</v>
      </c>
      <c r="DO8" s="74">
        <v>20.7</v>
      </c>
      <c r="DP8" s="74">
        <v>20.6</v>
      </c>
      <c r="DQ8" s="74">
        <v>24.3</v>
      </c>
      <c r="DR8" s="73">
        <v>66.3</v>
      </c>
      <c r="DS8" s="73">
        <v>66.7</v>
      </c>
      <c r="DT8" s="73">
        <v>68.900000000000006</v>
      </c>
      <c r="DU8" s="73">
        <v>69.900000000000006</v>
      </c>
      <c r="DV8" s="73">
        <v>71.3</v>
      </c>
      <c r="DW8" s="73">
        <v>49.7</v>
      </c>
      <c r="DX8" s="73">
        <v>48.1</v>
      </c>
      <c r="DY8" s="73">
        <v>44.7</v>
      </c>
      <c r="DZ8" s="73">
        <v>46.9</v>
      </c>
      <c r="EA8" s="73">
        <v>48.6</v>
      </c>
      <c r="EB8" s="73">
        <v>52.5</v>
      </c>
      <c r="EC8" s="73">
        <v>77.3</v>
      </c>
      <c r="ED8" s="73">
        <v>71.400000000000006</v>
      </c>
      <c r="EE8" s="73">
        <v>61.8</v>
      </c>
      <c r="EF8" s="73">
        <v>60.6</v>
      </c>
      <c r="EG8" s="73">
        <v>64.7</v>
      </c>
      <c r="EH8" s="73">
        <v>66.900000000000006</v>
      </c>
      <c r="EI8" s="73">
        <v>66.5</v>
      </c>
      <c r="EJ8" s="73">
        <v>64.2</v>
      </c>
      <c r="EK8" s="73">
        <v>67.3</v>
      </c>
      <c r="EL8" s="73">
        <v>70.099999999999994</v>
      </c>
      <c r="EM8" s="73">
        <v>68.8</v>
      </c>
      <c r="EN8" s="74">
        <v>51754614</v>
      </c>
      <c r="EO8" s="74">
        <v>50024760</v>
      </c>
      <c r="EP8" s="74">
        <v>42650367</v>
      </c>
      <c r="EQ8" s="74">
        <v>42685206</v>
      </c>
      <c r="ER8" s="74">
        <v>43037105</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うちの　たつや</dc:creator>
  <cp:lastModifiedBy>うちの　たつや</cp:lastModifiedBy>
  <cp:lastPrinted>2020-01-30T13:39:43Z</cp:lastPrinted>
  <dcterms:created xsi:type="dcterms:W3CDTF">2020-02-05T01:54:18Z</dcterms:created>
  <dcterms:modified xsi:type="dcterms:W3CDTF">2020-02-05T01:54:18Z</dcterms:modified>
</cp:coreProperties>
</file>