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DlTlFe0qHe7sy48z/ShCl0r8sw0z9/DX6RkJQBPH9bSBOvVLkyEMN/tLJWhtIA8vr9TBDT0OL1f+TEqH8btvw==" workbookSaltValue="S/3RBW4uQfyTiXLy0FVAcQ=="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<sst xmlns:r="http://schemas.openxmlformats.org/officeDocument/2006/relationships" xmlns="http://schemas.openxmlformats.org/spreadsheetml/2006/main" count="110" uniqueCount="110">
  <si>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</si>
  <si>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2"/>
  </si>
  <si>
    <t>経営比較分析表（平成30年度決算）</t>
  </si>
  <si>
    <t>全国平均</t>
    <rPh sb="0" eb="2">
      <t>ゼンコク</t>
    </rPh>
    <rPh sb="2" eb="4">
      <t>ヘイキン</t>
    </rPh>
    <phoneticPr fontId="2"/>
  </si>
  <si>
    <t>類似団体区分</t>
    <rPh sb="4" eb="6">
      <t>クブン</t>
    </rPh>
    <phoneticPr fontId="2"/>
  </si>
  <si>
    <t>業種名</t>
    <rPh sb="2" eb="3">
      <t>メイ</t>
    </rPh>
    <phoneticPr fontId="2"/>
  </si>
  <si>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</si>
  <si>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2"/>
  </si>
  <si>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</si>
  <si>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</si>
  <si>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2"/>
  </si>
  <si>
    <t>管理者の情報</t>
    <rPh sb="0" eb="3">
      <t>カンリシャ</t>
    </rPh>
    <rPh sb="4" eb="6">
      <t>ジョウホウ</t>
    </rPh>
    <phoneticPr fontId="2"/>
  </si>
  <si>
    <t>人口（人）</t>
    <rPh sb="0" eb="2">
      <t>ジンコウ</t>
    </rPh>
    <rPh sb="3" eb="4">
      <t>ヒト</t>
    </rPh>
    <phoneticPr fontId="2"/>
  </si>
  <si>
    <t>①経常収支比率(％)</t>
  </si>
  <si>
    <t>【】</t>
  </si>
  <si>
    <t>グラフ凡例</t>
    <rPh sb="3" eb="5">
      <t>ハンレイ</t>
    </rPh>
    <phoneticPr fontId="2"/>
  </si>
  <si>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</si>
  <si>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t>
  </si>
  <si>
    <t>当該団体値（当該値）</t>
    <rPh sb="2" eb="4">
      <t>ダンタイ</t>
    </rPh>
    <phoneticPr fontId="2"/>
  </si>
  <si>
    <t>資金不足比率(％)</t>
  </si>
  <si>
    <t>業務CD</t>
    <rPh sb="0" eb="2">
      <t>ギョウム</t>
    </rPh>
    <phoneticPr fontId="2"/>
  </si>
  <si>
    <t>自己資本構成比率(％)</t>
  </si>
  <si>
    <t>漁業集落排水</t>
  </si>
  <si>
    <t>1. 経営の健全性・効率性</t>
  </si>
  <si>
    <t>普及率(％)</t>
  </si>
  <si>
    <t>有収率(％)</t>
    <rPh sb="0" eb="1">
      <t>ユウ</t>
    </rPh>
    <rPh sb="1" eb="3">
      <t>シュウリツ</t>
    </rPh>
    <phoneticPr fontId="2"/>
  </si>
  <si>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</si>
  <si>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</si>
  <si>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2"/>
  </si>
  <si>
    <t>2③</t>
  </si>
  <si>
    <t>1②</t>
  </si>
  <si>
    <t>2. 老朽化の状況について</t>
  </si>
  <si>
    <t>⑧水洗化率(％)</t>
  </si>
  <si>
    <t>1. 経営の健全性・効率性</t>
    <rPh sb="3" eb="5">
      <t>ケイエイ</t>
    </rPh>
    <rPh sb="6" eb="9">
      <t>ケンゼンセイ</t>
    </rPh>
    <rPh sb="10" eb="12">
      <t>コウリツ</t>
    </rPh>
    <rPh sb="12" eb="13">
      <t>セイ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</si>
  <si>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</si>
  <si>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比率(N-4)</t>
    <rPh sb="0" eb="2">
      <t>ヒリツ</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</si>
  <si>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</si>
  <si>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②累積欠損金比率(％)</t>
  </si>
  <si>
    <t>業種CD</t>
    <rPh sb="0" eb="2">
      <t>ギョウシュ</t>
    </rPh>
    <phoneticPr fontId="2"/>
  </si>
  <si>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</si>
  <si>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</si>
  <si>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2"/>
  </si>
  <si>
    <t>1. 経営の健全性・効率性について</t>
  </si>
  <si>
    <t>団体CD</t>
    <rPh sb="0" eb="2">
      <t>ダンタイ</t>
    </rPh>
    <phoneticPr fontId="2"/>
  </si>
  <si>
    <t>2. 老朽化の状況</t>
  </si>
  <si>
    <t>全体総括</t>
    <rPh sb="0" eb="2">
      <t>ゼンタイ</t>
    </rPh>
    <rPh sb="2" eb="4">
      <t>ソウカツ</t>
    </rPh>
    <phoneticPr fontId="2"/>
  </si>
  <si>
    <t>1①</t>
  </si>
  <si>
    <t>2②</t>
  </si>
  <si>
    <t>1③</t>
  </si>
  <si>
    <t>1④</t>
  </si>
  <si>
    <t>事業CD</t>
    <rPh sb="0" eb="2">
      <t>ジギョウ</t>
    </rPh>
    <phoneticPr fontId="2"/>
  </si>
  <si>
    <t>1⑤</t>
  </si>
  <si>
    <t>1⑦</t>
  </si>
  <si>
    <t>1⑧</t>
  </si>
  <si>
    <t>2①</t>
  </si>
  <si>
    <t>下水道事業(法適用)</t>
    <rPh sb="3" eb="5">
      <t>ジギョウ</t>
    </rPh>
    <rPh sb="6" eb="7">
      <t>ホウ</t>
    </rPh>
    <rPh sb="7" eb="9">
      <t>テキヨウ</t>
    </rPh>
    <phoneticPr fontId="2"/>
  </si>
  <si>
    <t>⑤経費回収率(％)</t>
  </si>
  <si>
    <t>項番</t>
    <rPh sb="0" eb="2">
      <t>コウバン</t>
    </rPh>
    <phoneticPr fontId="2"/>
  </si>
  <si>
    <t>中項目</t>
    <rPh sb="0" eb="1">
      <t>チュウ</t>
    </rPh>
    <rPh sb="1" eb="3">
      <t>コウモク</t>
    </rPh>
    <phoneticPr fontId="2"/>
  </si>
  <si>
    <t>大項目</t>
    <rPh sb="0" eb="3">
      <t>ダイコウモク</t>
    </rPh>
    <phoneticPr fontId="2"/>
  </si>
  <si>
    <t>年度</t>
    <rPh sb="0" eb="2">
      <t>ネンド</t>
    </rPh>
    <phoneticPr fontId="2"/>
  </si>
  <si>
    <t>施設CD</t>
    <rPh sb="0" eb="2">
      <t>シセツ</t>
    </rPh>
    <phoneticPr fontId="2"/>
  </si>
  <si>
    <t>③流動比率(％)</t>
    <rPh sb="1" eb="3">
      <t>リュウドウ</t>
    </rPh>
    <rPh sb="3" eb="5">
      <t>ヒリツ</t>
    </rPh>
    <phoneticPr fontId="2"/>
  </si>
  <si>
    <t>④企業債残高対事業規模比率(％)</t>
  </si>
  <si>
    <t>⑥汚水処理原価(円)</t>
    <rPh sb="1" eb="3">
      <t>オスイ</t>
    </rPh>
    <rPh sb="3" eb="5">
      <t>ショリ</t>
    </rPh>
    <rPh sb="5" eb="7">
      <t>ゲンカ</t>
    </rPh>
    <rPh sb="8" eb="9">
      <t>エン</t>
    </rPh>
    <phoneticPr fontId="2"/>
  </si>
  <si>
    <t>H2</t>
  </si>
  <si>
    <t>⑦施設利用率(％)</t>
    <rPh sb="1" eb="3">
      <t>シセツ</t>
    </rPh>
    <rPh sb="3" eb="6">
      <t>リヨウリツ</t>
    </rPh>
    <phoneticPr fontId="2"/>
  </si>
  <si>
    <t>②管渠老朽化率(％)</t>
  </si>
  <si>
    <t>③管渠改善率(％)</t>
  </si>
  <si>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</si>
  <si>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</si>
  <si>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</si>
  <si>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</si>
  <si>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</si>
  <si>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</si>
  <si>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</si>
  <si>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</si>
  <si>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</si>
  <si>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</si>
  <si>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</si>
  <si>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</si>
  <si>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</si>
  <si>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</si>
  <si>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処理区域内人口</t>
  </si>
  <si>
    <t>処理区域面積</t>
  </si>
  <si>
    <t>処理区域内人口密度</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</si>
  <si>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</si>
  <si>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</si>
  <si>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</si>
  <si>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</si>
  <si>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</si>
  <si>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</si>
  <si>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</si>
  <si>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</si>
  <si>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</si>
  <si>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</si>
  <si>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</si>
  <si>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静岡県　沼津市</t>
  </si>
  <si>
    <t>法適用</t>
  </si>
  <si>
    <t>下水道事業</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</si>
  <si>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</si>
  <si>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</si>
  <si>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</si>
  <si>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</si>
  <si>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</si>
  <si>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</si>
  <si>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</si>
  <si>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xml:space="preserve">　漁業集落排水は、平成7年度より整備を開始した比較的新しい施設であるため、現状では②管渠老朽化率0％が示すように、更新しなければならない管渠は存在しない。
</t>
  </si>
  <si>
    <t>　快適で衛生的な住環境を引き継いでいくために漁業集落排水の適正な維持管理は欠かすことができない。そのため、強固な経営基盤の確立が不可欠である。
　このような中、平成31年４月から利用者の皆様に負担増をお願いし、使用料の改定を行った。
　今後もあらゆる経費削減策を講じるほか、適正な受益者負担となるよう、定期的に使用料の見直しの検討など、財源の確保に努めなければならない。</t>
    <rPh sb="86" eb="87">
      <t>ガツ</t>
    </rPh>
    <phoneticPr fontId="2"/>
  </si>
  <si>
    <t>　使用料で回収すべき経費をどの程度賄えているかを示す⑤経費回収率を見ると、使用料改定を行った平成26年度から平成30年度においても約20％程度である。このことは、使用料収入だけでは維持管理経費を賄うことができていないことが示されている。本市の下水道普及率は60％程度で、未普及解消の段階にあり、事業として採算性が低く経営を維持できない状況にあるため、不足分については、総務省の地方公営企業繰出基準に基づき、一般会計より基準を超えて繰り出しを受けている。
　下水道への接続率を表す⑧水洗化率は100％であり、整備効果が発揮されていると言えるが、経費について見ると、1㎥あたりの汚水処理にどの程度経費を要したかを示す⑥汚水処理原価は、類似団体平均、全国平均よりも多額となっており、効率の良い維持管理を検討し、更なる経費の削減に努めなければならない。
　なお、④企業債残高対事業規模比率、⑥汚水処理原価及び⑦施設利用率の前年度比較で平成30年度において大きく差が生じたのは、平成30年度よりコミュプラ分を漁業集落排水に含めず、その他事業として分けたためである。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Ph sb="54" eb="56">
      <t>ヘイセイ</t>
    </rPh>
    <rPh sb="58" eb="60">
      <t>ネンド</t>
    </rPh>
    <rPh sb="69" eb="71">
      <t>テイド</t>
    </rPh>
    <rPh sb="426" eb="427">
      <t>サ</t>
    </rPh>
    <rPh sb="428" eb="429">
      <t>ショウ</t>
    </rPh>
    <rPh sb="453" eb="455">
      <t>ハイスイ</t>
    </rPh>
    <rPh sb="456" eb="457">
      <t>フク</t>
    </rPh>
    <rPh sb="462" eb="463">
      <t>タ</t>
    </rPh>
    <rPh sb="463" eb="465">
      <t>ジギョウ</t>
    </rPh>
    <rPh sb="468" eb="469">
      <t>ワ</t>
    </rPh>
    <phoneticPr fontId="13"/>
  </si>
</sst>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formatCode="#,##0.00;&quot;△&quot;#,##0.00">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5.e-002</c:v>
                </c:pt>
                <c:pt idx="1">
                  <c:v>0.18</c:v>
                </c:pt>
                <c:pt idx="2">
                  <c:v>1.e-002</c:v>
                </c:pt>
                <c:pt idx="3">
                  <c:v>9.e-002</c:v>
                </c:pt>
                <c:pt idx="4">
                  <c:v>2.e-002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23.9</c:v>
                </c:pt>
                <c:pt idx="1">
                  <c:v>27.07</c:v>
                </c:pt>
                <c:pt idx="2">
                  <c:v>26.1</c:v>
                </c:pt>
                <c:pt idx="3">
                  <c:v>24.88</c:v>
                </c:pt>
                <c:pt idx="4">
                  <c:v>6.92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39.68</c:v>
                </c:pt>
                <c:pt idx="1">
                  <c:v>35.64</c:v>
                </c:pt>
                <c:pt idx="2">
                  <c:v>33.729999999999997</c:v>
                </c:pt>
                <c:pt idx="3">
                  <c:v>33.21</c:v>
                </c:pt>
                <c:pt idx="4">
                  <c:v>32.229999999999997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83.95</c:v>
                </c:pt>
                <c:pt idx="1">
                  <c:v>82.92</c:v>
                </c:pt>
                <c:pt idx="2">
                  <c:v>79.989999999999995</c:v>
                </c:pt>
                <c:pt idx="3">
                  <c:v>79.98</c:v>
                </c:pt>
                <c:pt idx="4">
                  <c:v>80.8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99.08</c:v>
                </c:pt>
                <c:pt idx="1">
                  <c:v>97.28</c:v>
                </c:pt>
                <c:pt idx="2">
                  <c:v>98.49</c:v>
                </c:pt>
                <c:pt idx="3">
                  <c:v>99.09</c:v>
                </c:pt>
                <c:pt idx="4">
                  <c:v>101.36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43.16</c:v>
                </c:pt>
                <c:pt idx="1">
                  <c:v>47.1</c:v>
                </c:pt>
                <c:pt idx="2">
                  <c:v>51.82</c:v>
                </c:pt>
                <c:pt idx="3">
                  <c:v>56.21</c:v>
                </c:pt>
                <c:pt idx="4">
                  <c:v>61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23.85</c:v>
                </c:pt>
                <c:pt idx="1">
                  <c:v>27.17</c:v>
                </c:pt>
                <c:pt idx="2">
                  <c:v>30.22</c:v>
                </c:pt>
                <c:pt idx="3">
                  <c:v>33.380000000000003</c:v>
                </c:pt>
                <c:pt idx="4">
                  <c:v>30.26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formatCode="#,##0.00;&quot;△&quot;#,##0.00">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221.59</c:v>
                </c:pt>
                <c:pt idx="1">
                  <c:v>244.06</c:v>
                </c:pt>
                <c:pt idx="2">
                  <c:v>294.57</c:v>
                </c:pt>
                <c:pt idx="3">
                  <c:v>295.20999999999998</c:v>
                </c:pt>
                <c:pt idx="4">
                  <c:v>221.05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326.01</c:v>
                </c:pt>
                <c:pt idx="1">
                  <c:v>445.62</c:v>
                </c:pt>
                <c:pt idx="2">
                  <c:v>761.4</c:v>
                </c:pt>
                <c:pt idx="3">
                  <c:v>559.55999999999995</c:v>
                </c:pt>
                <c:pt idx="4">
                  <c:v>587.66999999999996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56.86</c:v>
                </c:pt>
                <c:pt idx="1">
                  <c:v>57.91</c:v>
                </c:pt>
                <c:pt idx="2">
                  <c:v>94.41</c:v>
                </c:pt>
                <c:pt idx="3">
                  <c:v>90.89</c:v>
                </c:pt>
                <c:pt idx="4">
                  <c:v>80.95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1289</c:v>
                </c:pt>
                <c:pt idx="1">
                  <c:v>1204.7</c:v>
                </c:pt>
                <c:pt idx="2">
                  <c:v>1154.55</c:v>
                </c:pt>
                <c:pt idx="3">
                  <c:v>1054.3599999999999</c:v>
                </c:pt>
                <c:pt idx="4">
                  <c:v>2628.84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830.5</c:v>
                </c:pt>
                <c:pt idx="1">
                  <c:v>1029.24</c:v>
                </c:pt>
                <c:pt idx="2">
                  <c:v>1063.93</c:v>
                </c:pt>
                <c:pt idx="3">
                  <c:v>1060.8599999999999</c:v>
                </c:pt>
                <c:pt idx="4">
                  <c:v>1006.65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21.46</c:v>
                </c:pt>
                <c:pt idx="1">
                  <c:v>21.83</c:v>
                </c:pt>
                <c:pt idx="2">
                  <c:v>20.28</c:v>
                </c:pt>
                <c:pt idx="3">
                  <c:v>20.57</c:v>
                </c:pt>
                <c:pt idx="4">
                  <c:v>17.59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43.66</c:v>
                </c:pt>
                <c:pt idx="1">
                  <c:v>43.13</c:v>
                </c:pt>
                <c:pt idx="2">
                  <c:v>46.26</c:v>
                </c:pt>
                <c:pt idx="3">
                  <c:v>45.81</c:v>
                </c:pt>
                <c:pt idx="4">
                  <c:v>43.43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517.42999999999995</c:v>
                </c:pt>
                <c:pt idx="1">
                  <c:v>519.94000000000005</c:v>
                </c:pt>
                <c:pt idx="2">
                  <c:v>563.07000000000005</c:v>
                </c:pt>
                <c:pt idx="3">
                  <c:v>553.32000000000005</c:v>
                </c:pt>
                <c:pt idx="4">
                  <c:v>696.5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382.09</c:v>
                </c:pt>
                <c:pt idx="1">
                  <c:v>392.03</c:v>
                </c:pt>
                <c:pt idx="2">
                  <c:v>376.4</c:v>
                </c:pt>
                <c:pt idx="3">
                  <c:v>383.92</c:v>
                </c:pt>
                <c:pt idx="4">
                  <c:v>400.44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【101.38】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【973.20】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【33.69】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【377.19】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【45.14】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42" workbookViewId="0">
      <selection activeCell="BD36" sqref="BD3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195986</v>
      </c>
      <c r="AM8" s="22"/>
      <c r="AN8" s="22"/>
      <c r="AO8" s="22"/>
      <c r="AP8" s="22"/>
      <c r="AQ8" s="22"/>
      <c r="AR8" s="22"/>
      <c r="AS8" s="22"/>
      <c r="AT8" s="7">
        <f>データ!T6</f>
        <v>186.96</v>
      </c>
      <c r="AU8" s="7"/>
      <c r="AV8" s="7"/>
      <c r="AW8" s="7"/>
      <c r="AX8" s="7"/>
      <c r="AY8" s="7"/>
      <c r="AZ8" s="7"/>
      <c r="BA8" s="7"/>
      <c r="BB8" s="7">
        <f>データ!U6</f>
        <v>1048.28</v>
      </c>
      <c r="BC8" s="7"/>
      <c r="BD8" s="7"/>
      <c r="BE8" s="7"/>
      <c r="BF8" s="7"/>
      <c r="BG8" s="7"/>
      <c r="BH8" s="7"/>
      <c r="BI8" s="7"/>
      <c r="BJ8" s="3"/>
      <c r="BK8" s="3"/>
      <c r="BL8" s="28" t="s">
        <v>17</v>
      </c>
      <c r="BM8" s="38"/>
      <c r="BN8" s="45" t="s">
        <v>18</v>
      </c>
      <c r="BO8" s="48"/>
      <c r="BP8" s="48"/>
      <c r="BQ8" s="48"/>
      <c r="BR8" s="48"/>
      <c r="BS8" s="48"/>
      <c r="BT8" s="48"/>
      <c r="BU8" s="48"/>
      <c r="BV8" s="48"/>
      <c r="BW8" s="48"/>
      <c r="BX8" s="48"/>
      <c r="BY8" s="52"/>
    </row>
    <row r="9" spans="1:78" ht="18.75" customHeight="1">
      <c r="A9" s="2"/>
      <c r="B9" s="5" t="s">
        <v>19</v>
      </c>
      <c r="C9" s="5"/>
      <c r="D9" s="5"/>
      <c r="E9" s="5"/>
      <c r="F9" s="5"/>
      <c r="G9" s="5"/>
      <c r="H9" s="5"/>
      <c r="I9" s="5" t="s">
        <v>21</v>
      </c>
      <c r="J9" s="5"/>
      <c r="K9" s="5"/>
      <c r="L9" s="5"/>
      <c r="M9" s="5"/>
      <c r="N9" s="5"/>
      <c r="O9" s="5"/>
      <c r="P9" s="5" t="s">
        <v>24</v>
      </c>
      <c r="Q9" s="5"/>
      <c r="R9" s="5"/>
      <c r="S9" s="5"/>
      <c r="T9" s="5"/>
      <c r="U9" s="5"/>
      <c r="V9" s="5"/>
      <c r="W9" s="5" t="s">
        <v>25</v>
      </c>
      <c r="X9" s="5"/>
      <c r="Y9" s="5"/>
      <c r="Z9" s="5"/>
      <c r="AA9" s="5"/>
      <c r="AB9" s="5"/>
      <c r="AC9" s="5"/>
      <c r="AD9" s="5" t="s">
        <v>26</v>
      </c>
      <c r="AE9" s="5"/>
      <c r="AF9" s="5"/>
      <c r="AG9" s="5"/>
      <c r="AH9" s="5"/>
      <c r="AI9" s="5"/>
      <c r="AJ9" s="5"/>
      <c r="AK9" s="3"/>
      <c r="AL9" s="5" t="s">
        <v>28</v>
      </c>
      <c r="AM9" s="5"/>
      <c r="AN9" s="5"/>
      <c r="AO9" s="5"/>
      <c r="AP9" s="5"/>
      <c r="AQ9" s="5"/>
      <c r="AR9" s="5"/>
      <c r="AS9" s="5"/>
      <c r="AT9" s="5" t="s">
        <v>34</v>
      </c>
      <c r="AU9" s="5"/>
      <c r="AV9" s="5"/>
      <c r="AW9" s="5"/>
      <c r="AX9" s="5"/>
      <c r="AY9" s="5"/>
      <c r="AZ9" s="5"/>
      <c r="BA9" s="5"/>
      <c r="BB9" s="5" t="s">
        <v>36</v>
      </c>
      <c r="BC9" s="5"/>
      <c r="BD9" s="5"/>
      <c r="BE9" s="5"/>
      <c r="BF9" s="5"/>
      <c r="BG9" s="5"/>
      <c r="BH9" s="5"/>
      <c r="BI9" s="5"/>
      <c r="BJ9" s="3"/>
      <c r="BK9" s="3"/>
      <c r="BL9" s="29" t="s">
        <v>39</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84.89</v>
      </c>
      <c r="J10" s="7"/>
      <c r="K10" s="7"/>
      <c r="L10" s="7"/>
      <c r="M10" s="7"/>
      <c r="N10" s="7"/>
      <c r="O10" s="7"/>
      <c r="P10" s="7">
        <f>データ!P6</f>
        <v>3.e-002</v>
      </c>
      <c r="Q10" s="7"/>
      <c r="R10" s="7"/>
      <c r="S10" s="7"/>
      <c r="T10" s="7"/>
      <c r="U10" s="7"/>
      <c r="V10" s="7"/>
      <c r="W10" s="7">
        <f>データ!Q6</f>
        <v>93.12</v>
      </c>
      <c r="X10" s="7"/>
      <c r="Y10" s="7"/>
      <c r="Z10" s="7"/>
      <c r="AA10" s="7"/>
      <c r="AB10" s="7"/>
      <c r="AC10" s="7"/>
      <c r="AD10" s="22">
        <f>データ!R6</f>
        <v>2100</v>
      </c>
      <c r="AE10" s="22"/>
      <c r="AF10" s="22"/>
      <c r="AG10" s="22"/>
      <c r="AH10" s="22"/>
      <c r="AI10" s="22"/>
      <c r="AJ10" s="22"/>
      <c r="AK10" s="2"/>
      <c r="AL10" s="22">
        <f>データ!V6</f>
        <v>55</v>
      </c>
      <c r="AM10" s="22"/>
      <c r="AN10" s="22"/>
      <c r="AO10" s="22"/>
      <c r="AP10" s="22"/>
      <c r="AQ10" s="22"/>
      <c r="AR10" s="22"/>
      <c r="AS10" s="22"/>
      <c r="AT10" s="7">
        <f>データ!W6</f>
        <v>4.e-002</v>
      </c>
      <c r="AU10" s="7"/>
      <c r="AV10" s="7"/>
      <c r="AW10" s="7"/>
      <c r="AX10" s="7"/>
      <c r="AY10" s="7"/>
      <c r="AZ10" s="7"/>
      <c r="BA10" s="7"/>
      <c r="BB10" s="7">
        <f>データ!X6</f>
        <v>1375</v>
      </c>
      <c r="BC10" s="7"/>
      <c r="BD10" s="7"/>
      <c r="BE10" s="7"/>
      <c r="BF10" s="7"/>
      <c r="BG10" s="7"/>
      <c r="BH10" s="7"/>
      <c r="BI10" s="7"/>
      <c r="BJ10" s="2"/>
      <c r="BK10" s="2"/>
      <c r="BL10" s="30" t="s">
        <v>14</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44</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45</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16</v>
      </c>
    </row>
    <row r="84" spans="1:78" hidden="1">
      <c r="B84" s="12" t="s">
        <v>3</v>
      </c>
      <c r="C84" s="12"/>
      <c r="D84" s="12"/>
      <c r="E84" s="12" t="s">
        <v>46</v>
      </c>
      <c r="F84" s="12" t="s">
        <v>30</v>
      </c>
      <c r="G84" s="12" t="s">
        <v>48</v>
      </c>
      <c r="H84" s="12" t="s">
        <v>49</v>
      </c>
      <c r="I84" s="12" t="s">
        <v>51</v>
      </c>
      <c r="J84" s="12" t="s">
        <v>27</v>
      </c>
      <c r="K84" s="12" t="s">
        <v>52</v>
      </c>
      <c r="L84" s="12" t="s">
        <v>53</v>
      </c>
      <c r="M84" s="12" t="s">
        <v>54</v>
      </c>
      <c r="N84" s="12" t="s">
        <v>47</v>
      </c>
      <c r="O84" s="12" t="s">
        <v>29</v>
      </c>
    </row>
    <row r="85" spans="1:78" hidden="1">
      <c r="B85" s="12"/>
      <c r="C85" s="12"/>
      <c r="D85" s="12"/>
      <c r="E85" s="12" t="str">
        <f>データ!AI6</f>
        <v>【101.27】</v>
      </c>
      <c r="F85" s="12" t="str">
        <f>データ!AT6</f>
        <v>【101.38】</v>
      </c>
      <c r="G85" s="12" t="str">
        <f>データ!BE6</f>
        <v>【65.72】</v>
      </c>
      <c r="H85" s="12" t="str">
        <f>データ!BP6</f>
        <v>【973.20】</v>
      </c>
      <c r="I85" s="12" t="str">
        <f>データ!CA6</f>
        <v>【45.14】</v>
      </c>
      <c r="J85" s="12" t="str">
        <f>データ!CL6</f>
        <v>【377.19】</v>
      </c>
      <c r="K85" s="12" t="str">
        <f>データ!CW6</f>
        <v>【33.69】</v>
      </c>
      <c r="L85" s="12" t="str">
        <f>データ!DH6</f>
        <v>【80.08】</v>
      </c>
      <c r="M85" s="12" t="str">
        <f>データ!DS6</f>
        <v>【27.36】</v>
      </c>
      <c r="N85" s="12" t="str">
        <f>データ!ED6</f>
        <v>【0.00】</v>
      </c>
      <c r="O85" s="12" t="str">
        <f>データ!EO6</f>
        <v>【0.04】</v>
      </c>
    </row>
  </sheetData>
  <sheetProtection algorithmName="SHA-512" hashValue="WCWKSombbVTvnFhuDXYc2PnySiHSEPvuA1qz92klEhalxuDX4tX+rPmwHpa9fLLFvLFbQZr2n1s4s/XuuSur3A==" saltValue="ylNEjQ5Pac0eRi+2eIV5Y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7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59</v>
      </c>
      <c r="B3" s="62" t="s">
        <v>60</v>
      </c>
      <c r="C3" s="62" t="s">
        <v>43</v>
      </c>
      <c r="D3" s="62" t="s">
        <v>20</v>
      </c>
      <c r="E3" s="62" t="s">
        <v>38</v>
      </c>
      <c r="F3" s="62" t="s">
        <v>50</v>
      </c>
      <c r="G3" s="62" t="s">
        <v>61</v>
      </c>
      <c r="H3" s="68" t="s">
        <v>7</v>
      </c>
      <c r="I3" s="71"/>
      <c r="J3" s="71"/>
      <c r="K3" s="71"/>
      <c r="L3" s="71"/>
      <c r="M3" s="71"/>
      <c r="N3" s="71"/>
      <c r="O3" s="71"/>
      <c r="P3" s="71"/>
      <c r="Q3" s="71"/>
      <c r="R3" s="71"/>
      <c r="S3" s="71"/>
      <c r="T3" s="71"/>
      <c r="U3" s="71"/>
      <c r="V3" s="71"/>
      <c r="W3" s="71"/>
      <c r="X3" s="76"/>
      <c r="Y3" s="79" t="s">
        <v>33</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44</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58</v>
      </c>
      <c r="B4" s="63"/>
      <c r="C4" s="63"/>
      <c r="D4" s="63"/>
      <c r="E4" s="63"/>
      <c r="F4" s="63"/>
      <c r="G4" s="63"/>
      <c r="H4" s="69"/>
      <c r="I4" s="72"/>
      <c r="J4" s="72"/>
      <c r="K4" s="72"/>
      <c r="L4" s="72"/>
      <c r="M4" s="72"/>
      <c r="N4" s="72"/>
      <c r="O4" s="72"/>
      <c r="P4" s="72"/>
      <c r="Q4" s="72"/>
      <c r="R4" s="72"/>
      <c r="S4" s="72"/>
      <c r="T4" s="72"/>
      <c r="U4" s="72"/>
      <c r="V4" s="72"/>
      <c r="W4" s="72"/>
      <c r="X4" s="77"/>
      <c r="Y4" s="80" t="s">
        <v>13</v>
      </c>
      <c r="Z4" s="80"/>
      <c r="AA4" s="80"/>
      <c r="AB4" s="80"/>
      <c r="AC4" s="80"/>
      <c r="AD4" s="80"/>
      <c r="AE4" s="80"/>
      <c r="AF4" s="80"/>
      <c r="AG4" s="80"/>
      <c r="AH4" s="80"/>
      <c r="AI4" s="80"/>
      <c r="AJ4" s="80" t="s">
        <v>37</v>
      </c>
      <c r="AK4" s="80"/>
      <c r="AL4" s="80"/>
      <c r="AM4" s="80"/>
      <c r="AN4" s="80"/>
      <c r="AO4" s="80"/>
      <c r="AP4" s="80"/>
      <c r="AQ4" s="80"/>
      <c r="AR4" s="80"/>
      <c r="AS4" s="80"/>
      <c r="AT4" s="80"/>
      <c r="AU4" s="80" t="s">
        <v>62</v>
      </c>
      <c r="AV4" s="80"/>
      <c r="AW4" s="80"/>
      <c r="AX4" s="80"/>
      <c r="AY4" s="80"/>
      <c r="AZ4" s="80"/>
      <c r="BA4" s="80"/>
      <c r="BB4" s="80"/>
      <c r="BC4" s="80"/>
      <c r="BD4" s="80"/>
      <c r="BE4" s="80"/>
      <c r="BF4" s="80" t="s">
        <v>63</v>
      </c>
      <c r="BG4" s="80"/>
      <c r="BH4" s="80"/>
      <c r="BI4" s="80"/>
      <c r="BJ4" s="80"/>
      <c r="BK4" s="80"/>
      <c r="BL4" s="80"/>
      <c r="BM4" s="80"/>
      <c r="BN4" s="80"/>
      <c r="BO4" s="80"/>
      <c r="BP4" s="80"/>
      <c r="BQ4" s="80" t="s">
        <v>56</v>
      </c>
      <c r="BR4" s="80"/>
      <c r="BS4" s="80"/>
      <c r="BT4" s="80"/>
      <c r="BU4" s="80"/>
      <c r="BV4" s="80"/>
      <c r="BW4" s="80"/>
      <c r="BX4" s="80"/>
      <c r="BY4" s="80"/>
      <c r="BZ4" s="80"/>
      <c r="CA4" s="80"/>
      <c r="CB4" s="80" t="s">
        <v>64</v>
      </c>
      <c r="CC4" s="80"/>
      <c r="CD4" s="80"/>
      <c r="CE4" s="80"/>
      <c r="CF4" s="80"/>
      <c r="CG4" s="80"/>
      <c r="CH4" s="80"/>
      <c r="CI4" s="80"/>
      <c r="CJ4" s="80"/>
      <c r="CK4" s="80"/>
      <c r="CL4" s="80"/>
      <c r="CM4" s="80" t="s">
        <v>66</v>
      </c>
      <c r="CN4" s="80"/>
      <c r="CO4" s="80"/>
      <c r="CP4" s="80"/>
      <c r="CQ4" s="80"/>
      <c r="CR4" s="80"/>
      <c r="CS4" s="80"/>
      <c r="CT4" s="80"/>
      <c r="CU4" s="80"/>
      <c r="CV4" s="80"/>
      <c r="CW4" s="80"/>
      <c r="CX4" s="80" t="s">
        <v>32</v>
      </c>
      <c r="CY4" s="80"/>
      <c r="CZ4" s="80"/>
      <c r="DA4" s="80"/>
      <c r="DB4" s="80"/>
      <c r="DC4" s="80"/>
      <c r="DD4" s="80"/>
      <c r="DE4" s="80"/>
      <c r="DF4" s="80"/>
      <c r="DG4" s="80"/>
      <c r="DH4" s="80"/>
      <c r="DI4" s="80" t="s">
        <v>41</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c r="A5" s="60" t="s">
        <v>69</v>
      </c>
      <c r="B5" s="64"/>
      <c r="C5" s="64"/>
      <c r="D5" s="64"/>
      <c r="E5" s="64"/>
      <c r="F5" s="64"/>
      <c r="G5" s="64"/>
      <c r="H5" s="70" t="s">
        <v>70</v>
      </c>
      <c r="I5" s="70" t="s">
        <v>71</v>
      </c>
      <c r="J5" s="70" t="s">
        <v>72</v>
      </c>
      <c r="K5" s="70" t="s">
        <v>73</v>
      </c>
      <c r="L5" s="70" t="s">
        <v>74</v>
      </c>
      <c r="M5" s="70" t="s">
        <v>11</v>
      </c>
      <c r="N5" s="70" t="s">
        <v>75</v>
      </c>
      <c r="O5" s="70" t="s">
        <v>76</v>
      </c>
      <c r="P5" s="70" t="s">
        <v>77</v>
      </c>
      <c r="Q5" s="70" t="s">
        <v>78</v>
      </c>
      <c r="R5" s="70" t="s">
        <v>79</v>
      </c>
      <c r="S5" s="70" t="s">
        <v>80</v>
      </c>
      <c r="T5" s="70" t="s">
        <v>81</v>
      </c>
      <c r="U5" s="70" t="s">
        <v>82</v>
      </c>
      <c r="V5" s="70" t="s">
        <v>83</v>
      </c>
      <c r="W5" s="70" t="s">
        <v>84</v>
      </c>
      <c r="X5" s="70" t="s">
        <v>85</v>
      </c>
      <c r="Y5" s="70" t="s">
        <v>35</v>
      </c>
      <c r="Z5" s="70" t="s">
        <v>86</v>
      </c>
      <c r="AA5" s="70" t="s">
        <v>87</v>
      </c>
      <c r="AB5" s="70" t="s">
        <v>88</v>
      </c>
      <c r="AC5" s="70" t="s">
        <v>89</v>
      </c>
      <c r="AD5" s="70" t="s">
        <v>90</v>
      </c>
      <c r="AE5" s="70" t="s">
        <v>91</v>
      </c>
      <c r="AF5" s="70" t="s">
        <v>92</v>
      </c>
      <c r="AG5" s="70" t="s">
        <v>93</v>
      </c>
      <c r="AH5" s="70" t="s">
        <v>94</v>
      </c>
      <c r="AI5" s="70" t="s">
        <v>3</v>
      </c>
      <c r="AJ5" s="70" t="s">
        <v>35</v>
      </c>
      <c r="AK5" s="70" t="s">
        <v>86</v>
      </c>
      <c r="AL5" s="70" t="s">
        <v>87</v>
      </c>
      <c r="AM5" s="70" t="s">
        <v>88</v>
      </c>
      <c r="AN5" s="70" t="s">
        <v>89</v>
      </c>
      <c r="AO5" s="70" t="s">
        <v>90</v>
      </c>
      <c r="AP5" s="70" t="s">
        <v>91</v>
      </c>
      <c r="AQ5" s="70" t="s">
        <v>92</v>
      </c>
      <c r="AR5" s="70" t="s">
        <v>93</v>
      </c>
      <c r="AS5" s="70" t="s">
        <v>94</v>
      </c>
      <c r="AT5" s="70" t="s">
        <v>95</v>
      </c>
      <c r="AU5" s="70" t="s">
        <v>35</v>
      </c>
      <c r="AV5" s="70" t="s">
        <v>86</v>
      </c>
      <c r="AW5" s="70" t="s">
        <v>87</v>
      </c>
      <c r="AX5" s="70" t="s">
        <v>88</v>
      </c>
      <c r="AY5" s="70" t="s">
        <v>89</v>
      </c>
      <c r="AZ5" s="70" t="s">
        <v>90</v>
      </c>
      <c r="BA5" s="70" t="s">
        <v>91</v>
      </c>
      <c r="BB5" s="70" t="s">
        <v>92</v>
      </c>
      <c r="BC5" s="70" t="s">
        <v>93</v>
      </c>
      <c r="BD5" s="70" t="s">
        <v>94</v>
      </c>
      <c r="BE5" s="70" t="s">
        <v>95</v>
      </c>
      <c r="BF5" s="70" t="s">
        <v>35</v>
      </c>
      <c r="BG5" s="70" t="s">
        <v>86</v>
      </c>
      <c r="BH5" s="70" t="s">
        <v>87</v>
      </c>
      <c r="BI5" s="70" t="s">
        <v>88</v>
      </c>
      <c r="BJ5" s="70" t="s">
        <v>89</v>
      </c>
      <c r="BK5" s="70" t="s">
        <v>90</v>
      </c>
      <c r="BL5" s="70" t="s">
        <v>91</v>
      </c>
      <c r="BM5" s="70" t="s">
        <v>92</v>
      </c>
      <c r="BN5" s="70" t="s">
        <v>93</v>
      </c>
      <c r="BO5" s="70" t="s">
        <v>94</v>
      </c>
      <c r="BP5" s="70" t="s">
        <v>95</v>
      </c>
      <c r="BQ5" s="70" t="s">
        <v>35</v>
      </c>
      <c r="BR5" s="70" t="s">
        <v>86</v>
      </c>
      <c r="BS5" s="70" t="s">
        <v>87</v>
      </c>
      <c r="BT5" s="70" t="s">
        <v>88</v>
      </c>
      <c r="BU5" s="70" t="s">
        <v>89</v>
      </c>
      <c r="BV5" s="70" t="s">
        <v>90</v>
      </c>
      <c r="BW5" s="70" t="s">
        <v>91</v>
      </c>
      <c r="BX5" s="70" t="s">
        <v>92</v>
      </c>
      <c r="BY5" s="70" t="s">
        <v>93</v>
      </c>
      <c r="BZ5" s="70" t="s">
        <v>94</v>
      </c>
      <c r="CA5" s="70" t="s">
        <v>95</v>
      </c>
      <c r="CB5" s="70" t="s">
        <v>35</v>
      </c>
      <c r="CC5" s="70" t="s">
        <v>86</v>
      </c>
      <c r="CD5" s="70" t="s">
        <v>87</v>
      </c>
      <c r="CE5" s="70" t="s">
        <v>88</v>
      </c>
      <c r="CF5" s="70" t="s">
        <v>89</v>
      </c>
      <c r="CG5" s="70" t="s">
        <v>90</v>
      </c>
      <c r="CH5" s="70" t="s">
        <v>91</v>
      </c>
      <c r="CI5" s="70" t="s">
        <v>92</v>
      </c>
      <c r="CJ5" s="70" t="s">
        <v>93</v>
      </c>
      <c r="CK5" s="70" t="s">
        <v>94</v>
      </c>
      <c r="CL5" s="70" t="s">
        <v>95</v>
      </c>
      <c r="CM5" s="70" t="s">
        <v>35</v>
      </c>
      <c r="CN5" s="70" t="s">
        <v>86</v>
      </c>
      <c r="CO5" s="70" t="s">
        <v>87</v>
      </c>
      <c r="CP5" s="70" t="s">
        <v>88</v>
      </c>
      <c r="CQ5" s="70" t="s">
        <v>89</v>
      </c>
      <c r="CR5" s="70" t="s">
        <v>90</v>
      </c>
      <c r="CS5" s="70" t="s">
        <v>91</v>
      </c>
      <c r="CT5" s="70" t="s">
        <v>92</v>
      </c>
      <c r="CU5" s="70" t="s">
        <v>93</v>
      </c>
      <c r="CV5" s="70" t="s">
        <v>94</v>
      </c>
      <c r="CW5" s="70" t="s">
        <v>95</v>
      </c>
      <c r="CX5" s="70" t="s">
        <v>35</v>
      </c>
      <c r="CY5" s="70" t="s">
        <v>86</v>
      </c>
      <c r="CZ5" s="70" t="s">
        <v>87</v>
      </c>
      <c r="DA5" s="70" t="s">
        <v>88</v>
      </c>
      <c r="DB5" s="70" t="s">
        <v>89</v>
      </c>
      <c r="DC5" s="70" t="s">
        <v>90</v>
      </c>
      <c r="DD5" s="70" t="s">
        <v>91</v>
      </c>
      <c r="DE5" s="70" t="s">
        <v>92</v>
      </c>
      <c r="DF5" s="70" t="s">
        <v>93</v>
      </c>
      <c r="DG5" s="70" t="s">
        <v>94</v>
      </c>
      <c r="DH5" s="70" t="s">
        <v>95</v>
      </c>
      <c r="DI5" s="70" t="s">
        <v>35</v>
      </c>
      <c r="DJ5" s="70" t="s">
        <v>86</v>
      </c>
      <c r="DK5" s="70" t="s">
        <v>87</v>
      </c>
      <c r="DL5" s="70" t="s">
        <v>88</v>
      </c>
      <c r="DM5" s="70" t="s">
        <v>89</v>
      </c>
      <c r="DN5" s="70" t="s">
        <v>90</v>
      </c>
      <c r="DO5" s="70" t="s">
        <v>91</v>
      </c>
      <c r="DP5" s="70" t="s">
        <v>92</v>
      </c>
      <c r="DQ5" s="70" t="s">
        <v>93</v>
      </c>
      <c r="DR5" s="70" t="s">
        <v>94</v>
      </c>
      <c r="DS5" s="70" t="s">
        <v>95</v>
      </c>
      <c r="DT5" s="70" t="s">
        <v>35</v>
      </c>
      <c r="DU5" s="70" t="s">
        <v>86</v>
      </c>
      <c r="DV5" s="70" t="s">
        <v>87</v>
      </c>
      <c r="DW5" s="70" t="s">
        <v>88</v>
      </c>
      <c r="DX5" s="70" t="s">
        <v>89</v>
      </c>
      <c r="DY5" s="70" t="s">
        <v>90</v>
      </c>
      <c r="DZ5" s="70" t="s">
        <v>91</v>
      </c>
      <c r="EA5" s="70" t="s">
        <v>92</v>
      </c>
      <c r="EB5" s="70" t="s">
        <v>93</v>
      </c>
      <c r="EC5" s="70" t="s">
        <v>94</v>
      </c>
      <c r="ED5" s="70" t="s">
        <v>95</v>
      </c>
      <c r="EE5" s="70" t="s">
        <v>35</v>
      </c>
      <c r="EF5" s="70" t="s">
        <v>86</v>
      </c>
      <c r="EG5" s="70" t="s">
        <v>87</v>
      </c>
      <c r="EH5" s="70" t="s">
        <v>88</v>
      </c>
      <c r="EI5" s="70" t="s">
        <v>89</v>
      </c>
      <c r="EJ5" s="70" t="s">
        <v>90</v>
      </c>
      <c r="EK5" s="70" t="s">
        <v>91</v>
      </c>
      <c r="EL5" s="70" t="s">
        <v>92</v>
      </c>
      <c r="EM5" s="70" t="s">
        <v>93</v>
      </c>
      <c r="EN5" s="70" t="s">
        <v>94</v>
      </c>
      <c r="EO5" s="70" t="s">
        <v>95</v>
      </c>
    </row>
    <row r="6" spans="1:148" s="59" customFormat="1">
      <c r="A6" s="60" t="s">
        <v>96</v>
      </c>
      <c r="B6" s="65">
        <f t="shared" ref="B6:X6" si="1">B7</f>
        <v>2018</v>
      </c>
      <c r="C6" s="65">
        <f t="shared" si="1"/>
        <v>222038</v>
      </c>
      <c r="D6" s="65">
        <f t="shared" si="1"/>
        <v>46</v>
      </c>
      <c r="E6" s="65">
        <f t="shared" si="1"/>
        <v>17</v>
      </c>
      <c r="F6" s="65">
        <f t="shared" si="1"/>
        <v>6</v>
      </c>
      <c r="G6" s="65">
        <f t="shared" si="1"/>
        <v>0</v>
      </c>
      <c r="H6" s="65" t="str">
        <f t="shared" si="1"/>
        <v>静岡県　沼津市</v>
      </c>
      <c r="I6" s="65" t="str">
        <f t="shared" si="1"/>
        <v>法適用</v>
      </c>
      <c r="J6" s="65" t="str">
        <f t="shared" si="1"/>
        <v>下水道事業</v>
      </c>
      <c r="K6" s="65" t="str">
        <f t="shared" si="1"/>
        <v>漁業集落排水</v>
      </c>
      <c r="L6" s="65" t="str">
        <f t="shared" si="1"/>
        <v>H2</v>
      </c>
      <c r="M6" s="65" t="str">
        <f t="shared" si="1"/>
        <v>非設置</v>
      </c>
      <c r="N6" s="73" t="str">
        <f t="shared" si="1"/>
        <v>-</v>
      </c>
      <c r="O6" s="73">
        <f t="shared" si="1"/>
        <v>84.89</v>
      </c>
      <c r="P6" s="73">
        <f t="shared" si="1"/>
        <v>3.e-002</v>
      </c>
      <c r="Q6" s="73">
        <f t="shared" si="1"/>
        <v>93.12</v>
      </c>
      <c r="R6" s="73">
        <f t="shared" si="1"/>
        <v>2100</v>
      </c>
      <c r="S6" s="73">
        <f t="shared" si="1"/>
        <v>195986</v>
      </c>
      <c r="T6" s="73">
        <f t="shared" si="1"/>
        <v>186.96</v>
      </c>
      <c r="U6" s="73">
        <f t="shared" si="1"/>
        <v>1048.28</v>
      </c>
      <c r="V6" s="73">
        <f t="shared" si="1"/>
        <v>55</v>
      </c>
      <c r="W6" s="73">
        <f t="shared" si="1"/>
        <v>4.e-002</v>
      </c>
      <c r="X6" s="73">
        <f t="shared" si="1"/>
        <v>1375</v>
      </c>
      <c r="Y6" s="81">
        <f t="shared" ref="Y6:AH6" si="2">IF(Y7="",NA(),Y7)</f>
        <v>100</v>
      </c>
      <c r="Z6" s="81">
        <f t="shared" si="2"/>
        <v>100</v>
      </c>
      <c r="AA6" s="81">
        <f t="shared" si="2"/>
        <v>100</v>
      </c>
      <c r="AB6" s="81">
        <f t="shared" si="2"/>
        <v>100</v>
      </c>
      <c r="AC6" s="81">
        <f t="shared" si="2"/>
        <v>100</v>
      </c>
      <c r="AD6" s="81">
        <f t="shared" si="2"/>
        <v>99.08</v>
      </c>
      <c r="AE6" s="81">
        <f t="shared" si="2"/>
        <v>97.28</v>
      </c>
      <c r="AF6" s="81">
        <f t="shared" si="2"/>
        <v>98.49</v>
      </c>
      <c r="AG6" s="81">
        <f t="shared" si="2"/>
        <v>99.09</v>
      </c>
      <c r="AH6" s="81">
        <f t="shared" si="2"/>
        <v>101.36</v>
      </c>
      <c r="AI6" s="73" t="str">
        <f>IF(AI7="","",IF(AI7="-","【-】","【"&amp;SUBSTITUTE(TEXT(AI7,"#,##0.00"),"-","△")&amp;"】"))</f>
        <v>【101.27】</v>
      </c>
      <c r="AJ6" s="73">
        <f t="shared" ref="AJ6:AS6" si="3">IF(AJ7="",NA(),AJ7)</f>
        <v>0</v>
      </c>
      <c r="AK6" s="73">
        <f t="shared" si="3"/>
        <v>0</v>
      </c>
      <c r="AL6" s="73">
        <f t="shared" si="3"/>
        <v>0</v>
      </c>
      <c r="AM6" s="73">
        <f t="shared" si="3"/>
        <v>0</v>
      </c>
      <c r="AN6" s="73">
        <f t="shared" si="3"/>
        <v>0</v>
      </c>
      <c r="AO6" s="81">
        <f t="shared" si="3"/>
        <v>221.59</v>
      </c>
      <c r="AP6" s="81">
        <f t="shared" si="3"/>
        <v>244.06</v>
      </c>
      <c r="AQ6" s="81">
        <f t="shared" si="3"/>
        <v>294.57</v>
      </c>
      <c r="AR6" s="81">
        <f t="shared" si="3"/>
        <v>295.20999999999998</v>
      </c>
      <c r="AS6" s="81">
        <f t="shared" si="3"/>
        <v>221.05</v>
      </c>
      <c r="AT6" s="73" t="str">
        <f>IF(AT7="","",IF(AT7="-","【-】","【"&amp;SUBSTITUTE(TEXT(AT7,"#,##0.00"),"-","△")&amp;"】"))</f>
        <v>【101.38】</v>
      </c>
      <c r="AU6" s="81">
        <f t="shared" ref="AU6:BD6" si="4">IF(AU7="",NA(),AU7)</f>
        <v>326.01</v>
      </c>
      <c r="AV6" s="81">
        <f t="shared" si="4"/>
        <v>445.62</v>
      </c>
      <c r="AW6" s="81">
        <f t="shared" si="4"/>
        <v>761.4</v>
      </c>
      <c r="AX6" s="81">
        <f t="shared" si="4"/>
        <v>559.55999999999995</v>
      </c>
      <c r="AY6" s="81">
        <f t="shared" si="4"/>
        <v>587.66999999999996</v>
      </c>
      <c r="AZ6" s="81">
        <f t="shared" si="4"/>
        <v>56.86</v>
      </c>
      <c r="BA6" s="81">
        <f t="shared" si="4"/>
        <v>57.91</v>
      </c>
      <c r="BB6" s="81">
        <f t="shared" si="4"/>
        <v>94.41</v>
      </c>
      <c r="BC6" s="81">
        <f t="shared" si="4"/>
        <v>90.89</v>
      </c>
      <c r="BD6" s="81">
        <f t="shared" si="4"/>
        <v>80.95</v>
      </c>
      <c r="BE6" s="73" t="str">
        <f>IF(BE7="","",IF(BE7="-","【-】","【"&amp;SUBSTITUTE(TEXT(BE7,"#,##0.00"),"-","△")&amp;"】"))</f>
        <v>【65.72】</v>
      </c>
      <c r="BF6" s="81">
        <f t="shared" ref="BF6:BO6" si="5">IF(BF7="",NA(),BF7)</f>
        <v>1289</v>
      </c>
      <c r="BG6" s="81">
        <f t="shared" si="5"/>
        <v>1204.7</v>
      </c>
      <c r="BH6" s="81">
        <f t="shared" si="5"/>
        <v>1154.55</v>
      </c>
      <c r="BI6" s="81">
        <f t="shared" si="5"/>
        <v>1054.3599999999999</v>
      </c>
      <c r="BJ6" s="81">
        <f t="shared" si="5"/>
        <v>2628.84</v>
      </c>
      <c r="BK6" s="81">
        <f t="shared" si="5"/>
        <v>830.5</v>
      </c>
      <c r="BL6" s="81">
        <f t="shared" si="5"/>
        <v>1029.24</v>
      </c>
      <c r="BM6" s="81">
        <f t="shared" si="5"/>
        <v>1063.93</v>
      </c>
      <c r="BN6" s="81">
        <f t="shared" si="5"/>
        <v>1060.8599999999999</v>
      </c>
      <c r="BO6" s="81">
        <f t="shared" si="5"/>
        <v>1006.65</v>
      </c>
      <c r="BP6" s="73" t="str">
        <f>IF(BP7="","",IF(BP7="-","【-】","【"&amp;SUBSTITUTE(TEXT(BP7,"#,##0.00"),"-","△")&amp;"】"))</f>
        <v>【973.20】</v>
      </c>
      <c r="BQ6" s="81">
        <f t="shared" ref="BQ6:BZ6" si="6">IF(BQ7="",NA(),BQ7)</f>
        <v>21.46</v>
      </c>
      <c r="BR6" s="81">
        <f t="shared" si="6"/>
        <v>21.83</v>
      </c>
      <c r="BS6" s="81">
        <f t="shared" si="6"/>
        <v>20.28</v>
      </c>
      <c r="BT6" s="81">
        <f t="shared" si="6"/>
        <v>20.57</v>
      </c>
      <c r="BU6" s="81">
        <f t="shared" si="6"/>
        <v>17.59</v>
      </c>
      <c r="BV6" s="81">
        <f t="shared" si="6"/>
        <v>43.66</v>
      </c>
      <c r="BW6" s="81">
        <f t="shared" si="6"/>
        <v>43.13</v>
      </c>
      <c r="BX6" s="81">
        <f t="shared" si="6"/>
        <v>46.26</v>
      </c>
      <c r="BY6" s="81">
        <f t="shared" si="6"/>
        <v>45.81</v>
      </c>
      <c r="BZ6" s="81">
        <f t="shared" si="6"/>
        <v>43.43</v>
      </c>
      <c r="CA6" s="73" t="str">
        <f>IF(CA7="","",IF(CA7="-","【-】","【"&amp;SUBSTITUTE(TEXT(CA7,"#,##0.00"),"-","△")&amp;"】"))</f>
        <v>【45.14】</v>
      </c>
      <c r="CB6" s="81">
        <f t="shared" ref="CB6:CK6" si="7">IF(CB7="",NA(),CB7)</f>
        <v>517.42999999999995</v>
      </c>
      <c r="CC6" s="81">
        <f t="shared" si="7"/>
        <v>519.94000000000005</v>
      </c>
      <c r="CD6" s="81">
        <f t="shared" si="7"/>
        <v>563.07000000000005</v>
      </c>
      <c r="CE6" s="81">
        <f t="shared" si="7"/>
        <v>553.32000000000005</v>
      </c>
      <c r="CF6" s="81">
        <f t="shared" si="7"/>
        <v>696.5</v>
      </c>
      <c r="CG6" s="81">
        <f t="shared" si="7"/>
        <v>382.09</v>
      </c>
      <c r="CH6" s="81">
        <f t="shared" si="7"/>
        <v>392.03</v>
      </c>
      <c r="CI6" s="81">
        <f t="shared" si="7"/>
        <v>376.4</v>
      </c>
      <c r="CJ6" s="81">
        <f t="shared" si="7"/>
        <v>383.92</v>
      </c>
      <c r="CK6" s="81">
        <f t="shared" si="7"/>
        <v>400.44</v>
      </c>
      <c r="CL6" s="73" t="str">
        <f>IF(CL7="","",IF(CL7="-","【-】","【"&amp;SUBSTITUTE(TEXT(CL7,"#,##0.00"),"-","△")&amp;"】"))</f>
        <v>【377.19】</v>
      </c>
      <c r="CM6" s="81">
        <f t="shared" ref="CM6:CV6" si="8">IF(CM7="",NA(),CM7)</f>
        <v>23.9</v>
      </c>
      <c r="CN6" s="81">
        <f t="shared" si="8"/>
        <v>27.07</v>
      </c>
      <c r="CO6" s="81">
        <f t="shared" si="8"/>
        <v>26.1</v>
      </c>
      <c r="CP6" s="81">
        <f t="shared" si="8"/>
        <v>24.88</v>
      </c>
      <c r="CQ6" s="81">
        <f t="shared" si="8"/>
        <v>6.92</v>
      </c>
      <c r="CR6" s="81">
        <f t="shared" si="8"/>
        <v>39.68</v>
      </c>
      <c r="CS6" s="81">
        <f t="shared" si="8"/>
        <v>35.64</v>
      </c>
      <c r="CT6" s="81">
        <f t="shared" si="8"/>
        <v>33.729999999999997</v>
      </c>
      <c r="CU6" s="81">
        <f t="shared" si="8"/>
        <v>33.21</v>
      </c>
      <c r="CV6" s="81">
        <f t="shared" si="8"/>
        <v>32.229999999999997</v>
      </c>
      <c r="CW6" s="73" t="str">
        <f>IF(CW7="","",IF(CW7="-","【-】","【"&amp;SUBSTITUTE(TEXT(CW7,"#,##0.00"),"-","△")&amp;"】"))</f>
        <v>【33.69】</v>
      </c>
      <c r="CX6" s="81">
        <f t="shared" ref="CX6:DG6" si="9">IF(CX7="",NA(),CX7)</f>
        <v>100</v>
      </c>
      <c r="CY6" s="81">
        <f t="shared" si="9"/>
        <v>100</v>
      </c>
      <c r="CZ6" s="81">
        <f t="shared" si="9"/>
        <v>100</v>
      </c>
      <c r="DA6" s="81">
        <f t="shared" si="9"/>
        <v>100</v>
      </c>
      <c r="DB6" s="81">
        <f t="shared" si="9"/>
        <v>100</v>
      </c>
      <c r="DC6" s="81">
        <f t="shared" si="9"/>
        <v>83.95</v>
      </c>
      <c r="DD6" s="81">
        <f t="shared" si="9"/>
        <v>82.92</v>
      </c>
      <c r="DE6" s="81">
        <f t="shared" si="9"/>
        <v>79.989999999999995</v>
      </c>
      <c r="DF6" s="81">
        <f t="shared" si="9"/>
        <v>79.98</v>
      </c>
      <c r="DG6" s="81">
        <f t="shared" si="9"/>
        <v>80.8</v>
      </c>
      <c r="DH6" s="73" t="str">
        <f>IF(DH7="","",IF(DH7="-","【-】","【"&amp;SUBSTITUTE(TEXT(DH7,"#,##0.00"),"-","△")&amp;"】"))</f>
        <v>【80.08】</v>
      </c>
      <c r="DI6" s="81">
        <f t="shared" ref="DI6:DR6" si="10">IF(DI7="",NA(),DI7)</f>
        <v>43.16</v>
      </c>
      <c r="DJ6" s="81">
        <f t="shared" si="10"/>
        <v>47.1</v>
      </c>
      <c r="DK6" s="81">
        <f t="shared" si="10"/>
        <v>51.82</v>
      </c>
      <c r="DL6" s="81">
        <f t="shared" si="10"/>
        <v>56.21</v>
      </c>
      <c r="DM6" s="81">
        <f t="shared" si="10"/>
        <v>61</v>
      </c>
      <c r="DN6" s="81">
        <f t="shared" si="10"/>
        <v>23.85</v>
      </c>
      <c r="DO6" s="81">
        <f t="shared" si="10"/>
        <v>27.17</v>
      </c>
      <c r="DP6" s="81">
        <f t="shared" si="10"/>
        <v>30.22</v>
      </c>
      <c r="DQ6" s="81">
        <f t="shared" si="10"/>
        <v>33.380000000000003</v>
      </c>
      <c r="DR6" s="81">
        <f t="shared" si="10"/>
        <v>30.26</v>
      </c>
      <c r="DS6" s="73" t="str">
        <f>IF(DS7="","",IF(DS7="-","【-】","【"&amp;SUBSTITUTE(TEXT(DS7,"#,##0.00"),"-","△")&amp;"】"))</f>
        <v>【27.36】</v>
      </c>
      <c r="DT6" s="73">
        <f t="shared" ref="DT6:EC6" si="11">IF(DT7="",NA(),DT7)</f>
        <v>0</v>
      </c>
      <c r="DU6" s="73">
        <f t="shared" si="11"/>
        <v>0</v>
      </c>
      <c r="DV6" s="81" t="str">
        <f t="shared" si="11"/>
        <v>-</v>
      </c>
      <c r="DW6" s="81" t="str">
        <f t="shared" si="11"/>
        <v>-</v>
      </c>
      <c r="DX6" s="81" t="str">
        <f t="shared" si="11"/>
        <v>-</v>
      </c>
      <c r="DY6" s="73">
        <f t="shared" si="11"/>
        <v>0</v>
      </c>
      <c r="DZ6" s="73">
        <f t="shared" si="11"/>
        <v>0</v>
      </c>
      <c r="EA6" s="73">
        <f t="shared" si="11"/>
        <v>0</v>
      </c>
      <c r="EB6" s="73">
        <f t="shared" si="11"/>
        <v>0</v>
      </c>
      <c r="EC6" s="73">
        <f t="shared" si="11"/>
        <v>0</v>
      </c>
      <c r="ED6" s="73" t="str">
        <f>IF(ED7="","",IF(ED7="-","【-】","【"&amp;SUBSTITUTE(TEXT(ED7,"#,##0.00"),"-","△")&amp;"】"))</f>
        <v>【0.00】</v>
      </c>
      <c r="EE6" s="73">
        <f t="shared" ref="EE6:EN6" si="12">IF(EE7="",NA(),EE7)</f>
        <v>0</v>
      </c>
      <c r="EF6" s="73">
        <f t="shared" si="12"/>
        <v>0</v>
      </c>
      <c r="EG6" s="81" t="str">
        <f t="shared" si="12"/>
        <v>-</v>
      </c>
      <c r="EH6" s="81" t="str">
        <f t="shared" si="12"/>
        <v>-</v>
      </c>
      <c r="EI6" s="81" t="str">
        <f t="shared" si="12"/>
        <v>-</v>
      </c>
      <c r="EJ6" s="81">
        <f t="shared" si="12"/>
        <v>5.e-002</v>
      </c>
      <c r="EK6" s="81">
        <f t="shared" si="12"/>
        <v>0.18</v>
      </c>
      <c r="EL6" s="81">
        <f t="shared" si="12"/>
        <v>1.e-002</v>
      </c>
      <c r="EM6" s="81">
        <f t="shared" si="12"/>
        <v>9.e-002</v>
      </c>
      <c r="EN6" s="81">
        <f t="shared" si="12"/>
        <v>2.e-002</v>
      </c>
      <c r="EO6" s="73" t="str">
        <f>IF(EO7="","",IF(EO7="-","【-】","【"&amp;SUBSTITUTE(TEXT(EO7,"#,##0.00"),"-","△")&amp;"】"))</f>
        <v>【0.04】</v>
      </c>
    </row>
    <row r="7" spans="1:148" s="59" customFormat="1">
      <c r="A7" s="60"/>
      <c r="B7" s="66">
        <v>2018</v>
      </c>
      <c r="C7" s="66">
        <v>222038</v>
      </c>
      <c r="D7" s="66">
        <v>46</v>
      </c>
      <c r="E7" s="66">
        <v>17</v>
      </c>
      <c r="F7" s="66">
        <v>6</v>
      </c>
      <c r="G7" s="66">
        <v>0</v>
      </c>
      <c r="H7" s="66" t="s">
        <v>97</v>
      </c>
      <c r="I7" s="66" t="s">
        <v>98</v>
      </c>
      <c r="J7" s="66" t="s">
        <v>99</v>
      </c>
      <c r="K7" s="66" t="s">
        <v>22</v>
      </c>
      <c r="L7" s="66" t="s">
        <v>65</v>
      </c>
      <c r="M7" s="66" t="s">
        <v>100</v>
      </c>
      <c r="N7" s="74" t="s">
        <v>101</v>
      </c>
      <c r="O7" s="74">
        <v>84.89</v>
      </c>
      <c r="P7" s="74">
        <v>3.e-002</v>
      </c>
      <c r="Q7" s="74">
        <v>93.12</v>
      </c>
      <c r="R7" s="74">
        <v>2100</v>
      </c>
      <c r="S7" s="74">
        <v>195986</v>
      </c>
      <c r="T7" s="74">
        <v>186.96</v>
      </c>
      <c r="U7" s="74">
        <v>1048.28</v>
      </c>
      <c r="V7" s="74">
        <v>55</v>
      </c>
      <c r="W7" s="74">
        <v>4.e-002</v>
      </c>
      <c r="X7" s="74">
        <v>1375</v>
      </c>
      <c r="Y7" s="74">
        <v>100</v>
      </c>
      <c r="Z7" s="74">
        <v>100</v>
      </c>
      <c r="AA7" s="74">
        <v>100</v>
      </c>
      <c r="AB7" s="74">
        <v>100</v>
      </c>
      <c r="AC7" s="74">
        <v>100</v>
      </c>
      <c r="AD7" s="74">
        <v>99.08</v>
      </c>
      <c r="AE7" s="74">
        <v>97.28</v>
      </c>
      <c r="AF7" s="74">
        <v>98.49</v>
      </c>
      <c r="AG7" s="74">
        <v>99.09</v>
      </c>
      <c r="AH7" s="74">
        <v>101.36</v>
      </c>
      <c r="AI7" s="74">
        <v>101.27</v>
      </c>
      <c r="AJ7" s="74">
        <v>0</v>
      </c>
      <c r="AK7" s="74">
        <v>0</v>
      </c>
      <c r="AL7" s="74">
        <v>0</v>
      </c>
      <c r="AM7" s="74">
        <v>0</v>
      </c>
      <c r="AN7" s="74">
        <v>0</v>
      </c>
      <c r="AO7" s="74">
        <v>221.59</v>
      </c>
      <c r="AP7" s="74">
        <v>244.06</v>
      </c>
      <c r="AQ7" s="74">
        <v>294.57</v>
      </c>
      <c r="AR7" s="74">
        <v>295.20999999999998</v>
      </c>
      <c r="AS7" s="74">
        <v>221.05</v>
      </c>
      <c r="AT7" s="74">
        <v>101.38</v>
      </c>
      <c r="AU7" s="74">
        <v>326.01</v>
      </c>
      <c r="AV7" s="74">
        <v>445.62</v>
      </c>
      <c r="AW7" s="74">
        <v>761.4</v>
      </c>
      <c r="AX7" s="74">
        <v>559.55999999999995</v>
      </c>
      <c r="AY7" s="74">
        <v>587.66999999999996</v>
      </c>
      <c r="AZ7" s="74">
        <v>56.86</v>
      </c>
      <c r="BA7" s="74">
        <v>57.91</v>
      </c>
      <c r="BB7" s="74">
        <v>94.41</v>
      </c>
      <c r="BC7" s="74">
        <v>90.89</v>
      </c>
      <c r="BD7" s="74">
        <v>80.95</v>
      </c>
      <c r="BE7" s="74">
        <v>65.72</v>
      </c>
      <c r="BF7" s="74">
        <v>1289</v>
      </c>
      <c r="BG7" s="74">
        <v>1204.7</v>
      </c>
      <c r="BH7" s="74">
        <v>1154.55</v>
      </c>
      <c r="BI7" s="74">
        <v>1054.3599999999999</v>
      </c>
      <c r="BJ7" s="74">
        <v>2628.84</v>
      </c>
      <c r="BK7" s="74">
        <v>830.5</v>
      </c>
      <c r="BL7" s="74">
        <v>1029.24</v>
      </c>
      <c r="BM7" s="74">
        <v>1063.93</v>
      </c>
      <c r="BN7" s="74">
        <v>1060.8599999999999</v>
      </c>
      <c r="BO7" s="74">
        <v>1006.65</v>
      </c>
      <c r="BP7" s="74">
        <v>973.2</v>
      </c>
      <c r="BQ7" s="74">
        <v>21.46</v>
      </c>
      <c r="BR7" s="74">
        <v>21.83</v>
      </c>
      <c r="BS7" s="74">
        <v>20.28</v>
      </c>
      <c r="BT7" s="74">
        <v>20.57</v>
      </c>
      <c r="BU7" s="74">
        <v>17.59</v>
      </c>
      <c r="BV7" s="74">
        <v>43.66</v>
      </c>
      <c r="BW7" s="74">
        <v>43.13</v>
      </c>
      <c r="BX7" s="74">
        <v>46.26</v>
      </c>
      <c r="BY7" s="74">
        <v>45.81</v>
      </c>
      <c r="BZ7" s="74">
        <v>43.43</v>
      </c>
      <c r="CA7" s="74">
        <v>45.14</v>
      </c>
      <c r="CB7" s="74">
        <v>517.42999999999995</v>
      </c>
      <c r="CC7" s="74">
        <v>519.94000000000005</v>
      </c>
      <c r="CD7" s="74">
        <v>563.07000000000005</v>
      </c>
      <c r="CE7" s="74">
        <v>553.32000000000005</v>
      </c>
      <c r="CF7" s="74">
        <v>696.5</v>
      </c>
      <c r="CG7" s="74">
        <v>382.09</v>
      </c>
      <c r="CH7" s="74">
        <v>392.03</v>
      </c>
      <c r="CI7" s="74">
        <v>376.4</v>
      </c>
      <c r="CJ7" s="74">
        <v>383.92</v>
      </c>
      <c r="CK7" s="74">
        <v>400.44</v>
      </c>
      <c r="CL7" s="74">
        <v>377.19</v>
      </c>
      <c r="CM7" s="74">
        <v>23.9</v>
      </c>
      <c r="CN7" s="74">
        <v>27.07</v>
      </c>
      <c r="CO7" s="74">
        <v>26.1</v>
      </c>
      <c r="CP7" s="74">
        <v>24.88</v>
      </c>
      <c r="CQ7" s="74">
        <v>6.92</v>
      </c>
      <c r="CR7" s="74">
        <v>39.68</v>
      </c>
      <c r="CS7" s="74">
        <v>35.64</v>
      </c>
      <c r="CT7" s="74">
        <v>33.729999999999997</v>
      </c>
      <c r="CU7" s="74">
        <v>33.21</v>
      </c>
      <c r="CV7" s="74">
        <v>32.229999999999997</v>
      </c>
      <c r="CW7" s="74">
        <v>33.69</v>
      </c>
      <c r="CX7" s="74">
        <v>100</v>
      </c>
      <c r="CY7" s="74">
        <v>100</v>
      </c>
      <c r="CZ7" s="74">
        <v>100</v>
      </c>
      <c r="DA7" s="74">
        <v>100</v>
      </c>
      <c r="DB7" s="74">
        <v>100</v>
      </c>
      <c r="DC7" s="74">
        <v>83.95</v>
      </c>
      <c r="DD7" s="74">
        <v>82.92</v>
      </c>
      <c r="DE7" s="74">
        <v>79.989999999999995</v>
      </c>
      <c r="DF7" s="74">
        <v>79.98</v>
      </c>
      <c r="DG7" s="74">
        <v>80.8</v>
      </c>
      <c r="DH7" s="74">
        <v>80.08</v>
      </c>
      <c r="DI7" s="74">
        <v>43.16</v>
      </c>
      <c r="DJ7" s="74">
        <v>47.1</v>
      </c>
      <c r="DK7" s="74">
        <v>51.82</v>
      </c>
      <c r="DL7" s="74">
        <v>56.21</v>
      </c>
      <c r="DM7" s="74">
        <v>61</v>
      </c>
      <c r="DN7" s="74">
        <v>23.85</v>
      </c>
      <c r="DO7" s="74">
        <v>27.17</v>
      </c>
      <c r="DP7" s="74">
        <v>30.22</v>
      </c>
      <c r="DQ7" s="74">
        <v>33.380000000000003</v>
      </c>
      <c r="DR7" s="74">
        <v>30.26</v>
      </c>
      <c r="DS7" s="74">
        <v>27.36</v>
      </c>
      <c r="DT7" s="74">
        <v>0</v>
      </c>
      <c r="DU7" s="74">
        <v>0</v>
      </c>
      <c r="DV7" s="74" t="s">
        <v>101</v>
      </c>
      <c r="DW7" s="74" t="s">
        <v>101</v>
      </c>
      <c r="DX7" s="74" t="s">
        <v>101</v>
      </c>
      <c r="DY7" s="74">
        <v>0</v>
      </c>
      <c r="DZ7" s="74">
        <v>0</v>
      </c>
      <c r="EA7" s="74">
        <v>0</v>
      </c>
      <c r="EB7" s="74">
        <v>0</v>
      </c>
      <c r="EC7" s="74">
        <v>0</v>
      </c>
      <c r="ED7" s="74">
        <v>0</v>
      </c>
      <c r="EE7" s="74">
        <v>0</v>
      </c>
      <c r="EF7" s="74">
        <v>0</v>
      </c>
      <c r="EG7" s="74" t="s">
        <v>101</v>
      </c>
      <c r="EH7" s="74" t="s">
        <v>101</v>
      </c>
      <c r="EI7" s="74" t="s">
        <v>101</v>
      </c>
      <c r="EJ7" s="74">
        <v>5.e-002</v>
      </c>
      <c r="EK7" s="74">
        <v>0.18</v>
      </c>
      <c r="EL7" s="74">
        <v>1.e-002</v>
      </c>
      <c r="EM7" s="74">
        <v>9.e-002</v>
      </c>
      <c r="EN7" s="74">
        <v>2.e-002</v>
      </c>
      <c r="EO7" s="74">
        <v>4.e-002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102</v>
      </c>
      <c r="C9" s="61" t="s">
        <v>103</v>
      </c>
      <c r="D9" s="61" t="s">
        <v>104</v>
      </c>
      <c r="E9" s="61" t="s">
        <v>105</v>
      </c>
      <c r="F9" s="61" t="s">
        <v>106</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60</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2020-02-14T01:44:43Z</cp:lastPrinted>
  <dcterms:created xsi:type="dcterms:W3CDTF">2019-12-05T04:55:56Z</dcterms:created>
  <dcterms:modified xsi:type="dcterms:W3CDTF">2020-02-18T09:05:26Z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2020-02-18T09:05:26Z</vt:filetime>
  </property>
</Properties>
</file>