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A191~1\APPDATA\LOCAL\TEMP\SOWDIR0\"/>
    </mc:Choice>
  </mc:AlternateContent>
  <workbookProtection workbookAlgorithmName="SHA-512" workbookHashValue="ioznlAC2JNePpDQ8KPddziPWR12MJNBCmyoUfHmvJ4CFGd7lsRNEWT08i3YiicdYhiLytfpg0YfWQOp2Tny1Zg==" workbookSaltValue="kVtTLnNdA1DQGz30vVH/9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<sst xmlns="http://schemas.openxmlformats.org/spreadsheetml/2006/main" count="228" uniqueCount="114">
  <si>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</si>
  <si>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</si>
  <si>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</si>
  <si>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</si>
  <si>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</si>
  <si>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</si>
  <si>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</si>
  <si>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</si>
  <si>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</si>
  <si>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</si>
  <si>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</si>
  <si>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</si>
  <si>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</si>
  <si>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</si>
  <si>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</si>
  <si>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</si>
  <si>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</si>
  <si>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</si>
  <si>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</si>
  <si>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</si>
  <si>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</si>
  <si>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</si>
  <si>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</si>
  <si>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</si>
  <si>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</si>
  <si>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</si>
  <si>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</si>
  <si>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</si>
  <si>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</si>
  <si>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</si>
  <si>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</si>
  <si>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</si>
  <si>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</si>
  <si>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</si>
  <si>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</si>
  <si>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</si>
  <si>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</si>
  <si>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</si>
  <si>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</si>
  <si>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</si>
  <si>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</si>
  <si>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</si>
  <si>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</si>
  <si>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</si>
  <si>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</si>
  <si>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</si>
  <si>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</si>
  <si>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</si>
  <si>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</si>
  <si>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</si>
  <si>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</si>
  <si>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</si>
  <si>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</si>
  <si>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</si>
  <si>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</si>
  <si>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</si>
  <si>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</si>
  <si>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</si>
  <si>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</si>
  <si>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</si>
  <si>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</si>
  <si>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</si>
  <si>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</si>
  <si>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</si>
  <si>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</si>
  <si>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</si>
  <si>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</si>
  <si>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</si>
  <si>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</si>
  <si>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</si>
  <si>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</si>
  <si>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</si>
  <si>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</si>
  <si>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</si>
  <si>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</si>
  <si>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</si>
  <si>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</si>
  <si>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</si>
  <si>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</si>
  <si>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</si>
  <si>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</si>
  <si>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</si>
  <si>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</si>
  <si>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</si>
  <si>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</si>
  <si>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</si>
  <si>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</si>
  <si>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</si>
  <si>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</si>
  <si>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</si>
  <si>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</si>
  <si>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</si>
  <si>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</si>
  <si>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</si>
  <si>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</si>
  <si>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</si>
  <si>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</si>
  <si>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</si>
  <si>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島田市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</si>
  <si>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</si>
  <si>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</si>
  <si>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</si>
  <si>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</si>
  <si>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</si>
  <si>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</si>
  <si>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</si>
  <si>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</si>
  <si>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</si>
  <si>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</si>
  <si>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</si>
  <si>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</si>
  <si>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「①有形固定資産減価償却率」、「②管渠老朽化率」については、法非適用企業であるため該当数値がありません。
　「③管渠改善率」は、当該年度に更新した管渠延長の割合を表した指標で、管渠の更新ペースや状況を把握できるものですが、当市の管渠については、最も古いものでも24年と新しく更新時期に至っていないため、該当数値がありません。
　しかし、下水道管の老朽化は年々進んでいくため、今後はストックマネジメント手法を取り入れた更新計画を策定し、施設の適正な維持管理に努めていく必要があります。
</t>
    <phoneticPr fontId="4"/>
  </si>
  <si>
    <t xml:space="preserve"> 当事業は、施設も新しく老朽化も進んでいない状況ですが、施設能力に対し整備が進んでいないため、施設利用率が低くなり汚水処理原価は高いものとなり、料金収入にも結びついていないため経費回収率も低いものとなっています。
　今後は、効率的な整備をすすめるとともに、運営体制のあり方や投資のあり方を検討し、経営戦略やストックマネジメント手法に基づく更新計画の策定をすすめる必要があります。</t>
    <phoneticPr fontId="4"/>
  </si>
  <si>
    <r>
      <t xml:space="preserve">  単年度収支を表す「①収益的収支比率」は、黒字であることを示す100％を下回り74%前後で推移しています。これは事業規模に対し地方債償還金の割合が高いことが影響しています。なお、平成30年度は、前年度からの繰越金を財源の一部として充てたため例年に比べ低いものとなっています。 
</t>
    </r>
    <r>
      <rPr>
        <sz val="11"/>
        <rFont val="ＭＳ ゴシック"/>
        <family val="3"/>
        <charset val="128"/>
      </rPr>
      <t>「②累積欠損金率」、「③流動比率」については、法非適用企業であるため該当数値がありません。
　当市の下水道事業は、供用開始後24年経過しましたが、国等の補助の範囲内での整備に努め、それに比例した企業債の借入れのみを行っているため、事業規模と起債に抑制がかかり、企業債残高が少なく「④企業債残高対事業規模比率」は類似団体に比べ低く抑えられています。
　一方、その影響で管渠整備が進んでいないことから使用料収入が伸びないため、使用料で回収すべき経費の不足分については一般会計からの繰入に依存せざるを得ず「⑤経費回収率」は低くなり、流入量も増えていないため「⑦施設利用率」が低くなっています。また、薬品などの直接的な汚水処理費は抑えられてはいますが、全体の維持管理費や処理場の資本費等は処理量の大小に関わらず必要であることから「⑥汚水処理原価」は類似団</t>
    </r>
    <r>
      <rPr>
        <sz val="11"/>
        <color theme="1"/>
        <rFont val="ＭＳ ゴシック"/>
        <family val="3"/>
        <charset val="128"/>
      </rPr>
      <t>体と比べ高いものとなってます。
　「⑧水洗化率」は、82％前後で推移しております。これは年度末に処理区域の拡大の公示をおこなうことから算定時に接続が難しい区域が生じていることが影響しています。</t>
    </r>
    <rPh sb="90" eb="92">
      <t>ヘイセイ</t>
    </rPh>
    <rPh sb="94" eb="96">
      <t>ネンド</t>
    </rPh>
    <rPh sb="98" eb="101">
      <t>ゼンネンド</t>
    </rPh>
    <rPh sb="104" eb="106">
      <t>クリコシ</t>
    </rPh>
    <rPh sb="106" eb="107">
      <t>キン</t>
    </rPh>
    <rPh sb="108" eb="110">
      <t>ザイゲン</t>
    </rPh>
    <rPh sb="111" eb="113">
      <t>イチブ</t>
    </rPh>
    <rPh sb="116" eb="117">
      <t>ア</t>
    </rPh>
    <rPh sb="121" eb="123">
      <t>レイネン</t>
    </rPh>
    <rPh sb="124" eb="125">
      <t>クラ</t>
    </rPh>
    <rPh sb="126" eb="127">
      <t>ヒク</t>
    </rPh>
    <rPh sb="255" eb="257">
      <t>ジギョウ</t>
    </rPh>
    <rPh sb="257" eb="259">
      <t>キボ</t>
    </rPh>
    <rPh sb="260" eb="262">
      <t>キサイ</t>
    </rPh>
    <rPh sb="263" eb="265">
      <t>ヨクセイ</t>
    </rPh>
    <rPh sb="286" eb="287">
      <t>タイ</t>
    </rPh>
    <rPh sb="351" eb="354">
      <t>シヨウリョウ</t>
    </rPh>
    <rPh sb="355" eb="357">
      <t>カイシュウ</t>
    </rPh>
    <rPh sb="360" eb="362">
      <t>ケイヒ</t>
    </rPh>
    <rPh sb="363" eb="366">
      <t>フソクブン</t>
    </rPh>
    <rPh sb="371" eb="373">
      <t>イッパン</t>
    </rPh>
    <rPh sb="373" eb="375">
      <t>カイケイ</t>
    </rPh>
    <rPh sb="378" eb="380">
      <t>クリイレ</t>
    </rPh>
    <rPh sb="381" eb="383">
      <t>イゾン</t>
    </rPh>
    <rPh sb="387" eb="388">
      <t>エ</t>
    </rPh>
    <rPh sb="478" eb="479">
      <t>ナド</t>
    </rPh>
    <rPh sb="480" eb="482">
      <t>ショリ</t>
    </rPh>
    <rPh sb="482" eb="483">
      <t>リョウ</t>
    </rPh>
    <rPh sb="484" eb="486">
      <t>ダイショウ</t>
    </rPh>
    <rPh sb="487" eb="488">
      <t>カカ</t>
    </rPh>
    <rPh sb="491" eb="4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</si>
</sst>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93-4C58-AD08-E5899184667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0.16</c:v>
                </c:pt>
                <c:pt idx="2">
                  <c:v>0.19</c:v>
                </c:pt>
                <c:pt idx="3">
                  <c:v>0.16</c:v>
                </c:pt>
                <c:pt idx="4">
                  <c:v>0.13</c:v>
                </c:pt>
              </c:numCache>
            </c:numRef>
          </c:val>
          <c:smooth val="0"/>
          <c:extLst>
            <c:ext xmlns:c16="http://schemas.microsoft.com/office/drawing/2014/chart" uri="{C3380CC4-5D6E-409C-BE32-E72D297353CC}">
              <c16:uniqueId val="{00000001-5593-4C58-AD08-E5899184667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45.77</c:v>
                </c:pt>
                <c:pt idx="1">
                  <c:v>46.97</c:v>
                </c:pt>
                <c:pt idx="2">
                  <c:v>47.35</c:v>
                </c:pt>
                <c:pt idx="3">
                  <c:v>44.51</c:v>
                </c:pt>
                <c:pt idx="4">
                  <c:v>43.26</c:v>
                </c:pt>
              </c:numCache>
            </c:numRef>
          </c:val>
          <c:extLst>
            <c:ext xmlns:c16="http://schemas.microsoft.com/office/drawing/2014/chart" uri="{C3380CC4-5D6E-409C-BE32-E72D297353CC}">
              <c16:uniqueId val="{00000000-BEFB-4AA1-9B9A-C318518A7B2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49.75</c:v>
                </c:pt>
                <c:pt idx="2">
                  <c:v>51.05</c:v>
                </c:pt>
                <c:pt idx="3">
                  <c:v>50.12</c:v>
                </c:pt>
                <c:pt idx="4">
                  <c:v>52.58</c:v>
                </c:pt>
              </c:numCache>
            </c:numRef>
          </c:val>
          <c:smooth val="0"/>
          <c:extLst>
            <c:ext xmlns:c16="http://schemas.microsoft.com/office/drawing/2014/chart" uri="{C3380CC4-5D6E-409C-BE32-E72D297353CC}">
              <c16:uniqueId val="{00000001-BEFB-4AA1-9B9A-C318518A7B2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81.77</c:v>
                </c:pt>
                <c:pt idx="1">
                  <c:v>82.38</c:v>
                </c:pt>
                <c:pt idx="2">
                  <c:v>83.05</c:v>
                </c:pt>
                <c:pt idx="3">
                  <c:v>82.49</c:v>
                </c:pt>
                <c:pt idx="4">
                  <c:v>82.12</c:v>
                </c:pt>
              </c:numCache>
            </c:numRef>
          </c:val>
          <c:extLst>
            <c:ext xmlns:c16="http://schemas.microsoft.com/office/drawing/2014/chart" uri="{C3380CC4-5D6E-409C-BE32-E72D297353CC}">
              <c16:uniqueId val="{00000000-C27D-4DB1-B814-A053036215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87.85</c:v>
                </c:pt>
                <c:pt idx="2">
                  <c:v>87.52</c:v>
                </c:pt>
                <c:pt idx="3">
                  <c:v>86.63</c:v>
                </c:pt>
                <c:pt idx="4">
                  <c:v>83.02</c:v>
                </c:pt>
              </c:numCache>
            </c:numRef>
          </c:val>
          <c:smooth val="0"/>
          <c:extLst>
            <c:ext xmlns:c16="http://schemas.microsoft.com/office/drawing/2014/chart" uri="{C3380CC4-5D6E-409C-BE32-E72D297353CC}">
              <c16:uniqueId val="{00000001-C27D-4DB1-B814-A053036215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74.069999999999993</c:v>
                </c:pt>
                <c:pt idx="1">
                  <c:v>75.48</c:v>
                </c:pt>
                <c:pt idx="2">
                  <c:v>74.31</c:v>
                </c:pt>
                <c:pt idx="3">
                  <c:v>75.61</c:v>
                </c:pt>
                <c:pt idx="4">
                  <c:v>71.14</c:v>
                </c:pt>
              </c:numCache>
            </c:numRef>
          </c:val>
          <c:extLst>
            <c:ext xmlns:c16="http://schemas.microsoft.com/office/drawing/2014/chart" uri="{C3380CC4-5D6E-409C-BE32-E72D297353CC}">
              <c16:uniqueId val="{00000000-C5D3-44E3-BBCD-ABF7D7034E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D3-44E3-BBCD-ABF7D7034E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4A-4513-B5A9-997D884C22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4A-4513-B5A9-997D884C22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D4-461B-909A-8140F9FDD1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D4-461B-909A-8140F9FDD1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BE-4D8D-9B32-16DD618E13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BE-4D8D-9B32-16DD618E13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06-4234-9BC6-A112FF552D8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06-4234-9BC6-A112FF552D8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48.04</c:v>
                </c:pt>
                <c:pt idx="1">
                  <c:v>41.54</c:v>
                </c:pt>
                <c:pt idx="2">
                  <c:v>36.1</c:v>
                </c:pt>
                <c:pt idx="3">
                  <c:v>30.72</c:v>
                </c:pt>
                <c:pt idx="4">
                  <c:v>25.02</c:v>
                </c:pt>
              </c:numCache>
            </c:numRef>
          </c:val>
          <c:extLst>
            <c:ext xmlns:c16="http://schemas.microsoft.com/office/drawing/2014/chart" uri="{C3380CC4-5D6E-409C-BE32-E72D297353CC}">
              <c16:uniqueId val="{00000000-7891-4F27-9ED7-A9C19835B1D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1018.27</c:v>
                </c:pt>
                <c:pt idx="2">
                  <c:v>1120.55</c:v>
                </c:pt>
                <c:pt idx="3">
                  <c:v>855.79</c:v>
                </c:pt>
                <c:pt idx="4">
                  <c:v>958.81</c:v>
                </c:pt>
              </c:numCache>
            </c:numRef>
          </c:val>
          <c:smooth val="0"/>
          <c:extLst>
            <c:ext xmlns:c16="http://schemas.microsoft.com/office/drawing/2014/chart" uri="{C3380CC4-5D6E-409C-BE32-E72D297353CC}">
              <c16:uniqueId val="{00000001-7891-4F27-9ED7-A9C19835B1D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35.840000000000003</c:v>
                </c:pt>
                <c:pt idx="1">
                  <c:v>36.04</c:v>
                </c:pt>
                <c:pt idx="2">
                  <c:v>39.75</c:v>
                </c:pt>
                <c:pt idx="3">
                  <c:v>38.75</c:v>
                </c:pt>
                <c:pt idx="4">
                  <c:v>29.33</c:v>
                </c:pt>
              </c:numCache>
            </c:numRef>
          </c:val>
          <c:extLst>
            <c:ext xmlns:c16="http://schemas.microsoft.com/office/drawing/2014/chart" uri="{C3380CC4-5D6E-409C-BE32-E72D297353CC}">
              <c16:uniqueId val="{00000000-3FB9-43DD-88C1-7186F3C4E30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71.569999999999993</c:v>
                </c:pt>
                <c:pt idx="2">
                  <c:v>73.28</c:v>
                </c:pt>
                <c:pt idx="3">
                  <c:v>82.82</c:v>
                </c:pt>
                <c:pt idx="4">
                  <c:v>82.88</c:v>
                </c:pt>
              </c:numCache>
            </c:numRef>
          </c:val>
          <c:smooth val="0"/>
          <c:extLst>
            <c:ext xmlns:c16="http://schemas.microsoft.com/office/drawing/2014/chart" uri="{C3380CC4-5D6E-409C-BE32-E72D297353CC}">
              <c16:uniqueId val="{00000001-3FB9-43DD-88C1-7186F3C4E30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372.87</c:v>
                </c:pt>
                <c:pt idx="1">
                  <c:v>378.93</c:v>
                </c:pt>
                <c:pt idx="2">
                  <c:v>343.01</c:v>
                </c:pt>
                <c:pt idx="3">
                  <c:v>353.23</c:v>
                </c:pt>
                <c:pt idx="4">
                  <c:v>467.28</c:v>
                </c:pt>
              </c:numCache>
            </c:numRef>
          </c:val>
          <c:extLst>
            <c:ext xmlns:c16="http://schemas.microsoft.com/office/drawing/2014/chart" uri="{C3380CC4-5D6E-409C-BE32-E72D297353CC}">
              <c16:uniqueId val="{00000000-A4D4-4682-B2DC-226D8EC2FAD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195.88</c:v>
                </c:pt>
                <c:pt idx="2">
                  <c:v>193.1</c:v>
                </c:pt>
                <c:pt idx="3">
                  <c:v>165.76</c:v>
                </c:pt>
                <c:pt idx="4">
                  <c:v>190.99</c:v>
                </c:pt>
              </c:numCache>
            </c:numRef>
          </c:val>
          <c:smooth val="0"/>
          <c:extLst>
            <c:ext xmlns:c16="http://schemas.microsoft.com/office/drawing/2014/chart" uri="{C3380CC4-5D6E-409C-BE32-E72D297353CC}">
              <c16:uniqueId val="{00000001-A4D4-4682-B2DC-226D8EC2FAD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島田市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98757</v>
      </c>
      <c r="AM8" s="50"/>
      <c r="AN8" s="50"/>
      <c r="AO8" s="50"/>
      <c r="AP8" s="50"/>
      <c r="AQ8" s="50"/>
      <c r="AR8" s="50"/>
      <c r="AS8" s="50"/>
      <c r="AT8" s="45">
        <f>データ!T6</f>
        <v>315.7</v>
      </c>
      <c r="AU8" s="45"/>
      <c r="AV8" s="45"/>
      <c r="AW8" s="45"/>
      <c r="AX8" s="45"/>
      <c r="AY8" s="45"/>
      <c r="AZ8" s="45"/>
      <c r="BA8" s="45"/>
      <c r="BB8" s="45">
        <f>データ!U6</f>
        <v>312.82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10.97</v>
      </c>
      <c r="Q10" s="45"/>
      <c r="R10" s="45"/>
      <c r="S10" s="45"/>
      <c r="T10" s="45"/>
      <c r="U10" s="45"/>
      <c r="V10" s="45"/>
      <c r="W10" s="45">
        <f>データ!Q6</f>
        <v>102.14</v>
      </c>
      <c r="X10" s="45"/>
      <c r="Y10" s="45"/>
      <c r="Z10" s="45"/>
      <c r="AA10" s="45"/>
      <c r="AB10" s="45"/>
      <c r="AC10" s="45"/>
      <c r="AD10" s="50">
        <f>データ!R6</f>
        <v>2550</v>
      </c>
      <c r="AE10" s="50"/>
      <c r="AF10" s="50"/>
      <c r="AG10" s="50"/>
      <c r="AH10" s="50"/>
      <c r="AI10" s="50"/>
      <c r="AJ10" s="50"/>
      <c r="AK10" s="2"/>
      <c r="AL10" s="50">
        <f>データ!V6</f>
        <v>10809</v>
      </c>
      <c r="AM10" s="50"/>
      <c r="AN10" s="50"/>
      <c r="AO10" s="50"/>
      <c r="AP10" s="50"/>
      <c r="AQ10" s="50"/>
      <c r="AR10" s="50"/>
      <c r="AS10" s="50"/>
      <c r="AT10" s="45">
        <f>データ!W6</f>
        <v>2.1800000000000002</v>
      </c>
      <c r="AU10" s="45"/>
      <c r="AV10" s="45"/>
      <c r="AW10" s="45"/>
      <c r="AX10" s="45"/>
      <c r="AY10" s="45"/>
      <c r="AZ10" s="45"/>
      <c r="BA10" s="45"/>
      <c r="BB10" s="45">
        <f>データ!X6</f>
        <v>4958.26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ZcF0UQP9b8ErpAQdwMIggfMAAeapyzrLyiG7LwSRVm8YU0faVbk2jax7a6HyZ/fOZzb+hruxuGl5ljrJIq8GvA==" saltValue="A5njKpOlL1G2/KniJIvG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222097</v>
      </c>
      <c r="D6" s="33">
        <f t="shared" si="3"/>
        <v>47</v>
      </c>
      <c r="E6" s="33">
        <f t="shared" si="3"/>
        <v>17</v>
      </c>
      <c r="F6" s="33">
        <f t="shared" si="3"/>
        <v>1</v>
      </c>
      <c r="G6" s="33">
        <f t="shared" si="3"/>
        <v>0</v>
      </c>
      <c r="H6" s="33" t="str">
        <f t="shared" si="3"/>
        <v>静岡県　島田市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10.97</v>
      </c>
      <c r="Q6" s="34">
        <f t="shared" si="3"/>
        <v>102.14</v>
      </c>
      <c r="R6" s="34">
        <f t="shared" si="3"/>
        <v>2550</v>
      </c>
      <c r="S6" s="34">
        <f t="shared" si="3"/>
        <v>98757</v>
      </c>
      <c r="T6" s="34">
        <f t="shared" si="3"/>
        <v>315.7</v>
      </c>
      <c r="U6" s="34">
        <f t="shared" si="3"/>
        <v>312.82</v>
      </c>
      <c r="V6" s="34">
        <f t="shared" si="3"/>
        <v>10809</v>
      </c>
      <c r="W6" s="34">
        <f t="shared" si="3"/>
        <v>2.1800000000000002</v>
      </c>
      <c r="X6" s="34">
        <f t="shared" si="3"/>
        <v>4958.26</v>
      </c>
      <c r="Y6" s="35">
        <f>IF(Y7="",NA(),Y7)</f>
        <v>74.069999999999993</v>
      </c>
      <c r="Z6" s="35">
        <f t="shared" ref="Z6:AH6" si="4">IF(Z7="",NA(),Z7)</f>
        <v>75.48</v>
      </c>
      <c r="AA6" s="35">
        <f t="shared" si="4"/>
        <v>74.31</v>
      </c>
      <c r="AB6" s="35">
        <f t="shared" si="4"/>
        <v>75.61</v>
      </c>
      <c r="AC6" s="35">
        <f t="shared" si="4"/>
        <v>71.14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48.04</v>
      </c>
      <c r="BG6" s="35">
        <f t="shared" ref="BG6:BO6" si="7">IF(BG7="",NA(),BG7)</f>
        <v>41.54</v>
      </c>
      <c r="BH6" s="35">
        <f t="shared" si="7"/>
        <v>36.1</v>
      </c>
      <c r="BI6" s="35">
        <f t="shared" si="7"/>
        <v>30.72</v>
      </c>
      <c r="BJ6" s="35">
        <f t="shared" si="7"/>
        <v>25.02</v>
      </c>
      <c r="BK6" s="35">
        <f t="shared" si="7"/>
        <v>1067.74</v>
      </c>
      <c r="BL6" s="35">
        <f t="shared" si="7"/>
        <v>1018.27</v>
      </c>
      <c r="BM6" s="35">
        <f t="shared" si="7"/>
        <v>1120.55</v>
      </c>
      <c r="BN6" s="35">
        <f t="shared" si="7"/>
        <v>855.79</v>
      </c>
      <c r="BO6" s="35">
        <f t="shared" si="7"/>
        <v>958.81</v>
      </c>
      <c r="BP6" s="34" t="str">
        <f>IF(BP7="","",IF(BP7="-","【-】","【"&amp;SUBSTITUTE(TEXT(BP7,"#,##0.00"),"-","△")&amp;"】"))</f>
        <v>【682.78】</v>
      </c>
      <c r="BQ6" s="35">
        <f>IF(BQ7="",NA(),BQ7)</f>
        <v>35.840000000000003</v>
      </c>
      <c r="BR6" s="35">
        <f t="shared" ref="BR6:BZ6" si="8">IF(BR7="",NA(),BR7)</f>
        <v>36.04</v>
      </c>
      <c r="BS6" s="35">
        <f t="shared" si="8"/>
        <v>39.75</v>
      </c>
      <c r="BT6" s="35">
        <f t="shared" si="8"/>
        <v>38.75</v>
      </c>
      <c r="BU6" s="35">
        <f t="shared" si="8"/>
        <v>29.33</v>
      </c>
      <c r="BV6" s="35">
        <f t="shared" si="8"/>
        <v>73.569999999999993</v>
      </c>
      <c r="BW6" s="35">
        <f t="shared" si="8"/>
        <v>71.569999999999993</v>
      </c>
      <c r="BX6" s="35">
        <f t="shared" si="8"/>
        <v>73.28</v>
      </c>
      <c r="BY6" s="35">
        <f t="shared" si="8"/>
        <v>82.82</v>
      </c>
      <c r="BZ6" s="35">
        <f t="shared" si="8"/>
        <v>82.88</v>
      </c>
      <c r="CA6" s="34" t="str">
        <f>IF(CA7="","",IF(CA7="-","【-】","【"&amp;SUBSTITUTE(TEXT(CA7,"#,##0.00"),"-","△")&amp;"】"))</f>
        <v>【100.91】</v>
      </c>
      <c r="CB6" s="35">
        <f>IF(CB7="",NA(),CB7)</f>
        <v>372.87</v>
      </c>
      <c r="CC6" s="35">
        <f t="shared" ref="CC6:CK6" si="9">IF(CC7="",NA(),CC7)</f>
        <v>378.93</v>
      </c>
      <c r="CD6" s="35">
        <f t="shared" si="9"/>
        <v>343.01</v>
      </c>
      <c r="CE6" s="35">
        <f t="shared" si="9"/>
        <v>353.23</v>
      </c>
      <c r="CF6" s="35">
        <f t="shared" si="9"/>
        <v>467.28</v>
      </c>
      <c r="CG6" s="35">
        <f t="shared" si="9"/>
        <v>184.87</v>
      </c>
      <c r="CH6" s="35">
        <f t="shared" si="9"/>
        <v>195.88</v>
      </c>
      <c r="CI6" s="35">
        <f t="shared" si="9"/>
        <v>193.1</v>
      </c>
      <c r="CJ6" s="35">
        <f t="shared" si="9"/>
        <v>165.76</v>
      </c>
      <c r="CK6" s="35">
        <f t="shared" si="9"/>
        <v>190.99</v>
      </c>
      <c r="CL6" s="34" t="str">
        <f>IF(CL7="","",IF(CL7="-","【-】","【"&amp;SUBSTITUTE(TEXT(CL7,"#,##0.00"),"-","△")&amp;"】"))</f>
        <v>【136.86】</v>
      </c>
      <c r="CM6" s="35">
        <f>IF(CM7="",NA(),CM7)</f>
        <v>45.77</v>
      </c>
      <c r="CN6" s="35">
        <f t="shared" ref="CN6:CV6" si="10">IF(CN7="",NA(),CN7)</f>
        <v>46.97</v>
      </c>
      <c r="CO6" s="35">
        <f t="shared" si="10"/>
        <v>47.35</v>
      </c>
      <c r="CP6" s="35">
        <f t="shared" si="10"/>
        <v>44.51</v>
      </c>
      <c r="CQ6" s="35">
        <f t="shared" si="10"/>
        <v>43.26</v>
      </c>
      <c r="CR6" s="35">
        <f t="shared" si="10"/>
        <v>51.08</v>
      </c>
      <c r="CS6" s="35">
        <f t="shared" si="10"/>
        <v>49.75</v>
      </c>
      <c r="CT6" s="35">
        <f t="shared" si="10"/>
        <v>51.05</v>
      </c>
      <c r="CU6" s="35">
        <f t="shared" si="10"/>
        <v>50.12</v>
      </c>
      <c r="CV6" s="35">
        <f t="shared" si="10"/>
        <v>52.58</v>
      </c>
      <c r="CW6" s="34" t="str">
        <f>IF(CW7="","",IF(CW7="-","【-】","【"&amp;SUBSTITUTE(TEXT(CW7,"#,##0.00"),"-","△")&amp;"】"))</f>
        <v>【58.98】</v>
      </c>
      <c r="CX6" s="35">
        <f>IF(CX7="",NA(),CX7)</f>
        <v>81.77</v>
      </c>
      <c r="CY6" s="35">
        <f t="shared" ref="CY6:DG6" si="11">IF(CY7="",NA(),CY7)</f>
        <v>82.38</v>
      </c>
      <c r="CZ6" s="35">
        <f t="shared" si="11"/>
        <v>83.05</v>
      </c>
      <c r="DA6" s="35">
        <f t="shared" si="11"/>
        <v>82.49</v>
      </c>
      <c r="DB6" s="35">
        <f t="shared" si="11"/>
        <v>82.12</v>
      </c>
      <c r="DC6" s="35">
        <f t="shared" si="11"/>
        <v>88.59</v>
      </c>
      <c r="DD6" s="35">
        <f t="shared" si="11"/>
        <v>87.85</v>
      </c>
      <c r="DE6" s="35">
        <f t="shared" si="11"/>
        <v>87.52</v>
      </c>
      <c r="DF6" s="35">
        <f t="shared" si="11"/>
        <v>86.63</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0.16</v>
      </c>
      <c r="EL6" s="35">
        <f t="shared" si="14"/>
        <v>0.19</v>
      </c>
      <c r="EM6" s="35">
        <f t="shared" si="14"/>
        <v>0.16</v>
      </c>
      <c r="EN6" s="35">
        <f t="shared" si="14"/>
        <v>0.13</v>
      </c>
      <c r="EO6" s="34" t="str">
        <f>IF(EO7="","",IF(EO7="-","【-】","【"&amp;SUBSTITUTE(TEXT(EO7,"#,##0.00"),"-","△")&amp;"】"))</f>
        <v>【0.23】</v>
      </c>
    </row>
    <row r="7" spans="1:145" s="36" customFormat="1" x14ac:dyDescent="0.15">
      <c r="A7" s="28"/>
      <c r="B7" s="37">
        <v>2018</v>
      </c>
      <c r="C7" s="37">
        <v>222097</v>
      </c>
      <c r="D7" s="37">
        <v>47</v>
      </c>
      <c r="E7" s="37">
        <v>17</v>
      </c>
      <c r="F7" s="37">
        <v>1</v>
      </c>
      <c r="G7" s="37">
        <v>0</v>
      </c>
      <c r="H7" s="37" t="s">
        <v>98</v>
      </c>
      <c r="I7" s="37" t="s">
        <v>99</v>
      </c>
      <c r="J7" s="37" t="s">
        <v>100</v>
      </c>
      <c r="K7" s="37" t="s">
        <v>101</v>
      </c>
      <c r="L7" s="37" t="s">
        <v>102</v>
      </c>
      <c r="M7" s="37" t="s">
        <v>103</v>
      </c>
      <c r="N7" s="38" t="s">
        <v>104</v>
      </c>
      <c r="O7" s="38" t="s">
        <v>105</v>
      </c>
      <c r="P7" s="38">
        <v>10.97</v>
      </c>
      <c r="Q7" s="38">
        <v>102.14</v>
      </c>
      <c r="R7" s="38">
        <v>2550</v>
      </c>
      <c r="S7" s="38">
        <v>98757</v>
      </c>
      <c r="T7" s="38">
        <v>315.7</v>
      </c>
      <c r="U7" s="38">
        <v>312.82</v>
      </c>
      <c r="V7" s="38">
        <v>10809</v>
      </c>
      <c r="W7" s="38">
        <v>2.1800000000000002</v>
      </c>
      <c r="X7" s="38">
        <v>4958.26</v>
      </c>
      <c r="Y7" s="38">
        <v>74.069999999999993</v>
      </c>
      <c r="Z7" s="38">
        <v>75.48</v>
      </c>
      <c r="AA7" s="38">
        <v>74.31</v>
      </c>
      <c r="AB7" s="38">
        <v>75.61</v>
      </c>
      <c r="AC7" s="38">
        <v>71.14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48.04</v>
      </c>
      <c r="BG7" s="38">
        <v>41.54</v>
      </c>
      <c r="BH7" s="38">
        <v>36.1</v>
      </c>
      <c r="BI7" s="38">
        <v>30.72</v>
      </c>
      <c r="BJ7" s="38">
        <v>25.02</v>
      </c>
      <c r="BK7" s="38">
        <v>1067.74</v>
      </c>
      <c r="BL7" s="38">
        <v>1018.27</v>
      </c>
      <c r="BM7" s="38">
        <v>1120.55</v>
      </c>
      <c r="BN7" s="38">
        <v>855.79</v>
      </c>
      <c r="BO7" s="38">
        <v>958.81</v>
      </c>
      <c r="BP7" s="38">
        <v>682.78</v>
      </c>
      <c r="BQ7" s="38">
        <v>35.840000000000003</v>
      </c>
      <c r="BR7" s="38">
        <v>36.04</v>
      </c>
      <c r="BS7" s="38">
        <v>39.75</v>
      </c>
      <c r="BT7" s="38">
        <v>38.75</v>
      </c>
      <c r="BU7" s="38">
        <v>29.33</v>
      </c>
      <c r="BV7" s="38">
        <v>73.569999999999993</v>
      </c>
      <c r="BW7" s="38">
        <v>71.569999999999993</v>
      </c>
      <c r="BX7" s="38">
        <v>73.28</v>
      </c>
      <c r="BY7" s="38">
        <v>82.82</v>
      </c>
      <c r="BZ7" s="38">
        <v>82.88</v>
      </c>
      <c r="CA7" s="38">
        <v>100.91</v>
      </c>
      <c r="CB7" s="38">
        <v>372.87</v>
      </c>
      <c r="CC7" s="38">
        <v>378.93</v>
      </c>
      <c r="CD7" s="38">
        <v>343.01</v>
      </c>
      <c r="CE7" s="38">
        <v>353.23</v>
      </c>
      <c r="CF7" s="38">
        <v>467.28</v>
      </c>
      <c r="CG7" s="38">
        <v>184.87</v>
      </c>
      <c r="CH7" s="38">
        <v>195.88</v>
      </c>
      <c r="CI7" s="38">
        <v>193.1</v>
      </c>
      <c r="CJ7" s="38">
        <v>165.76</v>
      </c>
      <c r="CK7" s="38">
        <v>190.99</v>
      </c>
      <c r="CL7" s="38">
        <v>136.86000000000001</v>
      </c>
      <c r="CM7" s="38">
        <v>45.77</v>
      </c>
      <c r="CN7" s="38">
        <v>46.97</v>
      </c>
      <c r="CO7" s="38">
        <v>47.35</v>
      </c>
      <c r="CP7" s="38">
        <v>44.51</v>
      </c>
      <c r="CQ7" s="38">
        <v>43.26</v>
      </c>
      <c r="CR7" s="38">
        <v>51.08</v>
      </c>
      <c r="CS7" s="38">
        <v>49.75</v>
      </c>
      <c r="CT7" s="38">
        <v>51.05</v>
      </c>
      <c r="CU7" s="38">
        <v>50.12</v>
      </c>
      <c r="CV7" s="38">
        <v>52.58</v>
      </c>
      <c r="CW7" s="38">
        <v>58.98</v>
      </c>
      <c r="CX7" s="38">
        <v>81.77</v>
      </c>
      <c r="CY7" s="38">
        <v>82.38</v>
      </c>
      <c r="CZ7" s="38">
        <v>83.05</v>
      </c>
      <c r="DA7" s="38">
        <v>82.49</v>
      </c>
      <c r="DB7" s="38">
        <v>82.12</v>
      </c>
      <c r="DC7" s="38">
        <v>88.59</v>
      </c>
      <c r="DD7" s="38">
        <v>87.85</v>
      </c>
      <c r="DE7" s="38">
        <v>87.52</v>
      </c>
      <c r="DF7" s="38">
        <v>86.63</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0.16</v>
      </c>
      <c r="EL7" s="38">
        <v>0.19</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島田市</cp:lastModifiedBy>
  <cp:lastPrinted>2020-02-10T04:52:46Z</cp:lastPrinted>
  <dcterms:created xsi:type="dcterms:W3CDTF">2019-12-05T05:04:58Z</dcterms:created>
  <dcterms:modified xsi:type="dcterms:W3CDTF">2020-02-12T23:40:28Z</dcterms:modified>
  <cp:category/>
</cp:coreProperties>
</file>