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6274\Desktop\ダウンロード\20200110（水道・下水・道路・病院）【131（金）〆】　公営企業に係る「経営比較分析表」の公表について\各課回答\"/>
    </mc:Choice>
  </mc:AlternateContent>
  <xr:revisionPtr revIDLastSave="0" documentId="13_ncr:1_{CC7819FE-3835-4AF3-A363-64C401CE741C}" xr6:coauthVersionLast="36" xr6:coauthVersionMax="36" xr10:uidLastSave="{00000000-0000-0000-0000-000000000000}"/>
  <workbookProtection workbookAlgorithmName="SHA-512" workbookHashValue="jINvrvZ5mEU6FXr08IEldpCYCJ8NR2D04a3ZRC7N65MAU0wD2sOQAyJLe+RtJK7x0IdMr+++ejZ4f+NpX4ALag==" workbookSaltValue="LSFENhBEuk6/5nKrI1KUu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HJ52" i="4" s="1"/>
  <c r="BI7" i="5"/>
  <c r="GQ52" i="4" s="1"/>
  <c r="BH7" i="5"/>
  <c r="FX52" i="4" s="1"/>
  <c r="BG7" i="5"/>
  <c r="BF7" i="5"/>
  <c r="EL52" i="4" s="1"/>
  <c r="BD7" i="5"/>
  <c r="BC7" i="5"/>
  <c r="BB7" i="5"/>
  <c r="BA7" i="5"/>
  <c r="AZ7" i="5"/>
  <c r="AY7" i="5"/>
  <c r="CS52" i="4" s="1"/>
  <c r="AX7" i="5"/>
  <c r="AW7" i="5"/>
  <c r="AV7" i="5"/>
  <c r="AN52" i="4" s="1"/>
  <c r="AU7" i="5"/>
  <c r="U52" i="4" s="1"/>
  <c r="AS7" i="5"/>
  <c r="AR7" i="5"/>
  <c r="GQ32" i="4" s="1"/>
  <c r="AQ7" i="5"/>
  <c r="FX32" i="4" s="1"/>
  <c r="AP7" i="5"/>
  <c r="FE32" i="4" s="1"/>
  <c r="AO7" i="5"/>
  <c r="AN7" i="5"/>
  <c r="AM7" i="5"/>
  <c r="AL7" i="5"/>
  <c r="FX31" i="4" s="1"/>
  <c r="AK7" i="5"/>
  <c r="AJ7" i="5"/>
  <c r="AH7" i="5"/>
  <c r="CS32" i="4" s="1"/>
  <c r="AG7" i="5"/>
  <c r="BZ32" i="4" s="1"/>
  <c r="AF7" i="5"/>
  <c r="AE7" i="5"/>
  <c r="AD7" i="5"/>
  <c r="U32" i="4" s="1"/>
  <c r="AC7" i="5"/>
  <c r="AB7" i="5"/>
  <c r="AA7" i="5"/>
  <c r="Z7" i="5"/>
  <c r="Y7" i="5"/>
  <c r="X7" i="5"/>
  <c r="W7" i="5"/>
  <c r="V7" i="5"/>
  <c r="U7" i="5"/>
  <c r="LJ8" i="4" s="1"/>
  <c r="T7" i="5"/>
  <c r="S7" i="5"/>
  <c r="HX8" i="4" s="1"/>
  <c r="R7" i="5"/>
  <c r="Q7" i="5"/>
  <c r="CF10" i="4" s="1"/>
  <c r="P7" i="5"/>
  <c r="O7" i="5"/>
  <c r="N7" i="5"/>
  <c r="FJ8" i="4" s="1"/>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FE52" i="4"/>
  <c r="BZ52" i="4"/>
  <c r="BG52" i="4"/>
  <c r="MA32" i="4"/>
  <c r="LH32" i="4"/>
  <c r="JC32" i="4"/>
  <c r="HJ32" i="4"/>
  <c r="EL32" i="4"/>
  <c r="BG32" i="4"/>
  <c r="AN32" i="4"/>
  <c r="MA31" i="4"/>
  <c r="LH31" i="4"/>
  <c r="KO31" i="4"/>
  <c r="JV31" i="4"/>
  <c r="JC31" i="4"/>
  <c r="HJ31" i="4"/>
  <c r="GQ31" i="4"/>
  <c r="FE31" i="4"/>
  <c r="EL31" i="4"/>
  <c r="CS31" i="4"/>
  <c r="BZ31" i="4"/>
  <c r="BG31" i="4"/>
  <c r="AN31" i="4"/>
  <c r="U31" i="4"/>
  <c r="LJ10" i="4"/>
  <c r="JQ10" i="4"/>
  <c r="HX10" i="4"/>
  <c r="DU10" i="4"/>
  <c r="B10" i="4"/>
  <c r="JQ8" i="4"/>
  <c r="CF8" i="4"/>
  <c r="B6" i="4"/>
  <c r="MA51" i="4" l="1"/>
  <c r="MI76" i="4"/>
  <c r="HJ51" i="4"/>
  <c r="MA30" i="4"/>
  <c r="IT76" i="4"/>
  <c r="CS51" i="4"/>
  <c r="HJ30" i="4"/>
  <c r="CS30" i="4"/>
  <c r="BZ76" i="4"/>
  <c r="C11" i="5"/>
  <c r="D11" i="5"/>
  <c r="E11" i="5"/>
  <c r="B11" i="5"/>
  <c r="BK76" i="4" l="1"/>
  <c r="LH51" i="4"/>
  <c r="LT76" i="4"/>
  <c r="GQ51" i="4"/>
  <c r="LH30" i="4"/>
  <c r="IE76" i="4"/>
  <c r="BZ51" i="4"/>
  <c r="BZ30" i="4"/>
  <c r="GQ30" i="4"/>
  <c r="AV76" i="4"/>
  <c r="KO51" i="4"/>
  <c r="LE76" i="4"/>
  <c r="FX51" i="4"/>
  <c r="KO30" i="4"/>
  <c r="HP76" i="4"/>
  <c r="BG51" i="4"/>
  <c r="FX30" i="4"/>
  <c r="BG30" i="4"/>
  <c r="JV30" i="4"/>
  <c r="HA76" i="4"/>
  <c r="AN51" i="4"/>
  <c r="AN30" i="4"/>
  <c r="KP76" i="4"/>
  <c r="FE30" i="4"/>
  <c r="AG76" i="4"/>
  <c r="JV51" i="4"/>
  <c r="FE51" i="4"/>
  <c r="R76" i="4"/>
  <c r="KA76" i="4"/>
  <c r="EL51" i="4"/>
  <c r="GL76" i="4"/>
  <c r="U51" i="4"/>
  <c r="EL30" i="4"/>
  <c r="U30" i="4"/>
  <c r="JC51" i="4"/>
  <c r="JC30"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<sst xmlns="http://schemas.openxmlformats.org/spreadsheetml/2006/main" count="278" uniqueCount="131">
  <si>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</si>
  <si>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</si>
  <si>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</si>
  <si>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</si>
  <si>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</si>
  <si>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</si>
  <si>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</si>
  <si>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</si>
  <si>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</si>
  <si>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</si>
  <si>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</si>
  <si>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</si>
  <si>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</si>
  <si>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</si>
  <si>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</si>
  <si>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</si>
  <si>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</si>
  <si>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</si>
  <si>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</si>
  <si>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</si>
  <si>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</si>
  <si>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</si>
  <si>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</si>
  <si>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</si>
  <si>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</si>
  <si>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</si>
  <si>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</si>
  <si>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</si>
  <si>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</si>
  <si>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</si>
  <si>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</si>
  <si>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</si>
  <si>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</si>
  <si>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</si>
  <si>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</si>
  <si>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</si>
  <si>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</si>
  <si>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</si>
  <si>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</si>
  <si>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</si>
  <si>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</si>
  <si>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</si>
  <si>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</si>
  <si>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</si>
  <si>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</si>
  <si>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</si>
  <si>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</si>
  <si>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</si>
  <si>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</si>
  <si>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</si>
  <si>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</si>
  <si>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</si>
  <si>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</si>
  <si>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</si>
  <si>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</si>
  <si>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</si>
  <si>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</si>
  <si>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</si>
  <si>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</si>
  <si>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</si>
  <si>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</si>
  <si>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</si>
  <si>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</si>
  <si>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</si>
  <si>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</si>
  <si>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</si>
  <si>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</si>
  <si>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</si>
  <si>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</si>
  <si>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</si>
  <si>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</si>
  <si>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</si>
  <si>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</si>
  <si>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</si>
  <si>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</si>
  <si>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</si>
  <si>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</si>
  <si>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</si>
  <si>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</si>
  <si>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</si>
  <si>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</si>
  <si>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</si>
  <si>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</si>
  <si>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</si>
  <si>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</si>
  <si>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</si>
  <si>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</si>
  <si>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</si>
  <si>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</si>
  <si>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</si>
  <si>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</si>
  <si>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</si>
  <si>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</si>
  <si>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</si>
  <si>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</si>
  <si>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</si>
  <si>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</si>
  <si>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</si>
  <si>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</si>
  <si>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</si>
  <si>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</si>
  <si>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</si>
  <si>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</si>
  <si>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</si>
  <si>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</si>
  <si>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</si>
  <si>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</si>
  <si>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</si>
  <si>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</si>
  <si>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焼津市</t>
  </si>
  <si>
    <t>焼津市駅北口駐車場</t>
  </si>
  <si>
    <t>法非適用</t>
  </si>
  <si>
    <t>駐車場整備事業</t>
  </si>
  <si>
    <t>-</t>
  </si>
  <si>
    <t>Ａ３Ｂ１</t>
  </si>
  <si>
    <t>非設置</t>
  </si>
  <si>
    <t>該当数値なし</t>
  </si>
  <si>
    <t>都市計画駐車場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</si>
  <si>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</si>
  <si>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</si>
  <si>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</si>
  <si>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</si>
  <si>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</si>
  <si>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</si>
  <si>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</si>
  <si>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</si>
  <si>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</si>
  <si>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駐車場事業実施に必要となる機械やシステムについては、指定管理者が設置し、適切に管理・保守を実施している。現時点で、市として新たな設備投資の計画はない。</t>
    <rPh sb="0" eb="3">
      <t>チュウシャジョウ</t>
    </rPh>
    <rPh sb="3" eb="5">
      <t>ジギョウ</t>
    </rPh>
    <rPh sb="5" eb="7">
      <t>ジッシ</t>
    </rPh>
    <rPh sb="8" eb="10">
      <t>ヒツヨウ</t>
    </rPh>
    <rPh sb="13" eb="15">
      <t>キカイ</t>
    </rPh>
    <rPh sb="26" eb="28">
      <t>シテイ</t>
    </rPh>
    <rPh sb="28" eb="31">
      <t>カンリシャ</t>
    </rPh>
    <rPh sb="32" eb="34">
      <t>セッチ</t>
    </rPh>
    <rPh sb="36" eb="38">
      <t>テキセツ</t>
    </rPh>
    <rPh sb="39" eb="41">
      <t>カンリ</t>
    </rPh>
    <rPh sb="42" eb="44">
      <t>ホシュ</t>
    </rPh>
    <rPh sb="45" eb="47">
      <t>ジッシ</t>
    </rPh>
    <rPh sb="52" eb="55">
      <t>ゲンジテン</t>
    </rPh>
    <rPh sb="57" eb="58">
      <t>シ</t>
    </rPh>
    <rPh sb="61" eb="62">
      <t>アラ</t>
    </rPh>
    <rPh sb="64" eb="68">
      <t>セツビトウシ</t>
    </rPh>
    <rPh sb="69" eb="71">
      <t>ケイカク</t>
    </rPh>
    <phoneticPr fontId="15"/>
  </si>
  <si>
    <t>北口駐車場については、近年減少傾向にあるものの、焼津駅北口から最も近い駐車場として、短時間利用を中心とした需要があり、経営状況も黒字を維持している。今後も指定管理者の民間ノウハウを活かした業務改善と前述の電子マネー精算への対応などによる利用促進を図り、中心市街地活性化事業との調整を行いながら、都市計画駐車場として維持していく。</t>
    <rPh sb="11" eb="13">
      <t>キンネン</t>
    </rPh>
    <rPh sb="13" eb="15">
      <t>ゲンショウ</t>
    </rPh>
    <rPh sb="15" eb="17">
      <t>ケイコウ</t>
    </rPh>
    <rPh sb="24" eb="26">
      <t>ヤイヅ</t>
    </rPh>
    <rPh sb="26" eb="27">
      <t>エキ</t>
    </rPh>
    <rPh sb="27" eb="29">
      <t>キタグチ</t>
    </rPh>
    <rPh sb="31" eb="32">
      <t>モット</t>
    </rPh>
    <rPh sb="33" eb="34">
      <t>チカ</t>
    </rPh>
    <rPh sb="35" eb="38">
      <t>チュウシャジョウ</t>
    </rPh>
    <rPh sb="42" eb="45">
      <t>タンジカン</t>
    </rPh>
    <rPh sb="45" eb="47">
      <t>リヨウ</t>
    </rPh>
    <rPh sb="48" eb="50">
      <t>チュウシン</t>
    </rPh>
    <rPh sb="53" eb="55">
      <t>ジュヨウ</t>
    </rPh>
    <rPh sb="59" eb="61">
      <t>ケイエイ</t>
    </rPh>
    <rPh sb="61" eb="63">
      <t>ジョウキョウ</t>
    </rPh>
    <rPh sb="64" eb="66">
      <t>クロジ</t>
    </rPh>
    <rPh sb="67" eb="69">
      <t>イジ</t>
    </rPh>
    <rPh sb="74" eb="76">
      <t>コンゴ</t>
    </rPh>
    <rPh sb="77" eb="82">
      <t>シテイカンリシャ</t>
    </rPh>
    <rPh sb="83" eb="85">
      <t>ミンカン</t>
    </rPh>
    <rPh sb="90" eb="91">
      <t>イ</t>
    </rPh>
    <rPh sb="94" eb="96">
      <t>ギョウム</t>
    </rPh>
    <rPh sb="96" eb="98">
      <t>カイゼン</t>
    </rPh>
    <rPh sb="118" eb="120">
      <t>リヨウ</t>
    </rPh>
    <rPh sb="120" eb="122">
      <t>ソクシン</t>
    </rPh>
    <rPh sb="123" eb="124">
      <t>ハカ</t>
    </rPh>
    <rPh sb="126" eb="134">
      <t>チュウシンシガイチカッセイカ</t>
    </rPh>
    <rPh sb="134" eb="136">
      <t>ジギョウ</t>
    </rPh>
    <rPh sb="138" eb="140">
      <t>チョウセイ</t>
    </rPh>
    <rPh sb="141" eb="142">
      <t>オコナ</t>
    </rPh>
    <rPh sb="147" eb="149">
      <t>トシ</t>
    </rPh>
    <rPh sb="149" eb="151">
      <t>ケイカク</t>
    </rPh>
    <rPh sb="151" eb="154">
      <t>チュウシャジョウ</t>
    </rPh>
    <rPh sb="157" eb="159">
      <t>イジ</t>
    </rPh>
    <phoneticPr fontId="5"/>
  </si>
  <si>
    <t>稼働率については、類似施設の平均値を下回っており、平成26年度と比較し－17.3％、前年度比では－10.4％と減少傾向が続いている。これは、「1．収益等の状況について」で述べたとおり、近隣の民間駐車場が増加し当該駐車場の利用者が減少していることが主な要因であると考えられる。具体的な利用状況については、利用台数は前年度15,863台に対し本年度14,445台（－1,418台、－8.9％）、収入は前年度6,773,780円に対し、本年度6,279,060円（－494,720円、－7.3％）といずれも減少している。令和元年度より、電子マネー精算への対応や車室白線の引き直しなどを実施し、利用の増加に努めている。</t>
    <rPh sb="0" eb="3">
      <t>カドウリツ</t>
    </rPh>
    <rPh sb="104" eb="109">
      <t>トウガイチュウシャジョウ</t>
    </rPh>
    <rPh sb="123" eb="124">
      <t>オモ</t>
    </rPh>
    <rPh sb="137" eb="140">
      <t>グタイテキ</t>
    </rPh>
    <rPh sb="151" eb="153">
      <t>リヨウ</t>
    </rPh>
    <rPh sb="153" eb="155">
      <t>ダイスウ</t>
    </rPh>
    <rPh sb="167" eb="168">
      <t>タイ</t>
    </rPh>
    <rPh sb="195" eb="197">
      <t>シュウニュウ</t>
    </rPh>
    <rPh sb="198" eb="201">
      <t>ゼンネンド</t>
    </rPh>
    <rPh sb="215" eb="218">
      <t>ホンネンド</t>
    </rPh>
    <rPh sb="250" eb="252">
      <t>ゲンショウ</t>
    </rPh>
    <rPh sb="257" eb="262">
      <t>レイワガンネンド</t>
    </rPh>
    <rPh sb="265" eb="267">
      <t>デンシ</t>
    </rPh>
    <rPh sb="270" eb="272">
      <t>セイサン</t>
    </rPh>
    <rPh sb="274" eb="276">
      <t>タイオウ</t>
    </rPh>
    <rPh sb="277" eb="279">
      <t>シャシツ</t>
    </rPh>
    <rPh sb="279" eb="281">
      <t>ハクセン</t>
    </rPh>
    <rPh sb="282" eb="283">
      <t>ヒ</t>
    </rPh>
    <rPh sb="284" eb="285">
      <t>ナオ</t>
    </rPh>
    <rPh sb="289" eb="291">
      <t>ジッシ</t>
    </rPh>
    <rPh sb="293" eb="295">
      <t>リヨウ</t>
    </rPh>
    <rPh sb="296" eb="298">
      <t>ゾウカ</t>
    </rPh>
    <rPh sb="299" eb="300">
      <t>ツト</t>
    </rPh>
    <phoneticPr fontId="15"/>
  </si>
  <si>
    <t>収益的収支比率は、類似施設平均値を下回っているが、健全数値である100％を超え、他会計からの補助金もなく黒字の状況を維持している。収益低下の主な要因としては、近隣に上限料金の設定がある民間駐車場が増えてきていることから、当該施設の利用者が減少していることが考えらる。また、売上高ＧＯＰ比率及びＥＢＩＴＤＡについては、平均値に比べ低い数値で推移している。これも前述の利用者数の減少に伴う収益低下が主な要因であると考えられる。令和元年度からは、電子マネー精算への対応や車室白線の引き直しなどを実施し利用促進を図り、収益の増加に努めている。</t>
    <rPh sb="0" eb="2">
      <t>シュウエキ</t>
    </rPh>
    <rPh sb="2" eb="3">
      <t>テキ</t>
    </rPh>
    <rPh sb="3" eb="5">
      <t>シュウシ</t>
    </rPh>
    <rPh sb="5" eb="7">
      <t>ヒリツ</t>
    </rPh>
    <rPh sb="25" eb="27">
      <t>ケンゼン</t>
    </rPh>
    <rPh sb="27" eb="29">
      <t>スウチ</t>
    </rPh>
    <rPh sb="37" eb="38">
      <t>コ</t>
    </rPh>
    <rPh sb="40" eb="41">
      <t>ホカ</t>
    </rPh>
    <rPh sb="41" eb="43">
      <t>カイケイ</t>
    </rPh>
    <rPh sb="46" eb="49">
      <t>ホジョキン</t>
    </rPh>
    <rPh sb="52" eb="54">
      <t>クロジ</t>
    </rPh>
    <rPh sb="55" eb="57">
      <t>ジョウキョウ</t>
    </rPh>
    <rPh sb="58" eb="60">
      <t>イジ</t>
    </rPh>
    <rPh sb="65" eb="67">
      <t>シュウエキ</t>
    </rPh>
    <rPh sb="67" eb="69">
      <t>テイカ</t>
    </rPh>
    <rPh sb="70" eb="71">
      <t>オモ</t>
    </rPh>
    <rPh sb="72" eb="74">
      <t>ヨウイン</t>
    </rPh>
    <rPh sb="79" eb="81">
      <t>キンリン</t>
    </rPh>
    <rPh sb="82" eb="84">
      <t>ジョウゲン</t>
    </rPh>
    <rPh sb="87" eb="89">
      <t>セッテイ</t>
    </rPh>
    <rPh sb="92" eb="94">
      <t>ミンカン</t>
    </rPh>
    <rPh sb="94" eb="96">
      <t>チュウシャ</t>
    </rPh>
    <rPh sb="96" eb="97">
      <t>ジョウ</t>
    </rPh>
    <rPh sb="98" eb="99">
      <t>フ</t>
    </rPh>
    <rPh sb="110" eb="112">
      <t>トウガイ</t>
    </rPh>
    <rPh sb="112" eb="114">
      <t>シセツ</t>
    </rPh>
    <rPh sb="115" eb="117">
      <t>リヨウ</t>
    </rPh>
    <rPh sb="117" eb="118">
      <t>シャ</t>
    </rPh>
    <rPh sb="119" eb="121">
      <t>ゲンショウ</t>
    </rPh>
    <rPh sb="128" eb="129">
      <t>カンガ</t>
    </rPh>
    <rPh sb="158" eb="160">
      <t>ヘイキン</t>
    </rPh>
    <rPh sb="160" eb="161">
      <t>チ</t>
    </rPh>
    <rPh sb="162" eb="163">
      <t>クラ</t>
    </rPh>
    <rPh sb="164" eb="165">
      <t>ヒク</t>
    </rPh>
    <rPh sb="166" eb="168">
      <t>スウチ</t>
    </rPh>
    <rPh sb="169" eb="171">
      <t>スイイ</t>
    </rPh>
    <rPh sb="179" eb="181">
      <t>ゼンジュツ</t>
    </rPh>
    <rPh sb="182" eb="184">
      <t>リヨウ</t>
    </rPh>
    <rPh sb="184" eb="185">
      <t>シャ</t>
    </rPh>
    <rPh sb="185" eb="186">
      <t>スウ</t>
    </rPh>
    <rPh sb="187" eb="189">
      <t>ゲンショウ</t>
    </rPh>
    <rPh sb="190" eb="191">
      <t>トモナ</t>
    </rPh>
    <rPh sb="192" eb="194">
      <t>シュウエキ</t>
    </rPh>
    <rPh sb="194" eb="196">
      <t>テイカ</t>
    </rPh>
    <rPh sb="197" eb="198">
      <t>オモ</t>
    </rPh>
    <rPh sb="199" eb="201">
      <t>ヨウイン</t>
    </rPh>
    <rPh sb="205" eb="206">
      <t>カンガ</t>
    </rPh>
    <rPh sb="211" eb="216">
      <t>レイワガンネンド</t>
    </rPh>
    <rPh sb="220" eb="222">
      <t>デンシ</t>
    </rPh>
    <rPh sb="225" eb="227">
      <t>セイサン</t>
    </rPh>
    <rPh sb="229" eb="231">
      <t>タイオウ</t>
    </rPh>
    <rPh sb="232" eb="234">
      <t>シャシツ</t>
    </rPh>
    <rPh sb="234" eb="236">
      <t>ハクセン</t>
    </rPh>
    <rPh sb="237" eb="238">
      <t>ヒ</t>
    </rPh>
    <rPh sb="239" eb="240">
      <t>ナオ</t>
    </rPh>
    <rPh sb="244" eb="246">
      <t>ジッシ</t>
    </rPh>
    <rPh sb="247" eb="249">
      <t>リヨウ</t>
    </rPh>
    <rPh sb="249" eb="251">
      <t>ソクシン</t>
    </rPh>
    <rPh sb="252" eb="253">
      <t>ハカ</t>
    </rPh>
    <rPh sb="255" eb="257">
      <t>シュウエキ</t>
    </rPh>
    <rPh sb="258" eb="260">
      <t>ゾウカ</t>
    </rPh>
    <rPh sb="261" eb="262">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</si>
</sst>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A4502594-A4BE-44FF-B1A0-C35039D526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144</c:v>
                </c:pt>
                <c:pt idx="1">
                  <c:v>147</c:v>
                </c:pt>
                <c:pt idx="2">
                  <c:v>123</c:v>
                </c:pt>
                <c:pt idx="3">
                  <c:v>152.6</c:v>
                </c:pt>
                <c:pt idx="4">
                  <c:v>134.9</c:v>
                </c:pt>
              </c:numCache>
            </c:numRef>
          </c:val>
          <c:extLst>
            <c:ext xmlns:c16="http://schemas.microsoft.com/office/drawing/2014/chart" uri="{C3380CC4-5D6E-409C-BE32-E72D297353CC}">
              <c16:uniqueId val="{00000000-AC78-4ED0-82CA-EEFDAE5537C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C78-4ED0-82CA-EEFDAE5537C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D92-4D36-9D87-191F117EEEB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ED92-4D36-9D87-191F117EEEB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C50-4C01-A5EF-FE777956DFA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C50-4C01-A5EF-FE777956DFA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AE0-484E-924B-53D42B06824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E0-484E-924B-53D42B06824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4B-49C2-BA3E-83E1FB31F3D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244B-49C2-BA3E-83E1FB31F3D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993-4B6E-922A-645B0D50F62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C993-4B6E-922A-645B0D50F62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155.19999999999999</c:v>
                </c:pt>
                <c:pt idx="1">
                  <c:v>162.1</c:v>
                </c:pt>
                <c:pt idx="2">
                  <c:v>151.69999999999999</c:v>
                </c:pt>
                <c:pt idx="3">
                  <c:v>148.30000000000001</c:v>
                </c:pt>
                <c:pt idx="4">
                  <c:v>137.9</c:v>
                </c:pt>
              </c:numCache>
            </c:numRef>
          </c:val>
          <c:extLst>
            <c:ext xmlns:c16="http://schemas.microsoft.com/office/drawing/2014/chart" uri="{C3380CC4-5D6E-409C-BE32-E72D297353CC}">
              <c16:uniqueId val="{00000000-90A7-43E0-8C60-7EB15EAB0AA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90A7-43E0-8C60-7EB15EAB0AA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30</c:v>
                </c:pt>
                <c:pt idx="1">
                  <c:v>32</c:v>
                </c:pt>
                <c:pt idx="2">
                  <c:v>19</c:v>
                </c:pt>
                <c:pt idx="3">
                  <c:v>34.5</c:v>
                </c:pt>
                <c:pt idx="4">
                  <c:v>25.9</c:v>
                </c:pt>
              </c:numCache>
            </c:numRef>
          </c:val>
          <c:extLst>
            <c:ext xmlns:c16="http://schemas.microsoft.com/office/drawing/2014/chart" uri="{C3380CC4-5D6E-409C-BE32-E72D297353CC}">
              <c16:uniqueId val="{00000000-39E9-4DBC-8D8E-D7C111C110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39E9-4DBC-8D8E-D7C111C110B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2198</c:v>
                </c:pt>
                <c:pt idx="1">
                  <c:v>2405</c:v>
                </c:pt>
                <c:pt idx="2">
                  <c:v>1321</c:v>
                </c:pt>
                <c:pt idx="3">
                  <c:v>2335</c:v>
                </c:pt>
                <c:pt idx="4">
                  <c:v>1626</c:v>
                </c:pt>
              </c:numCache>
            </c:numRef>
          </c:val>
          <c:extLst>
            <c:ext xmlns:c16="http://schemas.microsoft.com/office/drawing/2014/chart" uri="{C3380CC4-5D6E-409C-BE32-E72D297353CC}">
              <c16:uniqueId val="{00000000-B216-4EF8-9E33-59D386C3E47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216-4EF8-9E33-59D386C3E47F}"/>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静岡県焼津市　焼津市駅北口駐車場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491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144</v>
      </c>
      <c r="V31" s="118"/>
      <c r="W31" s="118"/>
      <c r="X31" s="118"/>
      <c r="Y31" s="118"/>
      <c r="Z31" s="118"/>
      <c r="AA31" s="118"/>
      <c r="AB31" s="118"/>
      <c r="AC31" s="118"/>
      <c r="AD31" s="118"/>
      <c r="AE31" s="118"/>
      <c r="AF31" s="118"/>
      <c r="AG31" s="118"/>
      <c r="AH31" s="118"/>
      <c r="AI31" s="118"/>
      <c r="AJ31" s="118"/>
      <c r="AK31" s="118"/>
      <c r="AL31" s="118"/>
      <c r="AM31" s="118"/>
      <c r="AN31" s="118">
        <f>データ!Z7</f>
        <v>147</v>
      </c>
      <c r="AO31" s="118"/>
      <c r="AP31" s="118"/>
      <c r="AQ31" s="118"/>
      <c r="AR31" s="118"/>
      <c r="AS31" s="118"/>
      <c r="AT31" s="118"/>
      <c r="AU31" s="118"/>
      <c r="AV31" s="118"/>
      <c r="AW31" s="118"/>
      <c r="AX31" s="118"/>
      <c r="AY31" s="118"/>
      <c r="AZ31" s="118"/>
      <c r="BA31" s="118"/>
      <c r="BB31" s="118"/>
      <c r="BC31" s="118"/>
      <c r="BD31" s="118"/>
      <c r="BE31" s="118"/>
      <c r="BF31" s="118"/>
      <c r="BG31" s="118">
        <f>データ!AA7</f>
        <v>123</v>
      </c>
      <c r="BH31" s="118"/>
      <c r="BI31" s="118"/>
      <c r="BJ31" s="118"/>
      <c r="BK31" s="118"/>
      <c r="BL31" s="118"/>
      <c r="BM31" s="118"/>
      <c r="BN31" s="118"/>
      <c r="BO31" s="118"/>
      <c r="BP31" s="118"/>
      <c r="BQ31" s="118"/>
      <c r="BR31" s="118"/>
      <c r="BS31" s="118"/>
      <c r="BT31" s="118"/>
      <c r="BU31" s="118"/>
      <c r="BV31" s="118"/>
      <c r="BW31" s="118"/>
      <c r="BX31" s="118"/>
      <c r="BY31" s="118"/>
      <c r="BZ31" s="118">
        <f>データ!AB7</f>
        <v>152.6</v>
      </c>
      <c r="CA31" s="118"/>
      <c r="CB31" s="118"/>
      <c r="CC31" s="118"/>
      <c r="CD31" s="118"/>
      <c r="CE31" s="118"/>
      <c r="CF31" s="118"/>
      <c r="CG31" s="118"/>
      <c r="CH31" s="118"/>
      <c r="CI31" s="118"/>
      <c r="CJ31" s="118"/>
      <c r="CK31" s="118"/>
      <c r="CL31" s="118"/>
      <c r="CM31" s="118"/>
      <c r="CN31" s="118"/>
      <c r="CO31" s="118"/>
      <c r="CP31" s="118"/>
      <c r="CQ31" s="118"/>
      <c r="CR31" s="118"/>
      <c r="CS31" s="118">
        <f>データ!AC7</f>
        <v>134.9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155.19999999999999</v>
      </c>
      <c r="JD31" s="120"/>
      <c r="JE31" s="120"/>
      <c r="JF31" s="120"/>
      <c r="JG31" s="120"/>
      <c r="JH31" s="120"/>
      <c r="JI31" s="120"/>
      <c r="JJ31" s="120"/>
      <c r="JK31" s="120"/>
      <c r="JL31" s="120"/>
      <c r="JM31" s="120"/>
      <c r="JN31" s="120"/>
      <c r="JO31" s="120"/>
      <c r="JP31" s="120"/>
      <c r="JQ31" s="120"/>
      <c r="JR31" s="120"/>
      <c r="JS31" s="120"/>
      <c r="JT31" s="120"/>
      <c r="JU31" s="121"/>
      <c r="JV31" s="119">
        <f>データ!DL7</f>
        <v>162.1</v>
      </c>
      <c r="JW31" s="120"/>
      <c r="JX31" s="120"/>
      <c r="JY31" s="120"/>
      <c r="JZ31" s="120"/>
      <c r="KA31" s="120"/>
      <c r="KB31" s="120"/>
      <c r="KC31" s="120"/>
      <c r="KD31" s="120"/>
      <c r="KE31" s="120"/>
      <c r="KF31" s="120"/>
      <c r="KG31" s="120"/>
      <c r="KH31" s="120"/>
      <c r="KI31" s="120"/>
      <c r="KJ31" s="120"/>
      <c r="KK31" s="120"/>
      <c r="KL31" s="120"/>
      <c r="KM31" s="120"/>
      <c r="KN31" s="121"/>
      <c r="KO31" s="119">
        <f>データ!DM7</f>
        <v>151.69999999999999</v>
      </c>
      <c r="KP31" s="120"/>
      <c r="KQ31" s="120"/>
      <c r="KR31" s="120"/>
      <c r="KS31" s="120"/>
      <c r="KT31" s="120"/>
      <c r="KU31" s="120"/>
      <c r="KV31" s="120"/>
      <c r="KW31" s="120"/>
      <c r="KX31" s="120"/>
      <c r="KY31" s="120"/>
      <c r="KZ31" s="120"/>
      <c r="LA31" s="120"/>
      <c r="LB31" s="120"/>
      <c r="LC31" s="120"/>
      <c r="LD31" s="120"/>
      <c r="LE31" s="120"/>
      <c r="LF31" s="120"/>
      <c r="LG31" s="121"/>
      <c r="LH31" s="119">
        <f>データ!DN7</f>
        <v>148.30000000000001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137.9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30</v>
      </c>
      <c r="EM52" s="118"/>
      <c r="EN52" s="118"/>
      <c r="EO52" s="118"/>
      <c r="EP52" s="118"/>
      <c r="EQ52" s="118"/>
      <c r="ER52" s="118"/>
      <c r="ES52" s="118"/>
      <c r="ET52" s="118"/>
      <c r="EU52" s="118"/>
      <c r="EV52" s="118"/>
      <c r="EW52" s="118"/>
      <c r="EX52" s="118"/>
      <c r="EY52" s="118"/>
      <c r="EZ52" s="118"/>
      <c r="FA52" s="118"/>
      <c r="FB52" s="118"/>
      <c r="FC52" s="118"/>
      <c r="FD52" s="118"/>
      <c r="FE52" s="118">
        <f>データ!BG7</f>
        <v>32</v>
      </c>
      <c r="FF52" s="118"/>
      <c r="FG52" s="118"/>
      <c r="FH52" s="118"/>
      <c r="FI52" s="118"/>
      <c r="FJ52" s="118"/>
      <c r="FK52" s="118"/>
      <c r="FL52" s="118"/>
      <c r="FM52" s="118"/>
      <c r="FN52" s="118"/>
      <c r="FO52" s="118"/>
      <c r="FP52" s="118"/>
      <c r="FQ52" s="118"/>
      <c r="FR52" s="118"/>
      <c r="FS52" s="118"/>
      <c r="FT52" s="118"/>
      <c r="FU52" s="118"/>
      <c r="FV52" s="118"/>
      <c r="FW52" s="118"/>
      <c r="FX52" s="118">
        <f>データ!BH7</f>
        <v>19</v>
      </c>
      <c r="FY52" s="118"/>
      <c r="FZ52" s="118"/>
      <c r="GA52" s="118"/>
      <c r="GB52" s="118"/>
      <c r="GC52" s="118"/>
      <c r="GD52" s="118"/>
      <c r="GE52" s="118"/>
      <c r="GF52" s="118"/>
      <c r="GG52" s="118"/>
      <c r="GH52" s="118"/>
      <c r="GI52" s="118"/>
      <c r="GJ52" s="118"/>
      <c r="GK52" s="118"/>
      <c r="GL52" s="118"/>
      <c r="GM52" s="118"/>
      <c r="GN52" s="118"/>
      <c r="GO52" s="118"/>
      <c r="GP52" s="118"/>
      <c r="GQ52" s="118">
        <f>データ!BI7</f>
        <v>34.5</v>
      </c>
      <c r="GR52" s="118"/>
      <c r="GS52" s="118"/>
      <c r="GT52" s="118"/>
      <c r="GU52" s="118"/>
      <c r="GV52" s="118"/>
      <c r="GW52" s="118"/>
      <c r="GX52" s="118"/>
      <c r="GY52" s="118"/>
      <c r="GZ52" s="118"/>
      <c r="HA52" s="118"/>
      <c r="HB52" s="118"/>
      <c r="HC52" s="118"/>
      <c r="HD52" s="118"/>
      <c r="HE52" s="118"/>
      <c r="HF52" s="118"/>
      <c r="HG52" s="118"/>
      <c r="HH52" s="118"/>
      <c r="HI52" s="118"/>
      <c r="HJ52" s="118">
        <f>データ!BJ7</f>
        <v>25.9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2198</v>
      </c>
      <c r="JD52" s="125"/>
      <c r="JE52" s="125"/>
      <c r="JF52" s="125"/>
      <c r="JG52" s="125"/>
      <c r="JH52" s="125"/>
      <c r="JI52" s="125"/>
      <c r="JJ52" s="125"/>
      <c r="JK52" s="125"/>
      <c r="JL52" s="125"/>
      <c r="JM52" s="125"/>
      <c r="JN52" s="125"/>
      <c r="JO52" s="125"/>
      <c r="JP52" s="125"/>
      <c r="JQ52" s="125"/>
      <c r="JR52" s="125"/>
      <c r="JS52" s="125"/>
      <c r="JT52" s="125"/>
      <c r="JU52" s="125"/>
      <c r="JV52" s="125">
        <f>データ!BR7</f>
        <v>2405</v>
      </c>
      <c r="JW52" s="125"/>
      <c r="JX52" s="125"/>
      <c r="JY52" s="125"/>
      <c r="JZ52" s="125"/>
      <c r="KA52" s="125"/>
      <c r="KB52" s="125"/>
      <c r="KC52" s="125"/>
      <c r="KD52" s="125"/>
      <c r="KE52" s="125"/>
      <c r="KF52" s="125"/>
      <c r="KG52" s="125"/>
      <c r="KH52" s="125"/>
      <c r="KI52" s="125"/>
      <c r="KJ52" s="125"/>
      <c r="KK52" s="125"/>
      <c r="KL52" s="125"/>
      <c r="KM52" s="125"/>
      <c r="KN52" s="125"/>
      <c r="KO52" s="125">
        <f>データ!BS7</f>
        <v>1321</v>
      </c>
      <c r="KP52" s="125"/>
      <c r="KQ52" s="125"/>
      <c r="KR52" s="125"/>
      <c r="KS52" s="125"/>
      <c r="KT52" s="125"/>
      <c r="KU52" s="125"/>
      <c r="KV52" s="125"/>
      <c r="KW52" s="125"/>
      <c r="KX52" s="125"/>
      <c r="KY52" s="125"/>
      <c r="KZ52" s="125"/>
      <c r="LA52" s="125"/>
      <c r="LB52" s="125"/>
      <c r="LC52" s="125"/>
      <c r="LD52" s="125"/>
      <c r="LE52" s="125"/>
      <c r="LF52" s="125"/>
      <c r="LG52" s="125"/>
      <c r="LH52" s="125">
        <f>データ!BT7</f>
        <v>2335</v>
      </c>
      <c r="LI52" s="125"/>
      <c r="LJ52" s="125"/>
      <c r="LK52" s="125"/>
      <c r="LL52" s="125"/>
      <c r="LM52" s="125"/>
      <c r="LN52" s="125"/>
      <c r="LO52" s="125"/>
      <c r="LP52" s="125"/>
      <c r="LQ52" s="125"/>
      <c r="LR52" s="125"/>
      <c r="LS52" s="125"/>
      <c r="LT52" s="125"/>
      <c r="LU52" s="125"/>
      <c r="LV52" s="125"/>
      <c r="LW52" s="125"/>
      <c r="LX52" s="125"/>
      <c r="LY52" s="125"/>
      <c r="LZ52" s="125"/>
      <c r="MA52" s="125">
        <f>データ!BU7</f>
        <v>1626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128</v>
      </c>
      <c r="NE66" s="128"/>
      <c r="NF66" s="128"/>
      <c r="NG66" s="128"/>
      <c r="NH66" s="128"/>
      <c r="NI66" s="128"/>
      <c r="NJ66" s="128"/>
      <c r="NK66" s="128"/>
      <c r="NL66" s="128"/>
      <c r="NM66" s="128"/>
      <c r="NN66" s="128"/>
      <c r="NO66" s="128"/>
      <c r="NP66" s="128"/>
      <c r="NQ66" s="128"/>
      <c r="NR66" s="129"/>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2">
      <c r="A76" s="2"/>
      <c r="B76" s="22"/>
      <c r="C76" s="4"/>
      <c r="D76" s="4"/>
      <c r="E76" s="4"/>
      <c r="F76" s="4"/>
      <c r="I76" s="4"/>
      <c r="J76" s="4"/>
      <c r="K76" s="4"/>
      <c r="L76" s="4"/>
      <c r="M76" s="4"/>
      <c r="N76" s="4"/>
      <c r="O76" s="4"/>
      <c r="P76" s="4"/>
      <c r="Q76" s="4"/>
      <c r="R76" s="142">
        <f>データ!$B$11</f>
        <v>41640</v>
      </c>
      <c r="S76" s="143"/>
      <c r="T76" s="143"/>
      <c r="U76" s="143"/>
      <c r="V76" s="143"/>
      <c r="W76" s="143"/>
      <c r="X76" s="143"/>
      <c r="Y76" s="143"/>
      <c r="Z76" s="143"/>
      <c r="AA76" s="143"/>
      <c r="AB76" s="143"/>
      <c r="AC76" s="143"/>
      <c r="AD76" s="143"/>
      <c r="AE76" s="143"/>
      <c r="AF76" s="144"/>
      <c r="AG76" s="142">
        <f>データ!$C$11</f>
        <v>42005</v>
      </c>
      <c r="AH76" s="143"/>
      <c r="AI76" s="143"/>
      <c r="AJ76" s="143"/>
      <c r="AK76" s="143"/>
      <c r="AL76" s="143"/>
      <c r="AM76" s="143"/>
      <c r="AN76" s="143"/>
      <c r="AO76" s="143"/>
      <c r="AP76" s="143"/>
      <c r="AQ76" s="143"/>
      <c r="AR76" s="143"/>
      <c r="AS76" s="143"/>
      <c r="AT76" s="143"/>
      <c r="AU76" s="144"/>
      <c r="AV76" s="142">
        <f>データ!$D$11</f>
        <v>42370</v>
      </c>
      <c r="AW76" s="143"/>
      <c r="AX76" s="143"/>
      <c r="AY76" s="143"/>
      <c r="AZ76" s="143"/>
      <c r="BA76" s="143"/>
      <c r="BB76" s="143"/>
      <c r="BC76" s="143"/>
      <c r="BD76" s="143"/>
      <c r="BE76" s="143"/>
      <c r="BF76" s="143"/>
      <c r="BG76" s="143"/>
      <c r="BH76" s="143"/>
      <c r="BI76" s="143"/>
      <c r="BJ76" s="144"/>
      <c r="BK76" s="142">
        <f>データ!$E$11</f>
        <v>42736</v>
      </c>
      <c r="BL76" s="143"/>
      <c r="BM76" s="143"/>
      <c r="BN76" s="143"/>
      <c r="BO76" s="143"/>
      <c r="BP76" s="143"/>
      <c r="BQ76" s="143"/>
      <c r="BR76" s="143"/>
      <c r="BS76" s="143"/>
      <c r="BT76" s="143"/>
      <c r="BU76" s="143"/>
      <c r="BV76" s="143"/>
      <c r="BW76" s="143"/>
      <c r="BX76" s="143"/>
      <c r="BY76" s="144"/>
      <c r="BZ76" s="142">
        <f>データ!$F$11</f>
        <v>43101</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f>データ!$B$11</f>
        <v>41640</v>
      </c>
      <c r="GM76" s="143"/>
      <c r="GN76" s="143"/>
      <c r="GO76" s="143"/>
      <c r="GP76" s="143"/>
      <c r="GQ76" s="143"/>
      <c r="GR76" s="143"/>
      <c r="GS76" s="143"/>
      <c r="GT76" s="143"/>
      <c r="GU76" s="143"/>
      <c r="GV76" s="143"/>
      <c r="GW76" s="143"/>
      <c r="GX76" s="143"/>
      <c r="GY76" s="143"/>
      <c r="GZ76" s="144"/>
      <c r="HA76" s="142">
        <f>データ!$C$11</f>
        <v>42005</v>
      </c>
      <c r="HB76" s="143"/>
      <c r="HC76" s="143"/>
      <c r="HD76" s="143"/>
      <c r="HE76" s="143"/>
      <c r="HF76" s="143"/>
      <c r="HG76" s="143"/>
      <c r="HH76" s="143"/>
      <c r="HI76" s="143"/>
      <c r="HJ76" s="143"/>
      <c r="HK76" s="143"/>
      <c r="HL76" s="143"/>
      <c r="HM76" s="143"/>
      <c r="HN76" s="143"/>
      <c r="HO76" s="144"/>
      <c r="HP76" s="142">
        <f>データ!$D$11</f>
        <v>42370</v>
      </c>
      <c r="HQ76" s="143"/>
      <c r="HR76" s="143"/>
      <c r="HS76" s="143"/>
      <c r="HT76" s="143"/>
      <c r="HU76" s="143"/>
      <c r="HV76" s="143"/>
      <c r="HW76" s="143"/>
      <c r="HX76" s="143"/>
      <c r="HY76" s="143"/>
      <c r="HZ76" s="143"/>
      <c r="IA76" s="143"/>
      <c r="IB76" s="143"/>
      <c r="IC76" s="143"/>
      <c r="ID76" s="144"/>
      <c r="IE76" s="142">
        <f>データ!$E$11</f>
        <v>42736</v>
      </c>
      <c r="IF76" s="143"/>
      <c r="IG76" s="143"/>
      <c r="IH76" s="143"/>
      <c r="II76" s="143"/>
      <c r="IJ76" s="143"/>
      <c r="IK76" s="143"/>
      <c r="IL76" s="143"/>
      <c r="IM76" s="143"/>
      <c r="IN76" s="143"/>
      <c r="IO76" s="143"/>
      <c r="IP76" s="143"/>
      <c r="IQ76" s="143"/>
      <c r="IR76" s="143"/>
      <c r="IS76" s="144"/>
      <c r="IT76" s="142">
        <f>データ!$F$11</f>
        <v>43101</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f>データ!$B$11</f>
        <v>41640</v>
      </c>
      <c r="KB76" s="143"/>
      <c r="KC76" s="143"/>
      <c r="KD76" s="143"/>
      <c r="KE76" s="143"/>
      <c r="KF76" s="143"/>
      <c r="KG76" s="143"/>
      <c r="KH76" s="143"/>
      <c r="KI76" s="143"/>
      <c r="KJ76" s="143"/>
      <c r="KK76" s="143"/>
      <c r="KL76" s="143"/>
      <c r="KM76" s="143"/>
      <c r="KN76" s="143"/>
      <c r="KO76" s="144"/>
      <c r="KP76" s="142">
        <f>データ!$C$11</f>
        <v>42005</v>
      </c>
      <c r="KQ76" s="143"/>
      <c r="KR76" s="143"/>
      <c r="KS76" s="143"/>
      <c r="KT76" s="143"/>
      <c r="KU76" s="143"/>
      <c r="KV76" s="143"/>
      <c r="KW76" s="143"/>
      <c r="KX76" s="143"/>
      <c r="KY76" s="143"/>
      <c r="KZ76" s="143"/>
      <c r="LA76" s="143"/>
      <c r="LB76" s="143"/>
      <c r="LC76" s="143"/>
      <c r="LD76" s="144"/>
      <c r="LE76" s="142">
        <f>データ!$D$11</f>
        <v>42370</v>
      </c>
      <c r="LF76" s="143"/>
      <c r="LG76" s="143"/>
      <c r="LH76" s="143"/>
      <c r="LI76" s="143"/>
      <c r="LJ76" s="143"/>
      <c r="LK76" s="143"/>
      <c r="LL76" s="143"/>
      <c r="LM76" s="143"/>
      <c r="LN76" s="143"/>
      <c r="LO76" s="143"/>
      <c r="LP76" s="143"/>
      <c r="LQ76" s="143"/>
      <c r="LR76" s="143"/>
      <c r="LS76" s="144"/>
      <c r="LT76" s="142">
        <f>データ!$E$11</f>
        <v>42736</v>
      </c>
      <c r="LU76" s="143"/>
      <c r="LV76" s="143"/>
      <c r="LW76" s="143"/>
      <c r="LX76" s="143"/>
      <c r="LY76" s="143"/>
      <c r="LZ76" s="143"/>
      <c r="MA76" s="143"/>
      <c r="MB76" s="143"/>
      <c r="MC76" s="143"/>
      <c r="MD76" s="143"/>
      <c r="ME76" s="143"/>
      <c r="MF76" s="143"/>
      <c r="MG76" s="143"/>
      <c r="MH76" s="144"/>
      <c r="MI76" s="142">
        <f>データ!$F$11</f>
        <v>43101</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2">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2">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rR11gYYtZ7G9T/s4ZzSu0Y5SyQVBYrwRSXW4cwDDMX3NL0F9XVmkzbcDhHEbq+xEnRj3gXyCVzW82qR2X+1lA==" saltValue="f4EKB5gfY3hqXNc3rENdG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89</v>
      </c>
      <c r="AV5" s="59" t="s">
        <v>102</v>
      </c>
      <c r="AW5" s="59" t="s">
        <v>100</v>
      </c>
      <c r="AX5" s="59" t="s">
        <v>101</v>
      </c>
      <c r="AY5" s="59" t="s">
        <v>93</v>
      </c>
      <c r="AZ5" s="59" t="s">
        <v>94</v>
      </c>
      <c r="BA5" s="59" t="s">
        <v>95</v>
      </c>
      <c r="BB5" s="59" t="s">
        <v>96</v>
      </c>
      <c r="BC5" s="59" t="s">
        <v>97</v>
      </c>
      <c r="BD5" s="59" t="s">
        <v>98</v>
      </c>
      <c r="BE5" s="59" t="s">
        <v>99</v>
      </c>
      <c r="BF5" s="59" t="s">
        <v>103</v>
      </c>
      <c r="BG5" s="59" t="s">
        <v>90</v>
      </c>
      <c r="BH5" s="59" t="s">
        <v>100</v>
      </c>
      <c r="BI5" s="59" t="s">
        <v>92</v>
      </c>
      <c r="BJ5" s="59" t="s">
        <v>93</v>
      </c>
      <c r="BK5" s="59" t="s">
        <v>94</v>
      </c>
      <c r="BL5" s="59" t="s">
        <v>95</v>
      </c>
      <c r="BM5" s="59" t="s">
        <v>96</v>
      </c>
      <c r="BN5" s="59" t="s">
        <v>97</v>
      </c>
      <c r="BO5" s="59" t="s">
        <v>98</v>
      </c>
      <c r="BP5" s="59" t="s">
        <v>99</v>
      </c>
      <c r="BQ5" s="59" t="s">
        <v>103</v>
      </c>
      <c r="BR5" s="59" t="s">
        <v>102</v>
      </c>
      <c r="BS5" s="59" t="s">
        <v>100</v>
      </c>
      <c r="BT5" s="59" t="s">
        <v>92</v>
      </c>
      <c r="BU5" s="59" t="s">
        <v>104</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6"/>
      <c r="CN5" s="156"/>
      <c r="CO5" s="59" t="s">
        <v>89</v>
      </c>
      <c r="CP5" s="59" t="s">
        <v>102</v>
      </c>
      <c r="CQ5" s="59" t="s">
        <v>100</v>
      </c>
      <c r="CR5" s="59" t="s">
        <v>101</v>
      </c>
      <c r="CS5" s="59" t="s">
        <v>93</v>
      </c>
      <c r="CT5" s="59" t="s">
        <v>94</v>
      </c>
      <c r="CU5" s="59" t="s">
        <v>95</v>
      </c>
      <c r="CV5" s="59" t="s">
        <v>96</v>
      </c>
      <c r="CW5" s="59" t="s">
        <v>97</v>
      </c>
      <c r="CX5" s="59" t="s">
        <v>98</v>
      </c>
      <c r="CY5" s="59" t="s">
        <v>99</v>
      </c>
      <c r="CZ5" s="59" t="s">
        <v>89</v>
      </c>
      <c r="DA5" s="59" t="s">
        <v>90</v>
      </c>
      <c r="DB5" s="59" t="s">
        <v>100</v>
      </c>
      <c r="DC5" s="59" t="s">
        <v>92</v>
      </c>
      <c r="DD5" s="59" t="s">
        <v>104</v>
      </c>
      <c r="DE5" s="59" t="s">
        <v>94</v>
      </c>
      <c r="DF5" s="59" t="s">
        <v>95</v>
      </c>
      <c r="DG5" s="59" t="s">
        <v>96</v>
      </c>
      <c r="DH5" s="59" t="s">
        <v>97</v>
      </c>
      <c r="DI5" s="59" t="s">
        <v>98</v>
      </c>
      <c r="DJ5" s="59" t="s">
        <v>35</v>
      </c>
      <c r="DK5" s="59" t="s">
        <v>103</v>
      </c>
      <c r="DL5" s="59" t="s">
        <v>90</v>
      </c>
      <c r="DM5" s="59" t="s">
        <v>91</v>
      </c>
      <c r="DN5" s="59" t="s">
        <v>101</v>
      </c>
      <c r="DO5" s="59" t="s">
        <v>104</v>
      </c>
      <c r="DP5" s="59" t="s">
        <v>94</v>
      </c>
      <c r="DQ5" s="59" t="s">
        <v>95</v>
      </c>
      <c r="DR5" s="59" t="s">
        <v>96</v>
      </c>
      <c r="DS5" s="59" t="s">
        <v>97</v>
      </c>
      <c r="DT5" s="59" t="s">
        <v>98</v>
      </c>
      <c r="DU5" s="59" t="s">
        <v>99</v>
      </c>
    </row>
    <row r="6" spans="1:125" s="66" customFormat="1" x14ac:dyDescent="0.2">
      <c r="A6" s="49" t="s">
        <v>105</v>
      </c>
      <c r="B6" s="60">
        <f>B8</f>
        <v>2018</v>
      </c>
      <c r="C6" s="60">
        <f t="shared" ref="C6:X6" si="1">C8</f>
        <v>222127</v>
      </c>
      <c r="D6" s="60">
        <f t="shared" si="1"/>
        <v>47</v>
      </c>
      <c r="E6" s="60">
        <f t="shared" si="1"/>
        <v>14</v>
      </c>
      <c r="F6" s="60">
        <f t="shared" si="1"/>
        <v>0</v>
      </c>
      <c r="G6" s="60">
        <f t="shared" si="1"/>
        <v>2</v>
      </c>
      <c r="H6" s="60" t="str">
        <f>SUBSTITUTE(H8,"　","")</f>
        <v>静岡県焼津市</v>
      </c>
      <c r="I6" s="60" t="str">
        <f t="shared" si="1"/>
        <v>焼津市駅北口駐車場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43</v>
      </c>
      <c r="S6" s="62" t="str">
        <f t="shared" si="1"/>
        <v>駅</v>
      </c>
      <c r="T6" s="62" t="str">
        <f t="shared" si="1"/>
        <v>無</v>
      </c>
      <c r="U6" s="63">
        <f t="shared" si="1"/>
        <v>491</v>
      </c>
      <c r="V6" s="63">
        <f t="shared" si="1"/>
        <v>29</v>
      </c>
      <c r="W6" s="63">
        <f t="shared" si="1"/>
        <v>150</v>
      </c>
      <c r="X6" s="62" t="str">
        <f t="shared" si="1"/>
        <v>代行制</v>
      </c>
      <c r="Y6" s="64">
        <f>IF(Y8="-",NA(),Y8)</f>
        <v>144</v>
      </c>
      <c r="Z6" s="64">
        <f t="shared" ref="Z6:AH6" si="2">IF(Z8="-",NA(),Z8)</f>
        <v>147</v>
      </c>
      <c r="AA6" s="64">
        <f t="shared" si="2"/>
        <v>123</v>
      </c>
      <c r="AB6" s="64">
        <f t="shared" si="2"/>
        <v>152.6</v>
      </c>
      <c r="AC6" s="64">
        <f t="shared" si="2"/>
        <v>134.9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30</v>
      </c>
      <c r="BG6" s="64">
        <f t="shared" ref="BG6:BO6" si="5">IF(BG8="-",NA(),BG8)</f>
        <v>32</v>
      </c>
      <c r="BH6" s="64">
        <f t="shared" si="5"/>
        <v>19</v>
      </c>
      <c r="BI6" s="64">
        <f t="shared" si="5"/>
        <v>34.5</v>
      </c>
      <c r="BJ6" s="64">
        <f t="shared" si="5"/>
        <v>25.9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2198</v>
      </c>
      <c r="BR6" s="65">
        <f t="shared" ref="BR6:BZ6" si="6">IF(BR8="-",NA(),BR8)</f>
        <v>2405</v>
      </c>
      <c r="BS6" s="65">
        <f t="shared" si="6"/>
        <v>1321</v>
      </c>
      <c r="BT6" s="65">
        <f t="shared" si="6"/>
        <v>2335</v>
      </c>
      <c r="BU6" s="65">
        <f t="shared" si="6"/>
        <v>1626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106</v>
      </c>
      <c r="CM6" s="63">
        <f t="shared" ref="CM6:CN6" si="7">CM8</f>
        <v>0</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155.19999999999999</v>
      </c>
      <c r="DL6" s="64">
        <f t="shared" ref="DL6:DT6" si="9">IF(DL8="-",NA(),DL8)</f>
        <v>162.1</v>
      </c>
      <c r="DM6" s="64">
        <f t="shared" si="9"/>
        <v>151.69999999999999</v>
      </c>
      <c r="DN6" s="64">
        <f t="shared" si="9"/>
        <v>148.30000000000001</v>
      </c>
      <c r="DO6" s="64">
        <f t="shared" si="9"/>
        <v>137.9</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2">
      <c r="A7" s="49" t="s">
        <v>107</v>
      </c>
      <c r="B7" s="60">
        <f t="shared" ref="B7:X7" si="10">B8</f>
        <v>2018</v>
      </c>
      <c r="C7" s="60">
        <f t="shared" si="10"/>
        <v>222127</v>
      </c>
      <c r="D7" s="60">
        <f t="shared" si="10"/>
        <v>47</v>
      </c>
      <c r="E7" s="60">
        <f t="shared" si="10"/>
        <v>14</v>
      </c>
      <c r="F7" s="60">
        <f t="shared" si="10"/>
        <v>0</v>
      </c>
      <c r="G7" s="60">
        <f t="shared" si="10"/>
        <v>2</v>
      </c>
      <c r="H7" s="60" t="str">
        <f t="shared" si="10"/>
        <v>静岡県　焼津市</v>
      </c>
      <c r="I7" s="60" t="str">
        <f t="shared" si="10"/>
        <v>焼津市駅北口駐車場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43</v>
      </c>
      <c r="S7" s="62" t="str">
        <f t="shared" si="10"/>
        <v>駅</v>
      </c>
      <c r="T7" s="62" t="str">
        <f t="shared" si="10"/>
        <v>無</v>
      </c>
      <c r="U7" s="63">
        <f t="shared" si="10"/>
        <v>491</v>
      </c>
      <c r="V7" s="63">
        <f t="shared" si="10"/>
        <v>29</v>
      </c>
      <c r="W7" s="63">
        <f t="shared" si="10"/>
        <v>150</v>
      </c>
      <c r="X7" s="62" t="str">
        <f t="shared" si="10"/>
        <v>代行制</v>
      </c>
      <c r="Y7" s="64">
        <f>Y8</f>
        <v>144</v>
      </c>
      <c r="Z7" s="64">
        <f t="shared" ref="Z7:AH7" si="11">Z8</f>
        <v>147</v>
      </c>
      <c r="AA7" s="64">
        <f t="shared" si="11"/>
        <v>123</v>
      </c>
      <c r="AB7" s="64">
        <f t="shared" si="11"/>
        <v>152.6</v>
      </c>
      <c r="AC7" s="64">
        <f t="shared" si="11"/>
        <v>134.9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30</v>
      </c>
      <c r="BG7" s="64">
        <f t="shared" ref="BG7:BO7" si="14">BG8</f>
        <v>32</v>
      </c>
      <c r="BH7" s="64">
        <f t="shared" si="14"/>
        <v>19</v>
      </c>
      <c r="BI7" s="64">
        <f t="shared" si="14"/>
        <v>34.5</v>
      </c>
      <c r="BJ7" s="64">
        <f t="shared" si="14"/>
        <v>25.9</v>
      </c>
      <c r="BK7" s="64">
        <f t="shared" si="14"/>
        <v>40.700000000000003</v>
      </c>
      <c r="BL7" s="64">
        <f t="shared" si="14"/>
        <v>38.200000000000003</v>
      </c>
      <c r="BM7" s="64">
        <f t="shared" si="14"/>
        <v>34.6</v>
      </c>
      <c r="BN7" s="64">
        <f t="shared" si="14"/>
        <v>37.6</v>
      </c>
      <c r="BO7" s="64">
        <f t="shared" si="14"/>
        <v>33.200000000000003</v>
      </c>
      <c r="BP7" s="61"/>
      <c r="BQ7" s="65">
        <f>BQ8</f>
        <v>2198</v>
      </c>
      <c r="BR7" s="65">
        <f t="shared" ref="BR7:BZ7" si="15">BR8</f>
        <v>2405</v>
      </c>
      <c r="BS7" s="65">
        <f t="shared" si="15"/>
        <v>1321</v>
      </c>
      <c r="BT7" s="65">
        <f t="shared" si="15"/>
        <v>2335</v>
      </c>
      <c r="BU7" s="65">
        <f t="shared" si="15"/>
        <v>1626</v>
      </c>
      <c r="BV7" s="65">
        <f t="shared" si="15"/>
        <v>7496</v>
      </c>
      <c r="BW7" s="65">
        <f t="shared" si="15"/>
        <v>6967</v>
      </c>
      <c r="BX7" s="65">
        <f t="shared" si="15"/>
        <v>7138</v>
      </c>
      <c r="BY7" s="65">
        <f t="shared" si="15"/>
        <v>8131</v>
      </c>
      <c r="BZ7" s="65">
        <f t="shared" si="15"/>
        <v>8024</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155.19999999999999</v>
      </c>
      <c r="DL7" s="64">
        <f t="shared" ref="DL7:DT7" si="17">DL8</f>
        <v>162.1</v>
      </c>
      <c r="DM7" s="64">
        <f t="shared" si="17"/>
        <v>151.69999999999999</v>
      </c>
      <c r="DN7" s="64">
        <f t="shared" si="17"/>
        <v>148.30000000000001</v>
      </c>
      <c r="DO7" s="64">
        <f t="shared" si="17"/>
        <v>137.9</v>
      </c>
      <c r="DP7" s="64">
        <f t="shared" si="17"/>
        <v>252.8</v>
      </c>
      <c r="DQ7" s="64">
        <f t="shared" si="17"/>
        <v>269</v>
      </c>
      <c r="DR7" s="64">
        <f t="shared" si="17"/>
        <v>276.60000000000002</v>
      </c>
      <c r="DS7" s="64">
        <f t="shared" si="17"/>
        <v>274.8</v>
      </c>
      <c r="DT7" s="64">
        <f t="shared" si="17"/>
        <v>277.2</v>
      </c>
      <c r="DU7" s="61"/>
    </row>
    <row r="8" spans="1:125" s="66" customFormat="1" x14ac:dyDescent="0.2">
      <c r="A8" s="49"/>
      <c r="B8" s="67">
        <v>2018</v>
      </c>
      <c r="C8" s="67">
        <v>222127</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43</v>
      </c>
      <c r="S8" s="69" t="s">
        <v>119</v>
      </c>
      <c r="T8" s="69" t="s">
        <v>120</v>
      </c>
      <c r="U8" s="70">
        <v>491</v>
      </c>
      <c r="V8" s="70">
        <v>29</v>
      </c>
      <c r="W8" s="70">
        <v>150</v>
      </c>
      <c r="X8" s="69" t="s">
        <v>121</v>
      </c>
      <c r="Y8" s="71">
        <v>144</v>
      </c>
      <c r="Z8" s="71">
        <v>147</v>
      </c>
      <c r="AA8" s="71">
        <v>123</v>
      </c>
      <c r="AB8" s="71">
        <v>152.6</v>
      </c>
      <c r="AC8" s="71">
        <v>134.9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30</v>
      </c>
      <c r="BG8" s="71">
        <v>32</v>
      </c>
      <c r="BH8" s="71">
        <v>19</v>
      </c>
      <c r="BI8" s="71">
        <v>34.5</v>
      </c>
      <c r="BJ8" s="71">
        <v>25.9</v>
      </c>
      <c r="BK8" s="71">
        <v>40.700000000000003</v>
      </c>
      <c r="BL8" s="71">
        <v>38.200000000000003</v>
      </c>
      <c r="BM8" s="71">
        <v>34.6</v>
      </c>
      <c r="BN8" s="71">
        <v>37.6</v>
      </c>
      <c r="BO8" s="71">
        <v>33.200000000000003</v>
      </c>
      <c r="BP8" s="68">
        <v>26.3</v>
      </c>
      <c r="BQ8" s="72">
        <v>2198</v>
      </c>
      <c r="BR8" s="72">
        <v>2405</v>
      </c>
      <c r="BS8" s="72">
        <v>1321</v>
      </c>
      <c r="BT8" s="73">
        <v>2335</v>
      </c>
      <c r="BU8" s="73">
        <v>1626</v>
      </c>
      <c r="BV8" s="72">
        <v>7496</v>
      </c>
      <c r="BW8" s="72">
        <v>6967</v>
      </c>
      <c r="BX8" s="72">
        <v>7138</v>
      </c>
      <c r="BY8" s="72">
        <v>8131</v>
      </c>
      <c r="BZ8" s="72">
        <v>8024</v>
      </c>
      <c r="CA8" s="70">
        <v>16102</v>
      </c>
      <c r="CB8" s="71" t="s">
        <v>113</v>
      </c>
      <c r="CC8" s="71" t="s">
        <v>113</v>
      </c>
      <c r="CD8" s="71" t="s">
        <v>113</v>
      </c>
      <c r="CE8" s="71" t="s">
        <v>113</v>
      </c>
      <c r="CF8" s="71" t="s">
        <v>113</v>
      </c>
      <c r="CG8" s="71" t="s">
        <v>113</v>
      </c>
      <c r="CH8" s="71" t="s">
        <v>113</v>
      </c>
      <c r="CI8" s="71" t="s">
        <v>113</v>
      </c>
      <c r="CJ8" s="71" t="s">
        <v>113</v>
      </c>
      <c r="CK8" s="71" t="s">
        <v>113</v>
      </c>
      <c r="CL8" s="68" t="s">
        <v>113</v>
      </c>
      <c r="CM8" s="70">
        <v>0</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78.400000000000006</v>
      </c>
      <c r="DF8" s="71">
        <v>70.5</v>
      </c>
      <c r="DG8" s="71">
        <v>59.2</v>
      </c>
      <c r="DH8" s="71">
        <v>62.4</v>
      </c>
      <c r="DI8" s="71">
        <v>82.7</v>
      </c>
      <c r="DJ8" s="68">
        <v>103.6</v>
      </c>
      <c r="DK8" s="71">
        <v>155.19999999999999</v>
      </c>
      <c r="DL8" s="71">
        <v>162.1</v>
      </c>
      <c r="DM8" s="71">
        <v>151.69999999999999</v>
      </c>
      <c r="DN8" s="71">
        <v>148.30000000000001</v>
      </c>
      <c r="DO8" s="71">
        <v>137.9</v>
      </c>
      <c r="DP8" s="71">
        <v>252.8</v>
      </c>
      <c r="DQ8" s="71">
        <v>269</v>
      </c>
      <c r="DR8" s="71">
        <v>276.60000000000002</v>
      </c>
      <c r="DS8" s="71">
        <v>274.8</v>
      </c>
      <c r="DT8" s="71">
        <v>277.2</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2019-12-05T07:23:52Z</dcterms:created>
  <dcterms:modified xsi:type="dcterms:W3CDTF">2020-01-29T05:23:31Z</dcterms:modified>
  <cp:category/>
</cp:coreProperties>
</file>