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12342\Desktop\"/>
    </mc:Choice>
  </mc:AlternateContent>
  <workbookProtection workbookAlgorithmName="SHA-512" workbookHashValue="PdvWIRQOD3dpLDy+OrY+qM8+cHOTKNkxGd2z2CTrpVP1UMd1nipFd4DuvfbuNurjEJTulfwEt9071d6RVJ0bZw==" workbookSaltValue="DFNl+8OCXaJ/gN36dR9ZEg=="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<sst xmlns="http://schemas.openxmlformats.org/spreadsheetml/2006/main" count="233" uniqueCount="117">
  <si>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</si>
  <si>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</si>
  <si>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</si>
  <si>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</si>
  <si>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</si>
  <si>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</si>
  <si>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</si>
  <si>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</si>
  <si>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</si>
  <si>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</si>
  <si>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</si>
  <si>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</si>
  <si>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</si>
  <si>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</si>
  <si>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</si>
  <si>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</si>
  <si>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</si>
  <si>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</si>
  <si>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</si>
  <si>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</si>
  <si>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</si>
  <si>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</si>
  <si>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</si>
  <si>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</si>
  <si>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</si>
  <si>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</si>
  <si>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</si>
  <si>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</si>
  <si>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</si>
  <si>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</si>
  <si>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</si>
  <si>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</si>
  <si>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</si>
  <si>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</si>
  <si>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</si>
  <si>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</si>
  <si>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</si>
  <si>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</si>
  <si>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</si>
  <si>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</si>
  <si>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</si>
  <si>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</si>
  <si>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</si>
  <si>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</si>
  <si>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</si>
  <si>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</si>
  <si>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</si>
  <si>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</si>
  <si>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</si>
  <si>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</si>
  <si>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</si>
  <si>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</si>
  <si>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</si>
  <si>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</si>
  <si>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</si>
  <si>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</si>
  <si>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</si>
  <si>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</si>
  <si>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</si>
  <si>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</si>
  <si>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</si>
  <si>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</si>
  <si>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</si>
  <si>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</si>
  <si>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</si>
  <si>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</si>
  <si>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</si>
  <si>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</si>
  <si>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</si>
  <si>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</si>
  <si>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</si>
  <si>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</si>
  <si>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</si>
  <si>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</si>
  <si>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</si>
  <si>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</si>
  <si>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</si>
  <si>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</si>
  <si>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</si>
  <si>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</si>
  <si>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</si>
  <si>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</si>
  <si>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</si>
  <si>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</si>
  <si>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</si>
  <si>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</si>
  <si>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</si>
  <si>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</si>
  <si>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</si>
  <si>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</si>
  <si>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</si>
  <si>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</si>
  <si>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</si>
  <si>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</si>
  <si>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</si>
  <si>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藤枝市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</si>
  <si>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</si>
  <si>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</si>
  <si>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</si>
  <si>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</si>
  <si>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</si>
  <si>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</si>
  <si>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</si>
  <si>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</si>
  <si>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</si>
  <si>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</si>
  <si>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</si>
  <si>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</si>
  <si>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</si>
  <si>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</si>
  <si>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</si>
  <si>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</si>
  <si>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</si>
  <si>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</si>
  <si>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給水収益以外の収入依存が大きく、安定的な経営対策に取り組む必要があります。施設や管路の維持管理のみ実施し給水原価を抑えていますが、耐震化や老朽化した管路更新が必要な状況であり経営は大変厳しいです。
令和２年度から上水道と統合し安定的な経営対策に取り組んでいきます。</t>
    <rPh sb="0" eb="2">
      <t>キュウスイ</t>
    </rPh>
    <rPh sb="2" eb="4">
      <t>シュウエキ</t>
    </rPh>
    <rPh sb="4" eb="6">
      <t>イガイ</t>
    </rPh>
    <rPh sb="7" eb="9">
      <t>シュウニュウ</t>
    </rPh>
    <rPh sb="9" eb="11">
      <t>イゾン</t>
    </rPh>
    <rPh sb="12" eb="13">
      <t>オオ</t>
    </rPh>
    <rPh sb="16" eb="19">
      <t>アンテイテキ</t>
    </rPh>
    <rPh sb="20" eb="22">
      <t>ケイエイ</t>
    </rPh>
    <rPh sb="22" eb="24">
      <t>タイサク</t>
    </rPh>
    <rPh sb="25" eb="26">
      <t>ト</t>
    </rPh>
    <rPh sb="27" eb="28">
      <t>ク</t>
    </rPh>
    <rPh sb="29" eb="31">
      <t>ヒツヨウ</t>
    </rPh>
    <rPh sb="37" eb="39">
      <t>シセツ</t>
    </rPh>
    <rPh sb="40" eb="42">
      <t>カンロ</t>
    </rPh>
    <rPh sb="43" eb="45">
      <t>イジ</t>
    </rPh>
    <rPh sb="45" eb="47">
      <t>カンリ</t>
    </rPh>
    <rPh sb="49" eb="51">
      <t>ジッシ</t>
    </rPh>
    <rPh sb="52" eb="54">
      <t>キュウスイ</t>
    </rPh>
    <rPh sb="54" eb="56">
      <t>ゲンカ</t>
    </rPh>
    <rPh sb="57" eb="58">
      <t>オサ</t>
    </rPh>
    <rPh sb="65" eb="68">
      <t>タイシンカ</t>
    </rPh>
    <rPh sb="69" eb="72">
      <t>ロウキュウカ</t>
    </rPh>
    <rPh sb="74" eb="76">
      <t>カンロ</t>
    </rPh>
    <rPh sb="76" eb="78">
      <t>コウシン</t>
    </rPh>
    <rPh sb="79" eb="81">
      <t>ヒツヨウ</t>
    </rPh>
    <rPh sb="82" eb="84">
      <t>ジョウキョウ</t>
    </rPh>
    <rPh sb="87" eb="89">
      <t>ケイエイ</t>
    </rPh>
    <rPh sb="90" eb="92">
      <t>タイヘン</t>
    </rPh>
    <rPh sb="92" eb="93">
      <t>キビ</t>
    </rPh>
    <rPh sb="99" eb="101">
      <t>レイワ</t>
    </rPh>
    <rPh sb="102" eb="103">
      <t>ネン</t>
    </rPh>
    <rPh sb="103" eb="104">
      <t>ド</t>
    </rPh>
    <rPh sb="106" eb="109">
      <t>ジョウスイドウ</t>
    </rPh>
    <rPh sb="110" eb="112">
      <t>トウゴウ</t>
    </rPh>
    <rPh sb="113" eb="116">
      <t>アンテイテキ</t>
    </rPh>
    <rPh sb="117" eb="119">
      <t>ケイエイ</t>
    </rPh>
    <rPh sb="119" eb="121">
      <t>タイサク</t>
    </rPh>
    <rPh sb="122" eb="123">
      <t>ト</t>
    </rPh>
    <rPh sb="124" eb="125">
      <t>ク</t>
    </rPh>
    <phoneticPr fontId="4"/>
  </si>
  <si>
    <t>③管路更新率は工事実績が乏しく類似団体平均値よりも低いです。有収率の維持や耐震化、老朽化した管路更新のためにも経営改善を考慮した計画・運営が必要です。</t>
    <rPh sb="1" eb="3">
      <t>カンロ</t>
    </rPh>
    <rPh sb="3" eb="5">
      <t>コウシン</t>
    </rPh>
    <rPh sb="5" eb="6">
      <t>リツ</t>
    </rPh>
    <rPh sb="7" eb="9">
      <t>コウジ</t>
    </rPh>
    <rPh sb="9" eb="11">
      <t>ジッセキ</t>
    </rPh>
    <rPh sb="12" eb="13">
      <t>トボ</t>
    </rPh>
    <rPh sb="15" eb="22">
      <t>ルイジダンタイヘイキンチ</t>
    </rPh>
    <rPh sb="25" eb="26">
      <t>ヒク</t>
    </rPh>
    <rPh sb="30" eb="33">
      <t>ユウシュウリツ</t>
    </rPh>
    <rPh sb="34" eb="36">
      <t>イジ</t>
    </rPh>
    <rPh sb="37" eb="40">
      <t>タイシンカ</t>
    </rPh>
    <rPh sb="41" eb="43">
      <t>ロウキュウ</t>
    </rPh>
    <rPh sb="43" eb="44">
      <t>カ</t>
    </rPh>
    <rPh sb="46" eb="48">
      <t>カンロ</t>
    </rPh>
    <rPh sb="48" eb="50">
      <t>コウシン</t>
    </rPh>
    <rPh sb="55" eb="57">
      <t>ケイエイ</t>
    </rPh>
    <rPh sb="57" eb="59">
      <t>カイゼン</t>
    </rPh>
    <rPh sb="60" eb="62">
      <t>コウリョ</t>
    </rPh>
    <rPh sb="64" eb="66">
      <t>ケイカク</t>
    </rPh>
    <rPh sb="67" eb="69">
      <t>ウンエイ</t>
    </rPh>
    <rPh sb="70" eb="72">
      <t>ヒツヨウ</t>
    </rPh>
    <phoneticPr fontId="4"/>
  </si>
  <si>
    <t>①収益的収支比率は、類似団体平均値より高いですが１００％未満です。１００％に近づけるための経営改善に向けた取り組みが必要です。
④企業債残高対給水収益比率は類似団体平均値よりも大幅に低いです。これは更新投資の新規借り入れが少ないからです。
⑤料金回収率がとても低いのは、令和２年度から上水道と統合するにあたり３月末日で打ち切り決算を行ったためです。以前より給水収益以外の収入で賄われている運営状況であり、費用削減や更新投資等財源確保が必要です。
⑥給水原価は類似団体平均値よりも低いですが、費用が最低限の維持管理のみであることが要因と考えます。
⑦施設利用率は類似団体平均値よりも高い値を保っています。給水人口の減少とともに施設規模の見直しが必要です。
⑧有収率は類似団体平均値よりも高いです。前年度よりも上がったのは管路整備により漏水が減少したからですがですが、収益には結びついていません。</t>
    <rPh sb="1" eb="4">
      <t>シュウエキテキ</t>
    </rPh>
    <rPh sb="4" eb="6">
      <t>シュウシ</t>
    </rPh>
    <rPh sb="6" eb="8">
      <t>ヒリツ</t>
    </rPh>
    <rPh sb="10" eb="12">
      <t>ルイジ</t>
    </rPh>
    <rPh sb="12" eb="14">
      <t>ダンタイ</t>
    </rPh>
    <rPh sb="14" eb="17">
      <t>ヘイキンチ</t>
    </rPh>
    <rPh sb="19" eb="20">
      <t>タカ</t>
    </rPh>
    <rPh sb="28" eb="30">
      <t>ミマン</t>
    </rPh>
    <rPh sb="38" eb="39">
      <t>チカ</t>
    </rPh>
    <rPh sb="45" eb="47">
      <t>ケイエイ</t>
    </rPh>
    <rPh sb="47" eb="49">
      <t>カイゼン</t>
    </rPh>
    <rPh sb="50" eb="51">
      <t>ム</t>
    </rPh>
    <rPh sb="53" eb="54">
      <t>ト</t>
    </rPh>
    <rPh sb="55" eb="56">
      <t>ク</t>
    </rPh>
    <rPh sb="58" eb="60">
      <t>ヒツヨウ</t>
    </rPh>
    <rPh sb="65" eb="67">
      <t>キギョウ</t>
    </rPh>
    <rPh sb="67" eb="68">
      <t>サイ</t>
    </rPh>
    <rPh sb="68" eb="70">
      <t>ザンダカ</t>
    </rPh>
    <rPh sb="70" eb="71">
      <t>タイ</t>
    </rPh>
    <rPh sb="71" eb="73">
      <t>キュウスイ</t>
    </rPh>
    <rPh sb="73" eb="75">
      <t>シュウエキ</t>
    </rPh>
    <rPh sb="75" eb="77">
      <t>ヒリツ</t>
    </rPh>
    <rPh sb="78" eb="80">
      <t>ルイジ</t>
    </rPh>
    <rPh sb="80" eb="82">
      <t>ダンタイ</t>
    </rPh>
    <rPh sb="82" eb="85">
      <t>ヘイキンチ</t>
    </rPh>
    <rPh sb="88" eb="90">
      <t>オオハバ</t>
    </rPh>
    <rPh sb="91" eb="92">
      <t>ヒク</t>
    </rPh>
    <rPh sb="99" eb="103">
      <t>コウシントウシ</t>
    </rPh>
    <rPh sb="104" eb="106">
      <t>シンキ</t>
    </rPh>
    <rPh sb="106" eb="107">
      <t>カ</t>
    </rPh>
    <rPh sb="108" eb="109">
      <t>イ</t>
    </rPh>
    <rPh sb="111" eb="112">
      <t>スク</t>
    </rPh>
    <rPh sb="121" eb="123">
      <t>リョウキン</t>
    </rPh>
    <rPh sb="123" eb="125">
      <t>カイシュウ</t>
    </rPh>
    <rPh sb="125" eb="126">
      <t>リツ</t>
    </rPh>
    <rPh sb="130" eb="131">
      <t>ヒク</t>
    </rPh>
    <rPh sb="135" eb="137">
      <t>レイワ</t>
    </rPh>
    <rPh sb="138" eb="139">
      <t>ネン</t>
    </rPh>
    <rPh sb="139" eb="140">
      <t>ド</t>
    </rPh>
    <rPh sb="142" eb="145">
      <t>ジョウスイドウ</t>
    </rPh>
    <rPh sb="146" eb="148">
      <t>トウゴウ</t>
    </rPh>
    <rPh sb="155" eb="156">
      <t>ガツ</t>
    </rPh>
    <rPh sb="156" eb="158">
      <t>マツジツ</t>
    </rPh>
    <rPh sb="159" eb="160">
      <t>ウ</t>
    </rPh>
    <rPh sb="161" eb="162">
      <t>キ</t>
    </rPh>
    <rPh sb="163" eb="165">
      <t>ケッサン</t>
    </rPh>
    <rPh sb="166" eb="167">
      <t>オコナ</t>
    </rPh>
    <rPh sb="174" eb="176">
      <t>イゼン</t>
    </rPh>
    <rPh sb="178" eb="180">
      <t>キュウスイ</t>
    </rPh>
    <rPh sb="180" eb="182">
      <t>シュウエキ</t>
    </rPh>
    <rPh sb="182" eb="184">
      <t>イガイ</t>
    </rPh>
    <rPh sb="185" eb="187">
      <t>シュウニュウ</t>
    </rPh>
    <rPh sb="188" eb="189">
      <t>マカナ</t>
    </rPh>
    <rPh sb="194" eb="196">
      <t>ウンエイ</t>
    </rPh>
    <rPh sb="196" eb="198">
      <t>ジョウキョウ</t>
    </rPh>
    <rPh sb="202" eb="204">
      <t>ヒヨウ</t>
    </rPh>
    <rPh sb="204" eb="206">
      <t>サクゲン</t>
    </rPh>
    <rPh sb="207" eb="209">
      <t>コウシン</t>
    </rPh>
    <rPh sb="209" eb="211">
      <t>トウシ</t>
    </rPh>
    <rPh sb="211" eb="212">
      <t>トウ</t>
    </rPh>
    <rPh sb="212" eb="214">
      <t>ザイゲン</t>
    </rPh>
    <rPh sb="214" eb="216">
      <t>カクホ</t>
    </rPh>
    <rPh sb="217" eb="219">
      <t>ヒツヨウ</t>
    </rPh>
    <rPh sb="224" eb="226">
      <t>キュウスイ</t>
    </rPh>
    <rPh sb="226" eb="228">
      <t>ゲンカ</t>
    </rPh>
    <rPh sb="229" eb="231">
      <t>ルイジ</t>
    </rPh>
    <rPh sb="231" eb="233">
      <t>ダンタイ</t>
    </rPh>
    <rPh sb="233" eb="236">
      <t>ヘイキンチ</t>
    </rPh>
    <rPh sb="239" eb="240">
      <t>ヒク</t>
    </rPh>
    <rPh sb="245" eb="247">
      <t>ヒヨウ</t>
    </rPh>
    <rPh sb="248" eb="251">
      <t>サイテイゲン</t>
    </rPh>
    <rPh sb="252" eb="254">
      <t>イジ</t>
    </rPh>
    <rPh sb="254" eb="256">
      <t>カンリ</t>
    </rPh>
    <rPh sb="264" eb="266">
      <t>ヨウイン</t>
    </rPh>
    <rPh sb="267" eb="268">
      <t>カンガ</t>
    </rPh>
    <rPh sb="274" eb="276">
      <t>シセツ</t>
    </rPh>
    <rPh sb="276" eb="278">
      <t>リヨウ</t>
    </rPh>
    <rPh sb="278" eb="279">
      <t>リツ</t>
    </rPh>
    <rPh sb="280" eb="287">
      <t>ルイジダンタイヘイキンチ</t>
    </rPh>
    <rPh sb="290" eb="291">
      <t>タカ</t>
    </rPh>
    <rPh sb="292" eb="293">
      <t>アタイ</t>
    </rPh>
    <rPh sb="294" eb="295">
      <t>タモ</t>
    </rPh>
    <rPh sb="301" eb="303">
      <t>キュウスイ</t>
    </rPh>
    <rPh sb="303" eb="305">
      <t>ジンコウ</t>
    </rPh>
    <rPh sb="306" eb="308">
      <t>ゲンショウ</t>
    </rPh>
    <rPh sb="312" eb="314">
      <t>シセツ</t>
    </rPh>
    <rPh sb="314" eb="316">
      <t>キボ</t>
    </rPh>
    <rPh sb="317" eb="319">
      <t>ミナオ</t>
    </rPh>
    <rPh sb="321" eb="323">
      <t>ヒツヨウ</t>
    </rPh>
    <rPh sb="328" eb="331">
      <t>ユウシュウリツ</t>
    </rPh>
    <rPh sb="332" eb="339">
      <t>ルイジダンタイヘイキンチ</t>
    </rPh>
    <rPh sb="342" eb="343">
      <t>タカ</t>
    </rPh>
    <rPh sb="347" eb="349">
      <t>ゼンネン</t>
    </rPh>
    <rPh sb="349" eb="350">
      <t>ド</t>
    </rPh>
    <rPh sb="353" eb="354">
      <t>ア</t>
    </rPh>
    <rPh sb="359" eb="361">
      <t>カンロ</t>
    </rPh>
    <rPh sb="361" eb="363">
      <t>セイビ</t>
    </rPh>
    <rPh sb="366" eb="368">
      <t>ロウスイ</t>
    </rPh>
    <rPh sb="369" eb="371">
      <t>ゲンショウ</t>
    </rPh>
    <rPh sb="382" eb="384">
      <t>シュウエキ</t>
    </rPh>
    <rPh sb="386" eb="387">
      <t>ムス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</si>
</sst>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formatCode="#,##0.00;&quot;△&quot;#,##0.00;&quot;-&quot;">
                  <c:v>0.13</c:v>
                </c:pt>
              </c:numCache>
            </c:numRef>
          </c:val>
          <c:extLst>
            <c:ext xmlns:c16="http://schemas.microsoft.com/office/drawing/2014/chart" uri="{C3380CC4-5D6E-409C-BE32-E72D297353CC}">
              <c16:uniqueId val="{00000000-FC4E-4141-9D4C-5873E93035D3}"/>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FC4E-4141-9D4C-5873E93035D3}"/>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69.55</c:v>
                </c:pt>
                <c:pt idx="1">
                  <c:v>68.23</c:v>
                </c:pt>
                <c:pt idx="2">
                  <c:v>68.260000000000005</c:v>
                </c:pt>
                <c:pt idx="3">
                  <c:v>68.959999999999994</c:v>
                </c:pt>
                <c:pt idx="4">
                  <c:v>61.42</c:v>
                </c:pt>
              </c:numCache>
            </c:numRef>
          </c:val>
          <c:extLst>
            <c:ext xmlns:c16="http://schemas.microsoft.com/office/drawing/2014/chart" uri="{C3380CC4-5D6E-409C-BE32-E72D297353CC}">
              <c16:uniqueId val="{00000000-8568-4F1A-A9F6-A683FFAAF156}"/>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8568-4F1A-A9F6-A683FFAAF156}"/>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79.84</c:v>
                </c:pt>
                <c:pt idx="1">
                  <c:v>85.23</c:v>
                </c:pt>
                <c:pt idx="2">
                  <c:v>78.25</c:v>
                </c:pt>
                <c:pt idx="3">
                  <c:v>77.180000000000007</c:v>
                </c:pt>
                <c:pt idx="4">
                  <c:v>79.900000000000006</c:v>
                </c:pt>
              </c:numCache>
            </c:numRef>
          </c:val>
          <c:extLst>
            <c:ext xmlns:c16="http://schemas.microsoft.com/office/drawing/2014/chart" uri="{C3380CC4-5D6E-409C-BE32-E72D297353CC}">
              <c16:uniqueId val="{00000000-CEBC-4E62-B0A7-9D8448212526}"/>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CEBC-4E62-B0A7-9D8448212526}"/>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86.5</c:v>
                </c:pt>
                <c:pt idx="1">
                  <c:v>87.03</c:v>
                </c:pt>
                <c:pt idx="2">
                  <c:v>86.53</c:v>
                </c:pt>
                <c:pt idx="3">
                  <c:v>93.23</c:v>
                </c:pt>
                <c:pt idx="4">
                  <c:v>93.36</c:v>
                </c:pt>
              </c:numCache>
            </c:numRef>
          </c:val>
          <c:extLst>
            <c:ext xmlns:c16="http://schemas.microsoft.com/office/drawing/2014/chart" uri="{C3380CC4-5D6E-409C-BE32-E72D297353CC}">
              <c16:uniqueId val="{00000000-8220-459C-BA8F-2FF21C674076}"/>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8220-459C-BA8F-2FF21C674076}"/>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85-41DA-B8E8-C080651274AA}"/>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85-41DA-B8E8-C080651274AA}"/>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48-4048-89EE-D31B94F17D58}"/>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48-4048-89EE-D31B94F17D58}"/>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4E-4C24-A94D-63A340928135}"/>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4E-4C24-A94D-63A340928135}"/>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3E-4D54-BEB9-E6BF1DC2B21A}"/>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3E-4D54-BEB9-E6BF1DC2B21A}"/>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352.43</c:v>
                </c:pt>
                <c:pt idx="1">
                  <c:v>307.23</c:v>
                </c:pt>
                <c:pt idx="2">
                  <c:v>300.42</c:v>
                </c:pt>
                <c:pt idx="3">
                  <c:v>350.79</c:v>
                </c:pt>
                <c:pt idx="4">
                  <c:v>412.04</c:v>
                </c:pt>
              </c:numCache>
            </c:numRef>
          </c:val>
          <c:extLst>
            <c:ext xmlns:c16="http://schemas.microsoft.com/office/drawing/2014/chart" uri="{C3380CC4-5D6E-409C-BE32-E72D297353CC}">
              <c16:uniqueId val="{00000000-F63C-4E76-8157-D07EFDC402E4}"/>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F63C-4E76-8157-D07EFDC402E4}"/>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36.69</c:v>
                </c:pt>
                <c:pt idx="1">
                  <c:v>43.19</c:v>
                </c:pt>
                <c:pt idx="2">
                  <c:v>40.729999999999997</c:v>
                </c:pt>
                <c:pt idx="3">
                  <c:v>31.43</c:v>
                </c:pt>
                <c:pt idx="4">
                  <c:v>24.7</c:v>
                </c:pt>
              </c:numCache>
            </c:numRef>
          </c:val>
          <c:extLst>
            <c:ext xmlns:c16="http://schemas.microsoft.com/office/drawing/2014/chart" uri="{C3380CC4-5D6E-409C-BE32-E72D297353CC}">
              <c16:uniqueId val="{00000000-283F-40E0-9E26-C857F5DCAD1E}"/>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283F-40E0-9E26-C857F5DCAD1E}"/>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268.37</c:v>
                </c:pt>
                <c:pt idx="1">
                  <c:v>228.09</c:v>
                </c:pt>
                <c:pt idx="2">
                  <c:v>242.62</c:v>
                </c:pt>
                <c:pt idx="3">
                  <c:v>311.18</c:v>
                </c:pt>
                <c:pt idx="4">
                  <c:v>342.2</c:v>
                </c:pt>
              </c:numCache>
            </c:numRef>
          </c:val>
          <c:extLst>
            <c:ext xmlns:c16="http://schemas.microsoft.com/office/drawing/2014/chart" uri="{C3380CC4-5D6E-409C-BE32-E72D297353CC}">
              <c16:uniqueId val="{00000000-BE0A-43A9-B98B-F7019117BAFF}"/>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BE0A-43A9-B98B-F7019117BAFF}"/>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静岡県　藤枝市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144662</v>
      </c>
      <c r="AM8" s="51"/>
      <c r="AN8" s="51"/>
      <c r="AO8" s="51"/>
      <c r="AP8" s="51"/>
      <c r="AQ8" s="51"/>
      <c r="AR8" s="51"/>
      <c r="AS8" s="51"/>
      <c r="AT8" s="47">
        <f>データ!$S$6</f>
        <v>194.06</v>
      </c>
      <c r="AU8" s="47"/>
      <c r="AV8" s="47"/>
      <c r="AW8" s="47"/>
      <c r="AX8" s="47"/>
      <c r="AY8" s="47"/>
      <c r="AZ8" s="47"/>
      <c r="BA8" s="47"/>
      <c r="BB8" s="47">
        <f>データ!$T$6</f>
        <v>745.45</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0.62</v>
      </c>
      <c r="Q10" s="47"/>
      <c r="R10" s="47"/>
      <c r="S10" s="47"/>
      <c r="T10" s="47"/>
      <c r="U10" s="47"/>
      <c r="V10" s="47"/>
      <c r="W10" s="51">
        <f>データ!$Q$6</f>
        <v>1870</v>
      </c>
      <c r="X10" s="51"/>
      <c r="Y10" s="51"/>
      <c r="Z10" s="51"/>
      <c r="AA10" s="51"/>
      <c r="AB10" s="51"/>
      <c r="AC10" s="51"/>
      <c r="AD10" s="2"/>
      <c r="AE10" s="2"/>
      <c r="AF10" s="2"/>
      <c r="AG10" s="2"/>
      <c r="AH10" s="2"/>
      <c r="AI10" s="2"/>
      <c r="AJ10" s="2"/>
      <c r="AK10" s="2"/>
      <c r="AL10" s="51">
        <f>データ!$U$6</f>
        <v>891</v>
      </c>
      <c r="AM10" s="51"/>
      <c r="AN10" s="51"/>
      <c r="AO10" s="51"/>
      <c r="AP10" s="51"/>
      <c r="AQ10" s="51"/>
      <c r="AR10" s="51"/>
      <c r="AS10" s="51"/>
      <c r="AT10" s="47">
        <f>データ!$V$6</f>
        <v>7.6</v>
      </c>
      <c r="AU10" s="47"/>
      <c r="AV10" s="47"/>
      <c r="AW10" s="47"/>
      <c r="AX10" s="47"/>
      <c r="AY10" s="47"/>
      <c r="AZ10" s="47"/>
      <c r="BA10" s="47"/>
      <c r="BB10" s="47">
        <f>データ!$W$6</f>
        <v>117.24</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116</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115</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114</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DKywC8sCiaEEJevcg+YQNX/1XZnxXL2n1+n1qW+qZheuGiwcfxMUt6BwFvKqq9O8ob8BPQ1D7InGn+kC8W367g==" saltValue="CPmIcP9dM3v/pL0f9VSj1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2019</v>
      </c>
      <c r="C6" s="34">
        <f t="shared" ref="C6:W6" si="3">C7</f>
        <v>222143</v>
      </c>
      <c r="D6" s="34">
        <f t="shared" si="3"/>
        <v>47</v>
      </c>
      <c r="E6" s="34">
        <f t="shared" si="3"/>
        <v>1</v>
      </c>
      <c r="F6" s="34">
        <f t="shared" si="3"/>
        <v>0</v>
      </c>
      <c r="G6" s="34">
        <f t="shared" si="3"/>
        <v>0</v>
      </c>
      <c r="H6" s="34" t="str">
        <f t="shared" si="3"/>
        <v>静岡県　藤枝市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0.62</v>
      </c>
      <c r="Q6" s="35">
        <f t="shared" si="3"/>
        <v>1870</v>
      </c>
      <c r="R6" s="35">
        <f t="shared" si="3"/>
        <v>144662</v>
      </c>
      <c r="S6" s="35">
        <f t="shared" si="3"/>
        <v>194.06</v>
      </c>
      <c r="T6" s="35">
        <f t="shared" si="3"/>
        <v>745.45</v>
      </c>
      <c r="U6" s="35">
        <f t="shared" si="3"/>
        <v>891</v>
      </c>
      <c r="V6" s="35">
        <f t="shared" si="3"/>
        <v>7.6</v>
      </c>
      <c r="W6" s="35">
        <f t="shared" si="3"/>
        <v>117.24</v>
      </c>
      <c r="X6" s="36">
        <f>IF(X7="",NA(),X7)</f>
        <v>86.5</v>
      </c>
      <c r="Y6" s="36">
        <f t="shared" ref="Y6:AG6" si="4">IF(Y7="",NA(),Y7)</f>
        <v>87.03</v>
      </c>
      <c r="Z6" s="36">
        <f t="shared" si="4"/>
        <v>86.53</v>
      </c>
      <c r="AA6" s="36">
        <f t="shared" si="4"/>
        <v>93.23</v>
      </c>
      <c r="AB6" s="36">
        <f t="shared" si="4"/>
        <v>93.36</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352.43</v>
      </c>
      <c r="BF6" s="36">
        <f t="shared" ref="BF6:BN6" si="7">IF(BF7="",NA(),BF7)</f>
        <v>307.23</v>
      </c>
      <c r="BG6" s="36">
        <f t="shared" si="7"/>
        <v>300.42</v>
      </c>
      <c r="BH6" s="36">
        <f t="shared" si="7"/>
        <v>350.79</v>
      </c>
      <c r="BI6" s="36">
        <f t="shared" si="7"/>
        <v>412.04</v>
      </c>
      <c r="BJ6" s="36">
        <f t="shared" si="7"/>
        <v>1510.14</v>
      </c>
      <c r="BK6" s="36">
        <f t="shared" si="7"/>
        <v>1595.62</v>
      </c>
      <c r="BL6" s="36">
        <f t="shared" si="7"/>
        <v>1302.33</v>
      </c>
      <c r="BM6" s="36">
        <f t="shared" si="7"/>
        <v>1274.21</v>
      </c>
      <c r="BN6" s="36">
        <f t="shared" si="7"/>
        <v>1183.92</v>
      </c>
      <c r="BO6" s="35" t="str">
        <f>IF(BO7="","",IF(BO7="-","【-】","【"&amp;SUBSTITUTE(TEXT(BO7,"#,##0.00"),"-","△")&amp;"】"))</f>
        <v>【1,084.05】</v>
      </c>
      <c r="BP6" s="36">
        <f>IF(BP7="",NA(),BP7)</f>
        <v>36.69</v>
      </c>
      <c r="BQ6" s="36">
        <f t="shared" ref="BQ6:BY6" si="8">IF(BQ7="",NA(),BQ7)</f>
        <v>43.19</v>
      </c>
      <c r="BR6" s="36">
        <f t="shared" si="8"/>
        <v>40.729999999999997</v>
      </c>
      <c r="BS6" s="36">
        <f t="shared" si="8"/>
        <v>31.43</v>
      </c>
      <c r="BT6" s="36">
        <f t="shared" si="8"/>
        <v>24.7</v>
      </c>
      <c r="BU6" s="36">
        <f t="shared" si="8"/>
        <v>22.67</v>
      </c>
      <c r="BV6" s="36">
        <f t="shared" si="8"/>
        <v>37.92</v>
      </c>
      <c r="BW6" s="36">
        <f t="shared" si="8"/>
        <v>40.89</v>
      </c>
      <c r="BX6" s="36">
        <f t="shared" si="8"/>
        <v>41.25</v>
      </c>
      <c r="BY6" s="36">
        <f t="shared" si="8"/>
        <v>42.5</v>
      </c>
      <c r="BZ6" s="35" t="str">
        <f>IF(BZ7="","",IF(BZ7="-","【-】","【"&amp;SUBSTITUTE(TEXT(BZ7,"#,##0.00"),"-","△")&amp;"】"))</f>
        <v>【53.46】</v>
      </c>
      <c r="CA6" s="36">
        <f>IF(CA7="",NA(),CA7)</f>
        <v>268.37</v>
      </c>
      <c r="CB6" s="36">
        <f t="shared" ref="CB6:CJ6" si="9">IF(CB7="",NA(),CB7)</f>
        <v>228.09</v>
      </c>
      <c r="CC6" s="36">
        <f t="shared" si="9"/>
        <v>242.62</v>
      </c>
      <c r="CD6" s="36">
        <f t="shared" si="9"/>
        <v>311.18</v>
      </c>
      <c r="CE6" s="36">
        <f t="shared" si="9"/>
        <v>342.2</v>
      </c>
      <c r="CF6" s="36">
        <f t="shared" si="9"/>
        <v>789.62</v>
      </c>
      <c r="CG6" s="36">
        <f t="shared" si="9"/>
        <v>423.18</v>
      </c>
      <c r="CH6" s="36">
        <f t="shared" si="9"/>
        <v>383.2</v>
      </c>
      <c r="CI6" s="36">
        <f t="shared" si="9"/>
        <v>383.25</v>
      </c>
      <c r="CJ6" s="36">
        <f t="shared" si="9"/>
        <v>377.72</v>
      </c>
      <c r="CK6" s="35" t="str">
        <f>IF(CK7="","",IF(CK7="-","【-】","【"&amp;SUBSTITUTE(TEXT(CK7,"#,##0.00"),"-","△")&amp;"】"))</f>
        <v>【300.47】</v>
      </c>
      <c r="CL6" s="36">
        <f>IF(CL7="",NA(),CL7)</f>
        <v>69.55</v>
      </c>
      <c r="CM6" s="36">
        <f t="shared" ref="CM6:CU6" si="10">IF(CM7="",NA(),CM7)</f>
        <v>68.23</v>
      </c>
      <c r="CN6" s="36">
        <f t="shared" si="10"/>
        <v>68.260000000000005</v>
      </c>
      <c r="CO6" s="36">
        <f t="shared" si="10"/>
        <v>68.959999999999994</v>
      </c>
      <c r="CP6" s="36">
        <f t="shared" si="10"/>
        <v>61.42</v>
      </c>
      <c r="CQ6" s="36">
        <f t="shared" si="10"/>
        <v>48.7</v>
      </c>
      <c r="CR6" s="36">
        <f t="shared" si="10"/>
        <v>46.9</v>
      </c>
      <c r="CS6" s="36">
        <f t="shared" si="10"/>
        <v>47.95</v>
      </c>
      <c r="CT6" s="36">
        <f t="shared" si="10"/>
        <v>48.26</v>
      </c>
      <c r="CU6" s="36">
        <f t="shared" si="10"/>
        <v>48.01</v>
      </c>
      <c r="CV6" s="35" t="str">
        <f>IF(CV7="","",IF(CV7="-","【-】","【"&amp;SUBSTITUTE(TEXT(CV7,"#,##0.00"),"-","△")&amp;"】"))</f>
        <v>【54.90】</v>
      </c>
      <c r="CW6" s="36">
        <f>IF(CW7="",NA(),CW7)</f>
        <v>79.84</v>
      </c>
      <c r="CX6" s="36">
        <f t="shared" ref="CX6:DF6" si="11">IF(CX7="",NA(),CX7)</f>
        <v>85.23</v>
      </c>
      <c r="CY6" s="36">
        <f t="shared" si="11"/>
        <v>78.25</v>
      </c>
      <c r="CZ6" s="36">
        <f t="shared" si="11"/>
        <v>77.180000000000007</v>
      </c>
      <c r="DA6" s="36">
        <f t="shared" si="11"/>
        <v>79.900000000000006</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6">
        <f t="shared" si="14"/>
        <v>0.13</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222143</v>
      </c>
      <c r="D7" s="38">
        <v>47</v>
      </c>
      <c r="E7" s="38">
        <v>1</v>
      </c>
      <c r="F7" s="38">
        <v>0</v>
      </c>
      <c r="G7" s="38">
        <v>0</v>
      </c>
      <c r="H7" s="38" t="s">
        <v>95</v>
      </c>
      <c r="I7" s="38" t="s">
        <v>96</v>
      </c>
      <c r="J7" s="38" t="s">
        <v>97</v>
      </c>
      <c r="K7" s="38" t="s">
        <v>98</v>
      </c>
      <c r="L7" s="38" t="s">
        <v>99</v>
      </c>
      <c r="M7" s="38" t="s">
        <v>100</v>
      </c>
      <c r="N7" s="39" t="s">
        <v>101</v>
      </c>
      <c r="O7" s="39" t="s">
        <v>102</v>
      </c>
      <c r="P7" s="39">
        <v>0.62</v>
      </c>
      <c r="Q7" s="39">
        <v>1870</v>
      </c>
      <c r="R7" s="39">
        <v>144662</v>
      </c>
      <c r="S7" s="39">
        <v>194.06</v>
      </c>
      <c r="T7" s="39">
        <v>745.45</v>
      </c>
      <c r="U7" s="39">
        <v>891</v>
      </c>
      <c r="V7" s="39">
        <v>7.6</v>
      </c>
      <c r="W7" s="39">
        <v>117.24</v>
      </c>
      <c r="X7" s="39">
        <v>86.5</v>
      </c>
      <c r="Y7" s="39">
        <v>87.03</v>
      </c>
      <c r="Z7" s="39">
        <v>86.53</v>
      </c>
      <c r="AA7" s="39">
        <v>93.23</v>
      </c>
      <c r="AB7" s="39">
        <v>93.36</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352.43</v>
      </c>
      <c r="BF7" s="39">
        <v>307.23</v>
      </c>
      <c r="BG7" s="39">
        <v>300.42</v>
      </c>
      <c r="BH7" s="39">
        <v>350.79</v>
      </c>
      <c r="BI7" s="39">
        <v>412.04</v>
      </c>
      <c r="BJ7" s="39">
        <v>1510.14</v>
      </c>
      <c r="BK7" s="39">
        <v>1595.62</v>
      </c>
      <c r="BL7" s="39">
        <v>1302.33</v>
      </c>
      <c r="BM7" s="39">
        <v>1274.21</v>
      </c>
      <c r="BN7" s="39">
        <v>1183.92</v>
      </c>
      <c r="BO7" s="39">
        <v>1084.05</v>
      </c>
      <c r="BP7" s="39">
        <v>36.69</v>
      </c>
      <c r="BQ7" s="39">
        <v>43.19</v>
      </c>
      <c r="BR7" s="39">
        <v>40.729999999999997</v>
      </c>
      <c r="BS7" s="39">
        <v>31.43</v>
      </c>
      <c r="BT7" s="39">
        <v>24.7</v>
      </c>
      <c r="BU7" s="39">
        <v>22.67</v>
      </c>
      <c r="BV7" s="39">
        <v>37.92</v>
      </c>
      <c r="BW7" s="39">
        <v>40.89</v>
      </c>
      <c r="BX7" s="39">
        <v>41.25</v>
      </c>
      <c r="BY7" s="39">
        <v>42.5</v>
      </c>
      <c r="BZ7" s="39">
        <v>53.46</v>
      </c>
      <c r="CA7" s="39">
        <v>268.37</v>
      </c>
      <c r="CB7" s="39">
        <v>228.09</v>
      </c>
      <c r="CC7" s="39">
        <v>242.62</v>
      </c>
      <c r="CD7" s="39">
        <v>311.18</v>
      </c>
      <c r="CE7" s="39">
        <v>342.2</v>
      </c>
      <c r="CF7" s="39">
        <v>789.62</v>
      </c>
      <c r="CG7" s="39">
        <v>423.18</v>
      </c>
      <c r="CH7" s="39">
        <v>383.2</v>
      </c>
      <c r="CI7" s="39">
        <v>383.25</v>
      </c>
      <c r="CJ7" s="39">
        <v>377.72</v>
      </c>
      <c r="CK7" s="39">
        <v>300.47000000000003</v>
      </c>
      <c r="CL7" s="39">
        <v>69.55</v>
      </c>
      <c r="CM7" s="39">
        <v>68.23</v>
      </c>
      <c r="CN7" s="39">
        <v>68.260000000000005</v>
      </c>
      <c r="CO7" s="39">
        <v>68.959999999999994</v>
      </c>
      <c r="CP7" s="39">
        <v>61.42</v>
      </c>
      <c r="CQ7" s="39">
        <v>48.7</v>
      </c>
      <c r="CR7" s="39">
        <v>46.9</v>
      </c>
      <c r="CS7" s="39">
        <v>47.95</v>
      </c>
      <c r="CT7" s="39">
        <v>48.26</v>
      </c>
      <c r="CU7" s="39">
        <v>48.01</v>
      </c>
      <c r="CV7" s="39">
        <v>54.9</v>
      </c>
      <c r="CW7" s="39">
        <v>79.84</v>
      </c>
      <c r="CX7" s="39">
        <v>85.23</v>
      </c>
      <c r="CY7" s="39">
        <v>78.25</v>
      </c>
      <c r="CZ7" s="39">
        <v>77.180000000000007</v>
      </c>
      <c r="DA7" s="39">
        <v>79.900000000000006</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0.13</v>
      </c>
      <c r="EI7" s="39">
        <v>1.26</v>
      </c>
      <c r="EJ7" s="39">
        <v>0.78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108</v>
      </c>
    </row>
    <row r="12" spans="1:144" x14ac:dyDescent="0.15">
      <c r="B12">
        <v>1</v>
      </c>
      <c r="C12">
        <v>1</v>
      </c>
      <c r="D12">
        <v>1</v>
      </c>
      <c r="E12">
        <v>1</v>
      </c>
      <c r="F12">
        <v>1</v>
      </c>
      <c r="G12" t="s">
        <v>109</v>
      </c>
    </row>
    <row r="13" spans="1:144" x14ac:dyDescent="0.15">
      <c r="B13" t="s">
        <v>110</v>
      </c>
      <c r="C13" t="s">
        <v>110</v>
      </c>
      <c r="D13" t="s">
        <v>110</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2021-01-26T00:13:18Z</cp:lastPrinted>
  <dcterms:created xsi:type="dcterms:W3CDTF">2020-12-04T02:21:02Z</dcterms:created>
  <dcterms:modified xsi:type="dcterms:W3CDTF">2021-01-26T00:24:10Z</dcterms:modified>
  <cp:category/>
</cp:coreProperties>
</file>