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FAkyG7Ob6vwRVPiDDVPr0PIF57geM2Z868yjMC2+GeNy/8zjvi2HxstS9Kxm0Gt0oZIoDvGMINkNUiBeWgJRQ==" workbookSaltValue="2HnMB7AeSBnJZeFYRGhiXg=="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<sst xmlns="http://schemas.openxmlformats.org/spreadsheetml/2006/main" xmlns:r="http://schemas.openxmlformats.org/officeDocument/2006/relationships" count="115" uniqueCount="115">
  <si>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</si>
  <si>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</si>
  <si>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</si>
  <si>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</si>
  <si>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</si>
  <si>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</si>
  <si>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</si>
  <si>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</si>
  <si>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</si>
  <si>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</si>
  <si>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</si>
  <si>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</si>
  <si>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</si>
  <si>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</si>
  <si>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</si>
  <si>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</si>
  <si>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</si>
  <si>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</si>
  <si>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</si>
  <si>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</si>
  <si>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</si>
  <si>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</si>
  <si>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</si>
  <si>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</si>
  <si>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</si>
  <si>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</si>
  <si>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</si>
  <si>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</si>
  <si>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</si>
  <si>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</si>
  <si>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</si>
  <si>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</si>
  <si>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</si>
  <si>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</si>
  <si>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</si>
  <si>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</si>
  <si>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</si>
  <si>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</si>
  <si>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</si>
  <si>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</si>
  <si>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</si>
  <si>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</si>
  <si>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</si>
  <si>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</si>
  <si>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</si>
  <si>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</si>
  <si>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</si>
  <si>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</si>
  <si>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</si>
  <si>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</si>
  <si>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</si>
  <si>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</si>
  <si>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</si>
  <si>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</si>
  <si>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</si>
  <si>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</si>
  <si>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</si>
  <si>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</si>
  <si>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</si>
  <si>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</si>
  <si>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</si>
  <si>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</si>
  <si>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</si>
  <si>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</si>
  <si>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</si>
  <si>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</si>
  <si>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</si>
  <si>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</si>
  <si>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</si>
  <si>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</si>
  <si>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</si>
  <si>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</si>
  <si>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</si>
  <si>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</si>
  <si>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</si>
  <si>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</si>
  <si>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</si>
  <si>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</si>
  <si>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</si>
  <si>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</si>
  <si>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</si>
  <si>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　
　当事業は令和元年度より地方公営企業法を適用したため、今回の指標が初年度の数値となる。
　これらの経営指標を参考に、特に経常収支比率（１．①）の改善のため、将来に渡って必要とされる施策を検討し、令和2年度中に経営戦略として取りまとめる予定である。
　また、施設の老朽化に対しては令和元年度に策定（改定）したストックマネジメント計画に基づき、令和2年度より改築事業に着手しており、今後も計画的な改築を進めていく予定である。</t>
    <rPh sb="53" eb="55">
      <t>ケイエイ</t>
    </rPh>
    <rPh sb="55" eb="57">
      <t>シヒョウ</t>
    </rPh>
    <rPh sb="58" eb="60">
      <t>サンコウ</t>
    </rPh>
    <rPh sb="62" eb="63">
      <t>トク</t>
    </rPh>
    <rPh sb="64" eb="66">
      <t>ケイジョウ</t>
    </rPh>
    <rPh sb="66" eb="68">
      <t>シュウシ</t>
    </rPh>
    <rPh sb="68" eb="70">
      <t>ヒリツ</t>
    </rPh>
    <rPh sb="76" eb="78">
      <t>カイゼン</t>
    </rPh>
    <rPh sb="82" eb="84">
      <t>ショウライ</t>
    </rPh>
    <rPh sb="85" eb="86">
      <t>ワタ</t>
    </rPh>
    <rPh sb="88" eb="90">
      <t>ヒツヨウ</t>
    </rPh>
    <rPh sb="94" eb="96">
      <t>シサク</t>
    </rPh>
    <rPh sb="97" eb="99">
      <t>ケントウ</t>
    </rPh>
    <rPh sb="108" eb="110">
      <t>ケイエイ</t>
    </rPh>
    <rPh sb="110" eb="112">
      <t>センリャク</t>
    </rPh>
    <rPh sb="115" eb="116">
      <t>ト</t>
    </rPh>
    <rPh sb="121" eb="123">
      <t>ヨテイ</t>
    </rPh>
    <rPh sb="134" eb="136">
      <t>シセツ</t>
    </rPh>
    <rPh sb="137" eb="140">
      <t>ロウキュウカ</t>
    </rPh>
    <rPh sb="141" eb="142">
      <t>タイ</t>
    </rPh>
    <rPh sb="145" eb="147">
      <t>レイワ</t>
    </rPh>
    <rPh sb="147" eb="149">
      <t>ガンネン</t>
    </rPh>
    <rPh sb="149" eb="150">
      <t>ド</t>
    </rPh>
    <rPh sb="151" eb="153">
      <t>サクテイ</t>
    </rPh>
    <rPh sb="154" eb="156">
      <t>カイテイ</t>
    </rPh>
    <rPh sb="169" eb="171">
      <t>ケイカク</t>
    </rPh>
    <rPh sb="172" eb="173">
      <t>モト</t>
    </rPh>
    <rPh sb="176" eb="178">
      <t>レイワ</t>
    </rPh>
    <rPh sb="179" eb="181">
      <t>ネンド</t>
    </rPh>
    <rPh sb="183" eb="185">
      <t>カイチク</t>
    </rPh>
    <rPh sb="185" eb="187">
      <t>ジギョウ</t>
    </rPh>
    <rPh sb="188" eb="190">
      <t>チャクシュ</t>
    </rPh>
    <rPh sb="195" eb="197">
      <t>コンゴ</t>
    </rPh>
    <rPh sb="198" eb="201">
      <t>ケイカクテキ</t>
    </rPh>
    <rPh sb="202" eb="204">
      <t>カイチク</t>
    </rPh>
    <rPh sb="205" eb="206">
      <t>スス</t>
    </rPh>
    <rPh sb="210" eb="212">
      <t>ヨテイ</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</si>
  <si>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</si>
  <si>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</si>
  <si>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</si>
  <si>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</si>
  <si>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</si>
  <si>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</si>
  <si>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</si>
  <si>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</si>
  <si>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</si>
  <si>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</si>
  <si>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</si>
  <si>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</si>
  <si>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</si>
  <si>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</si>
  <si>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御殿場市</t>
  </si>
  <si>
    <t>法適用</t>
  </si>
  <si>
    <t>下水道事業</t>
  </si>
  <si>
    <t>公共下水道</t>
  </si>
  <si>
    <t>Bc2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</si>
  <si>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</si>
  <si>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</si>
  <si>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</si>
  <si>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</si>
  <si>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</si>
  <si>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</si>
  <si>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</si>
  <si>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</si>
  <si>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</si>
  <si>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</si>
  <si>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</si>
  <si>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</si>
  <si>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当事業はこれまで新設及び増設を中心とし、大規模な改築等を実施ししていないため、有形固定資産減価償却費（①）が類似企業平均と比較して大きくなっていると考えられる。
　ただし、管渠老朽化率（②）及び管渠改善率（③）の数値が0となっているように、管渠施設の老朽化は大きな問題とはいえず、主として処理場の設備の更新について対策を検討する必要があると考えている。</t>
    <rPh sb="2" eb="3">
      <t>トウ</t>
    </rPh>
    <rPh sb="3" eb="5">
      <t>ジギョウ</t>
    </rPh>
    <rPh sb="10" eb="12">
      <t>シンセツ</t>
    </rPh>
    <rPh sb="12" eb="13">
      <t>オヨ</t>
    </rPh>
    <rPh sb="14" eb="16">
      <t>ゾウセツ</t>
    </rPh>
    <rPh sb="17" eb="19">
      <t>チュウシン</t>
    </rPh>
    <rPh sb="22" eb="25">
      <t>ダイキボ</t>
    </rPh>
    <rPh sb="26" eb="28">
      <t>カイチク</t>
    </rPh>
    <rPh sb="28" eb="29">
      <t>トウ</t>
    </rPh>
    <rPh sb="30" eb="32">
      <t>ジッシ</t>
    </rPh>
    <rPh sb="41" eb="43">
      <t>ユウケイ</t>
    </rPh>
    <rPh sb="43" eb="45">
      <t>コテイ</t>
    </rPh>
    <rPh sb="45" eb="47">
      <t>シサン</t>
    </rPh>
    <rPh sb="47" eb="49">
      <t>ゲンカ</t>
    </rPh>
    <rPh sb="49" eb="51">
      <t>ショウキャク</t>
    </rPh>
    <rPh sb="51" eb="52">
      <t>ヒ</t>
    </rPh>
    <rPh sb="56" eb="58">
      <t>ルイジ</t>
    </rPh>
    <rPh sb="58" eb="60">
      <t>キギョウ</t>
    </rPh>
    <rPh sb="60" eb="62">
      <t>ヘイキン</t>
    </rPh>
    <rPh sb="63" eb="65">
      <t>ヒカク</t>
    </rPh>
    <rPh sb="67" eb="68">
      <t>オオ</t>
    </rPh>
    <rPh sb="76" eb="77">
      <t>カンガ</t>
    </rPh>
    <rPh sb="88" eb="90">
      <t>クダキョ</t>
    </rPh>
    <rPh sb="90" eb="93">
      <t>ロウキュウカ</t>
    </rPh>
    <rPh sb="93" eb="94">
      <t>リツ</t>
    </rPh>
    <rPh sb="97" eb="98">
      <t>オヨ</t>
    </rPh>
    <rPh sb="99" eb="101">
      <t>クダキョ</t>
    </rPh>
    <rPh sb="101" eb="103">
      <t>カイゼン</t>
    </rPh>
    <rPh sb="103" eb="104">
      <t>リツ</t>
    </rPh>
    <rPh sb="108" eb="110">
      <t>スウチ</t>
    </rPh>
    <rPh sb="122" eb="124">
      <t>クダキョ</t>
    </rPh>
    <rPh sb="124" eb="126">
      <t>シセツ</t>
    </rPh>
    <rPh sb="127" eb="130">
      <t>ロウキュウカ</t>
    </rPh>
    <rPh sb="131" eb="132">
      <t>オオ</t>
    </rPh>
    <rPh sb="134" eb="136">
      <t>モンダイ</t>
    </rPh>
    <rPh sb="142" eb="143">
      <t>シュ</t>
    </rPh>
    <rPh sb="146" eb="149">
      <t>ショリジョウ</t>
    </rPh>
    <rPh sb="150" eb="152">
      <t>セツビ</t>
    </rPh>
    <rPh sb="153" eb="155">
      <t>コウシン</t>
    </rPh>
    <rPh sb="159" eb="161">
      <t>タイサク</t>
    </rPh>
    <rPh sb="162" eb="164">
      <t>ケントウ</t>
    </rPh>
    <rPh sb="166" eb="168">
      <t>ヒツヨウ</t>
    </rPh>
    <rPh sb="172" eb="173">
      <t>カンガ</t>
    </rPh>
    <phoneticPr fontId="1"/>
  </si>
  <si>
    <r>
      <t xml:space="preserve">  
　経常収支比率は100％を下回っており（①）、累積欠損金も発生しているため（②）、すみやかに経営改善を行う必要があると考えている。
 </t>
    </r>
    <r>
      <rPr>
        <sz val="11"/>
        <color theme="1"/>
        <rFont val="ＭＳ ゴシック"/>
      </rPr>
      <t xml:space="preserve"> なお、当事業では収益的収支に対しては基準内繰入金のみを充当することを原則としているため、経常収支比率と経費回収率（⑤）は概ね一致しており、収益的収支比率を改善することで、経費回収率の改善も見込まれる。
　流動比率（③）に関しては企業債償還金のピークの時期を迎えていることにより類似企業の平均値と比較して低い水準となっていると考えられる。今後は企業債償還金が減少傾向となるため、徐々に低減することが見込まれる。
　企業債残高対事業規模比率（④）が類似企業の平均値を下回っているのは、赤字企業であるため、企業債残高のうち一般会計の負担割合が大きくなっていることが要因であると考えらえる。
　汚水処理原価（⑥）、施設利用率（⑦）、水洗化率（⑧）は類似企業平均と同等となっている。</t>
    </r>
    <rPh sb="4" eb="6">
      <t>ケイジョウ</t>
    </rPh>
    <rPh sb="6" eb="8">
      <t>シュウシ</t>
    </rPh>
    <rPh sb="8" eb="10">
      <t>ヒリツ</t>
    </rPh>
    <rPh sb="16" eb="18">
      <t>シタマワ</t>
    </rPh>
    <rPh sb="26" eb="28">
      <t>ルイセキ</t>
    </rPh>
    <rPh sb="28" eb="30">
      <t>ケッソン</t>
    </rPh>
    <rPh sb="30" eb="31">
      <t>キン</t>
    </rPh>
    <rPh sb="32" eb="34">
      <t>ハッセイ</t>
    </rPh>
    <rPh sb="49" eb="51">
      <t>ケイエイ</t>
    </rPh>
    <rPh sb="51" eb="53">
      <t>カイゼン</t>
    </rPh>
    <rPh sb="54" eb="55">
      <t>オコナ</t>
    </rPh>
    <rPh sb="56" eb="58">
      <t>ヒツヨウ</t>
    </rPh>
    <rPh sb="62" eb="63">
      <t>カンガ</t>
    </rPh>
    <rPh sb="74" eb="75">
      <t>トウ</t>
    </rPh>
    <rPh sb="75" eb="77">
      <t>ジギョウ</t>
    </rPh>
    <rPh sb="79" eb="82">
      <t>シュウエキテキ</t>
    </rPh>
    <rPh sb="82" eb="84">
      <t>シュウシ</t>
    </rPh>
    <rPh sb="85" eb="86">
      <t>タイ</t>
    </rPh>
    <rPh sb="89" eb="91">
      <t>キジュン</t>
    </rPh>
    <rPh sb="91" eb="92">
      <t>ナイ</t>
    </rPh>
    <rPh sb="92" eb="94">
      <t>クリイレ</t>
    </rPh>
    <rPh sb="94" eb="95">
      <t>キン</t>
    </rPh>
    <rPh sb="98" eb="100">
      <t>ジュウトウ</t>
    </rPh>
    <rPh sb="105" eb="107">
      <t>ゲンソク</t>
    </rPh>
    <rPh sb="115" eb="117">
      <t>ケイジョウ</t>
    </rPh>
    <rPh sb="117" eb="119">
      <t>シュウシ</t>
    </rPh>
    <rPh sb="119" eb="121">
      <t>ヒリツ</t>
    </rPh>
    <rPh sb="122" eb="124">
      <t>ケイヒ</t>
    </rPh>
    <rPh sb="124" eb="126">
      <t>カイシュウ</t>
    </rPh>
    <rPh sb="126" eb="127">
      <t>リツ</t>
    </rPh>
    <rPh sb="131" eb="132">
      <t>オオム</t>
    </rPh>
    <rPh sb="133" eb="135">
      <t>イッチ</t>
    </rPh>
    <rPh sb="140" eb="143">
      <t>シュウエキテキ</t>
    </rPh>
    <rPh sb="143" eb="145">
      <t>シュウシ</t>
    </rPh>
    <rPh sb="145" eb="147">
      <t>ヒリツ</t>
    </rPh>
    <rPh sb="148" eb="150">
      <t>カイゼン</t>
    </rPh>
    <rPh sb="156" eb="158">
      <t>ケイヒ</t>
    </rPh>
    <rPh sb="158" eb="160">
      <t>カイシュウ</t>
    </rPh>
    <rPh sb="160" eb="161">
      <t>リツ</t>
    </rPh>
    <rPh sb="162" eb="164">
      <t>カイゼン</t>
    </rPh>
    <rPh sb="165" eb="167">
      <t>ミコ</t>
    </rPh>
    <rPh sb="175" eb="177">
      <t>リュウドウ</t>
    </rPh>
    <rPh sb="177" eb="179">
      <t>ヒリツ</t>
    </rPh>
    <rPh sb="183" eb="184">
      <t>カン</t>
    </rPh>
    <rPh sb="187" eb="189">
      <t>キギョウ</t>
    </rPh>
    <rPh sb="189" eb="190">
      <t>サイ</t>
    </rPh>
    <rPh sb="190" eb="192">
      <t>ショウカン</t>
    </rPh>
    <rPh sb="192" eb="193">
      <t>キン</t>
    </rPh>
    <rPh sb="198" eb="200">
      <t>ジキ</t>
    </rPh>
    <rPh sb="201" eb="202">
      <t>ムカ</t>
    </rPh>
    <rPh sb="211" eb="213">
      <t>ルイジ</t>
    </rPh>
    <rPh sb="213" eb="215">
      <t>キギョウ</t>
    </rPh>
    <rPh sb="216" eb="219">
      <t>ヘイキンチ</t>
    </rPh>
    <rPh sb="220" eb="222">
      <t>ヒカク</t>
    </rPh>
    <rPh sb="224" eb="225">
      <t>ヒク</t>
    </rPh>
    <rPh sb="226" eb="228">
      <t>スイジュン</t>
    </rPh>
    <rPh sb="235" eb="236">
      <t>カンガ</t>
    </rPh>
    <rPh sb="241" eb="243">
      <t>コンゴ</t>
    </rPh>
    <rPh sb="244" eb="246">
      <t>キギョウ</t>
    </rPh>
    <rPh sb="246" eb="247">
      <t>サイ</t>
    </rPh>
    <rPh sb="247" eb="249">
      <t>ショウカン</t>
    </rPh>
    <rPh sb="249" eb="250">
      <t>キン</t>
    </rPh>
    <rPh sb="251" eb="253">
      <t>ゲンショウ</t>
    </rPh>
    <rPh sb="253" eb="255">
      <t>ケイコウ</t>
    </rPh>
    <rPh sb="261" eb="263">
      <t>ジョジョ</t>
    </rPh>
    <rPh sb="264" eb="266">
      <t>テイゲン</t>
    </rPh>
    <rPh sb="271" eb="273">
      <t>ミコ</t>
    </rPh>
    <rPh sb="281" eb="283">
      <t>キギョウ</t>
    </rPh>
    <rPh sb="283" eb="284">
      <t>サイ</t>
    </rPh>
    <rPh sb="284" eb="286">
      <t>ザンダカ</t>
    </rPh>
    <rPh sb="286" eb="287">
      <t>タイ</t>
    </rPh>
    <rPh sb="287" eb="289">
      <t>ジギョウ</t>
    </rPh>
    <rPh sb="289" eb="291">
      <t>キボ</t>
    </rPh>
    <rPh sb="291" eb="293">
      <t>ヒリツ</t>
    </rPh>
    <rPh sb="297" eb="299">
      <t>ルイジ</t>
    </rPh>
    <rPh sb="299" eb="301">
      <t>キギョウ</t>
    </rPh>
    <rPh sb="302" eb="305">
      <t>ヘイキンチ</t>
    </rPh>
    <rPh sb="306" eb="308">
      <t>シタマワ</t>
    </rPh>
    <rPh sb="315" eb="317">
      <t>アカジ</t>
    </rPh>
    <rPh sb="317" eb="319">
      <t>キギョウ</t>
    </rPh>
    <rPh sb="325" eb="327">
      <t>キギョウ</t>
    </rPh>
    <rPh sb="327" eb="328">
      <t>サイ</t>
    </rPh>
    <rPh sb="328" eb="330">
      <t>ザンダカ</t>
    </rPh>
    <rPh sb="333" eb="335">
      <t>イッパン</t>
    </rPh>
    <rPh sb="335" eb="337">
      <t>カイケイ</t>
    </rPh>
    <rPh sb="338" eb="340">
      <t>フタン</t>
    </rPh>
    <rPh sb="340" eb="342">
      <t>ワリアイ</t>
    </rPh>
    <rPh sb="343" eb="344">
      <t>オオ</t>
    </rPh>
    <rPh sb="354" eb="356">
      <t>ヨウイン</t>
    </rPh>
    <rPh sb="360" eb="361">
      <t>カンガ</t>
    </rPh>
    <rPh sb="369" eb="371">
      <t>オスイ</t>
    </rPh>
    <rPh sb="371" eb="373">
      <t>ショリ</t>
    </rPh>
    <rPh sb="373" eb="375">
      <t>ゲンカ</t>
    </rPh>
    <rPh sb="379" eb="381">
      <t>シセツ</t>
    </rPh>
    <rPh sb="381" eb="383">
      <t>リヨウ</t>
    </rPh>
    <rPh sb="383" eb="384">
      <t>リツ</t>
    </rPh>
    <rPh sb="388" eb="391">
      <t>スイセンカ</t>
    </rPh>
    <rPh sb="391" eb="392">
      <t>リツ</t>
    </rPh>
    <rPh sb="396" eb="398">
      <t>ルイジ</t>
    </rPh>
    <rPh sb="398" eb="400">
      <t>キギョウ</t>
    </rPh>
    <rPh sb="400" eb="402">
      <t>ヘイキン</t>
    </rPh>
    <rPh sb="403" eb="405">
      <t>ドウトウ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</si>
</sst>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5.e-002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68.75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66.180000000000007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89.32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91.87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99.82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105.89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19.78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0.83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17.399999999999999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61.2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627.62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1033.5999999999999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93.03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85.39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150.96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view="pageBreakPreview" topLeftCell="AJ1" zoomScaleSheetLayoutView="10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御殿場市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Bc2</v>
      </c>
      <c r="X8" s="6"/>
      <c r="Y8" s="6"/>
      <c r="Z8" s="6"/>
      <c r="AA8" s="6"/>
      <c r="AB8" s="6"/>
      <c r="AC8" s="6"/>
      <c r="AD8" s="21" t="str">
        <f>データ!$M$6</f>
        <v>非設置</v>
      </c>
      <c r="AE8" s="21"/>
      <c r="AF8" s="21"/>
      <c r="AG8" s="21"/>
      <c r="AH8" s="21"/>
      <c r="AI8" s="21"/>
      <c r="AJ8" s="21"/>
      <c r="AK8" s="3"/>
      <c r="AL8" s="22">
        <f>データ!S6</f>
        <v>88252</v>
      </c>
      <c r="AM8" s="22"/>
      <c r="AN8" s="22"/>
      <c r="AO8" s="22"/>
      <c r="AP8" s="22"/>
      <c r="AQ8" s="22"/>
      <c r="AR8" s="22"/>
      <c r="AS8" s="22"/>
      <c r="AT8" s="7">
        <f>データ!T6</f>
        <v>194.9</v>
      </c>
      <c r="AU8" s="7"/>
      <c r="AV8" s="7"/>
      <c r="AW8" s="7"/>
      <c r="AX8" s="7"/>
      <c r="AY8" s="7"/>
      <c r="AZ8" s="7"/>
      <c r="BA8" s="7"/>
      <c r="BB8" s="7">
        <f>データ!U6</f>
        <v>452.81</v>
      </c>
      <c r="BC8" s="7"/>
      <c r="BD8" s="7"/>
      <c r="BE8" s="7"/>
      <c r="BF8" s="7"/>
      <c r="BG8" s="7"/>
      <c r="BH8" s="7"/>
      <c r="BI8" s="7"/>
      <c r="BJ8" s="3"/>
      <c r="BK8" s="3"/>
      <c r="BL8" s="28" t="s">
        <v>14</v>
      </c>
      <c r="BM8" s="40"/>
      <c r="BN8" s="49" t="s">
        <v>20</v>
      </c>
      <c r="BO8" s="52"/>
      <c r="BP8" s="52"/>
      <c r="BQ8" s="52"/>
      <c r="BR8" s="52"/>
      <c r="BS8" s="52"/>
      <c r="BT8" s="52"/>
      <c r="BU8" s="52"/>
      <c r="BV8" s="52"/>
      <c r="BW8" s="52"/>
      <c r="BX8" s="52"/>
      <c r="BY8" s="56"/>
    </row>
    <row r="9" spans="1:78" ht="18.75" customHeight="1">
      <c r="A9" s="2"/>
      <c r="B9" s="5" t="s">
        <v>3</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v>
      </c>
      <c r="AE9" s="5"/>
      <c r="AF9" s="5"/>
      <c r="AG9" s="5"/>
      <c r="AH9" s="5"/>
      <c r="AI9" s="5"/>
      <c r="AJ9" s="5"/>
      <c r="AK9" s="3"/>
      <c r="AL9" s="5" t="s">
        <v>27</v>
      </c>
      <c r="AM9" s="5"/>
      <c r="AN9" s="5"/>
      <c r="AO9" s="5"/>
      <c r="AP9" s="5"/>
      <c r="AQ9" s="5"/>
      <c r="AR9" s="5"/>
      <c r="AS9" s="5"/>
      <c r="AT9" s="5" t="s">
        <v>28</v>
      </c>
      <c r="AU9" s="5"/>
      <c r="AV9" s="5"/>
      <c r="AW9" s="5"/>
      <c r="AX9" s="5"/>
      <c r="AY9" s="5"/>
      <c r="AZ9" s="5"/>
      <c r="BA9" s="5"/>
      <c r="BB9" s="5" t="s">
        <v>31</v>
      </c>
      <c r="BC9" s="5"/>
      <c r="BD9" s="5"/>
      <c r="BE9" s="5"/>
      <c r="BF9" s="5"/>
      <c r="BG9" s="5"/>
      <c r="BH9" s="5"/>
      <c r="BI9" s="5"/>
      <c r="BJ9" s="3"/>
      <c r="BK9" s="3"/>
      <c r="BL9" s="29" t="s">
        <v>32</v>
      </c>
      <c r="BM9" s="41"/>
      <c r="BN9" s="50" t="s">
        <v>34</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53.38</v>
      </c>
      <c r="J10" s="7"/>
      <c r="K10" s="7"/>
      <c r="L10" s="7"/>
      <c r="M10" s="7"/>
      <c r="N10" s="7"/>
      <c r="O10" s="7"/>
      <c r="P10" s="7">
        <f>データ!P6</f>
        <v>37.5</v>
      </c>
      <c r="Q10" s="7"/>
      <c r="R10" s="7"/>
      <c r="S10" s="7"/>
      <c r="T10" s="7"/>
      <c r="U10" s="7"/>
      <c r="V10" s="7"/>
      <c r="W10" s="7">
        <f>データ!Q6</f>
        <v>84.33</v>
      </c>
      <c r="X10" s="7"/>
      <c r="Y10" s="7"/>
      <c r="Z10" s="7"/>
      <c r="AA10" s="7"/>
      <c r="AB10" s="7"/>
      <c r="AC10" s="7"/>
      <c r="AD10" s="22">
        <f>データ!R6</f>
        <v>2570</v>
      </c>
      <c r="AE10" s="22"/>
      <c r="AF10" s="22"/>
      <c r="AG10" s="22"/>
      <c r="AH10" s="22"/>
      <c r="AI10" s="22"/>
      <c r="AJ10" s="22"/>
      <c r="AK10" s="2"/>
      <c r="AL10" s="22">
        <f>データ!V6</f>
        <v>32877</v>
      </c>
      <c r="AM10" s="22"/>
      <c r="AN10" s="22"/>
      <c r="AO10" s="22"/>
      <c r="AP10" s="22"/>
      <c r="AQ10" s="22"/>
      <c r="AR10" s="22"/>
      <c r="AS10" s="22"/>
      <c r="AT10" s="7">
        <f>データ!W6</f>
        <v>6.2</v>
      </c>
      <c r="AU10" s="7"/>
      <c r="AV10" s="7"/>
      <c r="AW10" s="7"/>
      <c r="AX10" s="7"/>
      <c r="AY10" s="7"/>
      <c r="AZ10" s="7"/>
      <c r="BA10" s="7"/>
      <c r="BB10" s="7">
        <f>データ!X6</f>
        <v>5302.74</v>
      </c>
      <c r="BC10" s="7"/>
      <c r="BD10" s="7"/>
      <c r="BE10" s="7"/>
      <c r="BF10" s="7"/>
      <c r="BG10" s="7"/>
      <c r="BH10" s="7"/>
      <c r="BI10" s="7"/>
      <c r="BJ10" s="2"/>
      <c r="BK10" s="2"/>
      <c r="BL10" s="30" t="s">
        <v>35</v>
      </c>
      <c r="BM10" s="42"/>
      <c r="BN10" s="51" t="s">
        <v>36</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38</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81</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39</v>
      </c>
      <c r="I84" s="12" t="s">
        <v>10</v>
      </c>
      <c r="J84" s="12" t="s">
        <v>47</v>
      </c>
      <c r="K84" s="12" t="s">
        <v>48</v>
      </c>
      <c r="L84" s="12" t="s">
        <v>30</v>
      </c>
      <c r="M84" s="12" t="s">
        <v>33</v>
      </c>
      <c r="N84" s="12" t="s">
        <v>50</v>
      </c>
      <c r="O84" s="12" t="s">
        <v>52</v>
      </c>
    </row>
    <row r="85" spans="1:78" hidden="1">
      <c r="B85" s="12"/>
      <c r="C85" s="12"/>
      <c r="D85" s="12"/>
      <c r="E85" s="12" t="str">
        <f>データ!AI6</f>
        <v>【108.07】</v>
      </c>
      <c r="F85" s="12" t="str">
        <f>データ!AT6</f>
        <v>【3.09】</v>
      </c>
      <c r="G85" s="12" t="str">
        <f>データ!BE6</f>
        <v>【69.54】</v>
      </c>
      <c r="H85" s="12" t="str">
        <f>データ!BP6</f>
        <v>【682.51】</v>
      </c>
      <c r="I85" s="12" t="str">
        <f>データ!CA6</f>
        <v>【100.34】</v>
      </c>
      <c r="J85" s="12" t="str">
        <f>データ!CL6</f>
        <v>【136.15】</v>
      </c>
      <c r="K85" s="12" t="str">
        <f>データ!CW6</f>
        <v>【59.64】</v>
      </c>
      <c r="L85" s="12" t="str">
        <f>データ!DH6</f>
        <v>【95.35】</v>
      </c>
      <c r="M85" s="12" t="str">
        <f>データ!DS6</f>
        <v>【38.57】</v>
      </c>
      <c r="N85" s="12" t="str">
        <f>データ!ED6</f>
        <v>【5.90】</v>
      </c>
      <c r="O85" s="12" t="str">
        <f>データ!EO6</f>
        <v>【0.22】</v>
      </c>
    </row>
  </sheetData>
  <sheetProtection algorithmName="SHA-512" hashValue="yqPkcdHpjsjHGjq3Hkq+kdZ/TEKVijEn45pqQVmCekGUE/qLsYctM5shyIrJcvLKdhdeX5Nr4WBzfEQpqT6ZJQ==" saltValue="ShJ86TkuSZGDRcJm6ylO4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29</v>
      </c>
      <c r="C3" s="68" t="s">
        <v>56</v>
      </c>
      <c r="D3" s="68" t="s">
        <v>57</v>
      </c>
      <c r="E3" s="68" t="s">
        <v>6</v>
      </c>
      <c r="F3" s="68" t="s">
        <v>5</v>
      </c>
      <c r="G3" s="68" t="s">
        <v>22</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12</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25</v>
      </c>
      <c r="AV4" s="87"/>
      <c r="AW4" s="87"/>
      <c r="AX4" s="87"/>
      <c r="AY4" s="87"/>
      <c r="AZ4" s="87"/>
      <c r="BA4" s="87"/>
      <c r="BB4" s="87"/>
      <c r="BC4" s="87"/>
      <c r="BD4" s="87"/>
      <c r="BE4" s="87"/>
      <c r="BF4" s="87" t="s">
        <v>61</v>
      </c>
      <c r="BG4" s="87"/>
      <c r="BH4" s="87"/>
      <c r="BI4" s="87"/>
      <c r="BJ4" s="87"/>
      <c r="BK4" s="87"/>
      <c r="BL4" s="87"/>
      <c r="BM4" s="87"/>
      <c r="BN4" s="87"/>
      <c r="BO4" s="87"/>
      <c r="BP4" s="87"/>
      <c r="BQ4" s="87" t="s">
        <v>0</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70</v>
      </c>
      <c r="K5" s="77" t="s">
        <v>71</v>
      </c>
      <c r="L5" s="77" t="s">
        <v>72</v>
      </c>
      <c r="M5" s="77" t="s">
        <v>7</v>
      </c>
      <c r="N5" s="77" t="s">
        <v>73</v>
      </c>
      <c r="O5" s="77" t="s">
        <v>74</v>
      </c>
      <c r="P5" s="77" t="s">
        <v>75</v>
      </c>
      <c r="Q5" s="77" t="s">
        <v>76</v>
      </c>
      <c r="R5" s="77" t="s">
        <v>77</v>
      </c>
      <c r="S5" s="77" t="s">
        <v>78</v>
      </c>
      <c r="T5" s="77" t="s">
        <v>79</v>
      </c>
      <c r="U5" s="77" t="s">
        <v>62</v>
      </c>
      <c r="V5" s="77" t="s">
        <v>80</v>
      </c>
      <c r="W5" s="77" t="s">
        <v>82</v>
      </c>
      <c r="X5" s="77" t="s">
        <v>83</v>
      </c>
      <c r="Y5" s="77" t="s">
        <v>84</v>
      </c>
      <c r="Z5" s="77" t="s">
        <v>85</v>
      </c>
      <c r="AA5" s="77" t="s">
        <v>86</v>
      </c>
      <c r="AB5" s="77" t="s">
        <v>87</v>
      </c>
      <c r="AC5" s="77" t="s">
        <v>88</v>
      </c>
      <c r="AD5" s="77" t="s">
        <v>90</v>
      </c>
      <c r="AE5" s="77" t="s">
        <v>91</v>
      </c>
      <c r="AF5" s="77" t="s">
        <v>92</v>
      </c>
      <c r="AG5" s="77" t="s">
        <v>93</v>
      </c>
      <c r="AH5" s="77" t="s">
        <v>94</v>
      </c>
      <c r="AI5" s="77" t="s">
        <v>42</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8" s="65" customFormat="1">
      <c r="A6" s="66" t="s">
        <v>95</v>
      </c>
      <c r="B6" s="71">
        <f t="shared" ref="B6:X6" si="1">B7</f>
        <v>2019</v>
      </c>
      <c r="C6" s="71">
        <f t="shared" si="1"/>
        <v>222151</v>
      </c>
      <c r="D6" s="71">
        <f t="shared" si="1"/>
        <v>46</v>
      </c>
      <c r="E6" s="71">
        <f t="shared" si="1"/>
        <v>17</v>
      </c>
      <c r="F6" s="71">
        <f t="shared" si="1"/>
        <v>1</v>
      </c>
      <c r="G6" s="71">
        <f t="shared" si="1"/>
        <v>0</v>
      </c>
      <c r="H6" s="71" t="str">
        <f t="shared" si="1"/>
        <v>静岡県　御殿場市</v>
      </c>
      <c r="I6" s="71" t="str">
        <f t="shared" si="1"/>
        <v>法適用</v>
      </c>
      <c r="J6" s="71" t="str">
        <f t="shared" si="1"/>
        <v>下水道事業</v>
      </c>
      <c r="K6" s="71" t="str">
        <f t="shared" si="1"/>
        <v>公共下水道</v>
      </c>
      <c r="L6" s="71" t="str">
        <f t="shared" si="1"/>
        <v>Bc2</v>
      </c>
      <c r="M6" s="71" t="str">
        <f t="shared" si="1"/>
        <v>非設置</v>
      </c>
      <c r="N6" s="80" t="str">
        <f t="shared" si="1"/>
        <v>-</v>
      </c>
      <c r="O6" s="80">
        <f t="shared" si="1"/>
        <v>53.38</v>
      </c>
      <c r="P6" s="80">
        <f t="shared" si="1"/>
        <v>37.5</v>
      </c>
      <c r="Q6" s="80">
        <f t="shared" si="1"/>
        <v>84.33</v>
      </c>
      <c r="R6" s="80">
        <f t="shared" si="1"/>
        <v>2570</v>
      </c>
      <c r="S6" s="80">
        <f t="shared" si="1"/>
        <v>88252</v>
      </c>
      <c r="T6" s="80">
        <f t="shared" si="1"/>
        <v>194.9</v>
      </c>
      <c r="U6" s="80">
        <f t="shared" si="1"/>
        <v>452.81</v>
      </c>
      <c r="V6" s="80">
        <f t="shared" si="1"/>
        <v>32877</v>
      </c>
      <c r="W6" s="80">
        <f t="shared" si="1"/>
        <v>6.2</v>
      </c>
      <c r="X6" s="80">
        <f t="shared" si="1"/>
        <v>5302.74</v>
      </c>
      <c r="Y6" s="88" t="str">
        <f t="shared" ref="Y6:AH6" si="2">IF(Y7="",NA(),Y7)</f>
        <v>-</v>
      </c>
      <c r="Z6" s="88" t="str">
        <f t="shared" si="2"/>
        <v>-</v>
      </c>
      <c r="AA6" s="88" t="str">
        <f t="shared" si="2"/>
        <v>-</v>
      </c>
      <c r="AB6" s="88" t="str">
        <f t="shared" si="2"/>
        <v>-</v>
      </c>
      <c r="AC6" s="88">
        <f t="shared" si="2"/>
        <v>99.82</v>
      </c>
      <c r="AD6" s="88" t="str">
        <f t="shared" si="2"/>
        <v>-</v>
      </c>
      <c r="AE6" s="88" t="str">
        <f t="shared" si="2"/>
        <v>-</v>
      </c>
      <c r="AF6" s="88" t="str">
        <f t="shared" si="2"/>
        <v>-</v>
      </c>
      <c r="AG6" s="88" t="str">
        <f t="shared" si="2"/>
        <v>-</v>
      </c>
      <c r="AH6" s="88">
        <f t="shared" si="2"/>
        <v>105.89</v>
      </c>
      <c r="AI6" s="80" t="str">
        <f>IF(AI7="","",IF(AI7="-","【-】","【"&amp;SUBSTITUTE(TEXT(AI7,"#,##0.00"),"-","△")&amp;"】"))</f>
        <v>【108.07】</v>
      </c>
      <c r="AJ6" s="88" t="str">
        <f t="shared" ref="AJ6:AS6" si="3">IF(AJ7="",NA(),AJ7)</f>
        <v>-</v>
      </c>
      <c r="AK6" s="88" t="str">
        <f t="shared" si="3"/>
        <v>-</v>
      </c>
      <c r="AL6" s="88" t="str">
        <f t="shared" si="3"/>
        <v>-</v>
      </c>
      <c r="AM6" s="88" t="str">
        <f t="shared" si="3"/>
        <v>-</v>
      </c>
      <c r="AN6" s="88">
        <f t="shared" si="3"/>
        <v>1.84</v>
      </c>
      <c r="AO6" s="88" t="str">
        <f t="shared" si="3"/>
        <v>-</v>
      </c>
      <c r="AP6" s="88" t="str">
        <f t="shared" si="3"/>
        <v>-</v>
      </c>
      <c r="AQ6" s="88" t="str">
        <f t="shared" si="3"/>
        <v>-</v>
      </c>
      <c r="AR6" s="88" t="str">
        <f t="shared" si="3"/>
        <v>-</v>
      </c>
      <c r="AS6" s="88">
        <f t="shared" si="3"/>
        <v>0.83</v>
      </c>
      <c r="AT6" s="80" t="str">
        <f>IF(AT7="","",IF(AT7="-","【-】","【"&amp;SUBSTITUTE(TEXT(AT7,"#,##0.00"),"-","△")&amp;"】"))</f>
        <v>【3.09】</v>
      </c>
      <c r="AU6" s="88" t="str">
        <f t="shared" ref="AU6:BD6" si="4">IF(AU7="",NA(),AU7)</f>
        <v>-</v>
      </c>
      <c r="AV6" s="88" t="str">
        <f t="shared" si="4"/>
        <v>-</v>
      </c>
      <c r="AW6" s="88" t="str">
        <f t="shared" si="4"/>
        <v>-</v>
      </c>
      <c r="AX6" s="88" t="str">
        <f t="shared" si="4"/>
        <v>-</v>
      </c>
      <c r="AY6" s="88">
        <f t="shared" si="4"/>
        <v>17.399999999999999</v>
      </c>
      <c r="AZ6" s="88" t="str">
        <f t="shared" si="4"/>
        <v>-</v>
      </c>
      <c r="BA6" s="88" t="str">
        <f t="shared" si="4"/>
        <v>-</v>
      </c>
      <c r="BB6" s="88" t="str">
        <f t="shared" si="4"/>
        <v>-</v>
      </c>
      <c r="BC6" s="88" t="str">
        <f t="shared" si="4"/>
        <v>-</v>
      </c>
      <c r="BD6" s="88">
        <f t="shared" si="4"/>
        <v>61.2</v>
      </c>
      <c r="BE6" s="80" t="str">
        <f>IF(BE7="","",IF(BE7="-","【-】","【"&amp;SUBSTITUTE(TEXT(BE7,"#,##0.00"),"-","△")&amp;"】"))</f>
        <v>【69.54】</v>
      </c>
      <c r="BF6" s="88" t="str">
        <f t="shared" ref="BF6:BO6" si="5">IF(BF7="",NA(),BF7)</f>
        <v>-</v>
      </c>
      <c r="BG6" s="88" t="str">
        <f t="shared" si="5"/>
        <v>-</v>
      </c>
      <c r="BH6" s="88" t="str">
        <f t="shared" si="5"/>
        <v>-</v>
      </c>
      <c r="BI6" s="88" t="str">
        <f t="shared" si="5"/>
        <v>-</v>
      </c>
      <c r="BJ6" s="88">
        <f t="shared" si="5"/>
        <v>627.62</v>
      </c>
      <c r="BK6" s="88" t="str">
        <f t="shared" si="5"/>
        <v>-</v>
      </c>
      <c r="BL6" s="88" t="str">
        <f t="shared" si="5"/>
        <v>-</v>
      </c>
      <c r="BM6" s="88" t="str">
        <f t="shared" si="5"/>
        <v>-</v>
      </c>
      <c r="BN6" s="88" t="str">
        <f t="shared" si="5"/>
        <v>-</v>
      </c>
      <c r="BO6" s="88">
        <f t="shared" si="5"/>
        <v>1033.5999999999999</v>
      </c>
      <c r="BP6" s="80" t="str">
        <f>IF(BP7="","",IF(BP7="-","【-】","【"&amp;SUBSTITUTE(TEXT(BP7,"#,##0.00"),"-","△")&amp;"】"))</f>
        <v>【682.51】</v>
      </c>
      <c r="BQ6" s="88" t="str">
        <f t="shared" ref="BQ6:BZ6" si="6">IF(BQ7="",NA(),BQ7)</f>
        <v>-</v>
      </c>
      <c r="BR6" s="88" t="str">
        <f t="shared" si="6"/>
        <v>-</v>
      </c>
      <c r="BS6" s="88" t="str">
        <f t="shared" si="6"/>
        <v>-</v>
      </c>
      <c r="BT6" s="88" t="str">
        <f t="shared" si="6"/>
        <v>-</v>
      </c>
      <c r="BU6" s="88">
        <f t="shared" si="6"/>
        <v>93.03</v>
      </c>
      <c r="BV6" s="88" t="str">
        <f t="shared" si="6"/>
        <v>-</v>
      </c>
      <c r="BW6" s="88" t="str">
        <f t="shared" si="6"/>
        <v>-</v>
      </c>
      <c r="BX6" s="88" t="str">
        <f t="shared" si="6"/>
        <v>-</v>
      </c>
      <c r="BY6" s="88" t="str">
        <f t="shared" si="6"/>
        <v>-</v>
      </c>
      <c r="BZ6" s="88">
        <f t="shared" si="6"/>
        <v>85.39</v>
      </c>
      <c r="CA6" s="80" t="str">
        <f>IF(CA7="","",IF(CA7="-","【-】","【"&amp;SUBSTITUTE(TEXT(CA7,"#,##0.00"),"-","△")&amp;"】"))</f>
        <v>【100.34】</v>
      </c>
      <c r="CB6" s="88" t="str">
        <f t="shared" ref="CB6:CK6" si="7">IF(CB7="",NA(),CB7)</f>
        <v>-</v>
      </c>
      <c r="CC6" s="88" t="str">
        <f t="shared" si="7"/>
        <v>-</v>
      </c>
      <c r="CD6" s="88" t="str">
        <f t="shared" si="7"/>
        <v>-</v>
      </c>
      <c r="CE6" s="88" t="str">
        <f t="shared" si="7"/>
        <v>-</v>
      </c>
      <c r="CF6" s="88">
        <f t="shared" si="7"/>
        <v>150</v>
      </c>
      <c r="CG6" s="88" t="str">
        <f t="shared" si="7"/>
        <v>-</v>
      </c>
      <c r="CH6" s="88" t="str">
        <f t="shared" si="7"/>
        <v>-</v>
      </c>
      <c r="CI6" s="88" t="str">
        <f t="shared" si="7"/>
        <v>-</v>
      </c>
      <c r="CJ6" s="88" t="str">
        <f t="shared" si="7"/>
        <v>-</v>
      </c>
      <c r="CK6" s="88">
        <f t="shared" si="7"/>
        <v>150.96</v>
      </c>
      <c r="CL6" s="80" t="str">
        <f>IF(CL7="","",IF(CL7="-","【-】","【"&amp;SUBSTITUTE(TEXT(CL7,"#,##0.00"),"-","△")&amp;"】"))</f>
        <v>【136.15】</v>
      </c>
      <c r="CM6" s="88" t="str">
        <f t="shared" ref="CM6:CV6" si="8">IF(CM7="",NA(),CM7)</f>
        <v>-</v>
      </c>
      <c r="CN6" s="88" t="str">
        <f t="shared" si="8"/>
        <v>-</v>
      </c>
      <c r="CO6" s="88" t="str">
        <f t="shared" si="8"/>
        <v>-</v>
      </c>
      <c r="CP6" s="88" t="str">
        <f t="shared" si="8"/>
        <v>-</v>
      </c>
      <c r="CQ6" s="88">
        <f t="shared" si="8"/>
        <v>68.75</v>
      </c>
      <c r="CR6" s="88" t="str">
        <f t="shared" si="8"/>
        <v>-</v>
      </c>
      <c r="CS6" s="88" t="str">
        <f t="shared" si="8"/>
        <v>-</v>
      </c>
      <c r="CT6" s="88" t="str">
        <f t="shared" si="8"/>
        <v>-</v>
      </c>
      <c r="CU6" s="88" t="str">
        <f t="shared" si="8"/>
        <v>-</v>
      </c>
      <c r="CV6" s="88">
        <f t="shared" si="8"/>
        <v>66.180000000000007</v>
      </c>
      <c r="CW6" s="80" t="str">
        <f>IF(CW7="","",IF(CW7="-","【-】","【"&amp;SUBSTITUTE(TEXT(CW7,"#,##0.00"),"-","△")&amp;"】"))</f>
        <v>【59.64】</v>
      </c>
      <c r="CX6" s="88" t="str">
        <f t="shared" ref="CX6:DG6" si="9">IF(CX7="",NA(),CX7)</f>
        <v>-</v>
      </c>
      <c r="CY6" s="88" t="str">
        <f t="shared" si="9"/>
        <v>-</v>
      </c>
      <c r="CZ6" s="88" t="str">
        <f t="shared" si="9"/>
        <v>-</v>
      </c>
      <c r="DA6" s="88" t="str">
        <f t="shared" si="9"/>
        <v>-</v>
      </c>
      <c r="DB6" s="88">
        <f t="shared" si="9"/>
        <v>89.32</v>
      </c>
      <c r="DC6" s="88" t="str">
        <f t="shared" si="9"/>
        <v>-</v>
      </c>
      <c r="DD6" s="88" t="str">
        <f t="shared" si="9"/>
        <v>-</v>
      </c>
      <c r="DE6" s="88" t="str">
        <f t="shared" si="9"/>
        <v>-</v>
      </c>
      <c r="DF6" s="88" t="str">
        <f t="shared" si="9"/>
        <v>-</v>
      </c>
      <c r="DG6" s="88">
        <f t="shared" si="9"/>
        <v>91.87</v>
      </c>
      <c r="DH6" s="80" t="str">
        <f>IF(DH7="","",IF(DH7="-","【-】","【"&amp;SUBSTITUTE(TEXT(DH7,"#,##0.00"),"-","△")&amp;"】"))</f>
        <v>【95.35】</v>
      </c>
      <c r="DI6" s="88" t="str">
        <f t="shared" ref="DI6:DR6" si="10">IF(DI7="",NA(),DI7)</f>
        <v>-</v>
      </c>
      <c r="DJ6" s="88" t="str">
        <f t="shared" si="10"/>
        <v>-</v>
      </c>
      <c r="DK6" s="88" t="str">
        <f t="shared" si="10"/>
        <v>-</v>
      </c>
      <c r="DL6" s="88" t="str">
        <f t="shared" si="10"/>
        <v>-</v>
      </c>
      <c r="DM6" s="88">
        <f t="shared" si="10"/>
        <v>40.67</v>
      </c>
      <c r="DN6" s="88" t="str">
        <f t="shared" si="10"/>
        <v>-</v>
      </c>
      <c r="DO6" s="88" t="str">
        <f t="shared" si="10"/>
        <v>-</v>
      </c>
      <c r="DP6" s="88" t="str">
        <f t="shared" si="10"/>
        <v>-</v>
      </c>
      <c r="DQ6" s="88" t="str">
        <f t="shared" si="10"/>
        <v>-</v>
      </c>
      <c r="DR6" s="88">
        <f t="shared" si="10"/>
        <v>19.78</v>
      </c>
      <c r="DS6" s="80" t="str">
        <f>IF(DS7="","",IF(DS7="-","【-】","【"&amp;SUBSTITUTE(TEXT(DS7,"#,##0.00"),"-","△")&amp;"】"))</f>
        <v>【38.57】</v>
      </c>
      <c r="DT6" s="88" t="str">
        <f t="shared" ref="DT6:EC6" si="11">IF(DT7="",NA(),DT7)</f>
        <v>-</v>
      </c>
      <c r="DU6" s="88" t="str">
        <f t="shared" si="11"/>
        <v>-</v>
      </c>
      <c r="DV6" s="88" t="str">
        <f t="shared" si="11"/>
        <v>-</v>
      </c>
      <c r="DW6" s="88" t="str">
        <f t="shared" si="11"/>
        <v>-</v>
      </c>
      <c r="DX6" s="80">
        <f t="shared" si="11"/>
        <v>0</v>
      </c>
      <c r="DY6" s="88" t="str">
        <f t="shared" si="11"/>
        <v>-</v>
      </c>
      <c r="DZ6" s="88" t="str">
        <f t="shared" si="11"/>
        <v>-</v>
      </c>
      <c r="EA6" s="88" t="str">
        <f t="shared" si="11"/>
        <v>-</v>
      </c>
      <c r="EB6" s="88" t="str">
        <f t="shared" si="11"/>
        <v>-</v>
      </c>
      <c r="EC6" s="88">
        <f t="shared" si="11"/>
        <v>0.44</v>
      </c>
      <c r="ED6" s="80" t="str">
        <f>IF(ED7="","",IF(ED7="-","【-】","【"&amp;SUBSTITUTE(TEXT(ED7,"#,##0.00"),"-","△")&amp;"】"))</f>
        <v>【5.90】</v>
      </c>
      <c r="EE6" s="88" t="str">
        <f t="shared" ref="EE6:EN6" si="12">IF(EE7="",NA(),EE7)</f>
        <v>-</v>
      </c>
      <c r="EF6" s="88" t="str">
        <f t="shared" si="12"/>
        <v>-</v>
      </c>
      <c r="EG6" s="88" t="str">
        <f t="shared" si="12"/>
        <v>-</v>
      </c>
      <c r="EH6" s="88" t="str">
        <f t="shared" si="12"/>
        <v>-</v>
      </c>
      <c r="EI6" s="80">
        <f t="shared" si="12"/>
        <v>0</v>
      </c>
      <c r="EJ6" s="88" t="str">
        <f t="shared" si="12"/>
        <v>-</v>
      </c>
      <c r="EK6" s="88" t="str">
        <f t="shared" si="12"/>
        <v>-</v>
      </c>
      <c r="EL6" s="88" t="str">
        <f t="shared" si="12"/>
        <v>-</v>
      </c>
      <c r="EM6" s="88" t="str">
        <f t="shared" si="12"/>
        <v>-</v>
      </c>
      <c r="EN6" s="88">
        <f t="shared" si="12"/>
        <v>5.e-002</v>
      </c>
      <c r="EO6" s="80" t="str">
        <f>IF(EO7="","",IF(EO7="-","【-】","【"&amp;SUBSTITUTE(TEXT(EO7,"#,##0.00"),"-","△")&amp;"】"))</f>
        <v>【0.22】</v>
      </c>
    </row>
    <row r="7" spans="1:148" s="65" customFormat="1">
      <c r="A7" s="66"/>
      <c r="B7" s="72">
        <v>2019</v>
      </c>
      <c r="C7" s="72">
        <v>222151</v>
      </c>
      <c r="D7" s="72">
        <v>46</v>
      </c>
      <c r="E7" s="72">
        <v>17</v>
      </c>
      <c r="F7" s="72">
        <v>1</v>
      </c>
      <c r="G7" s="72">
        <v>0</v>
      </c>
      <c r="H7" s="72" t="s">
        <v>96</v>
      </c>
      <c r="I7" s="72" t="s">
        <v>97</v>
      </c>
      <c r="J7" s="72" t="s">
        <v>98</v>
      </c>
      <c r="K7" s="72" t="s">
        <v>99</v>
      </c>
      <c r="L7" s="72" t="s">
        <v>100</v>
      </c>
      <c r="M7" s="72" t="s">
        <v>101</v>
      </c>
      <c r="N7" s="81" t="s">
        <v>102</v>
      </c>
      <c r="O7" s="81">
        <v>53.38</v>
      </c>
      <c r="P7" s="81">
        <v>37.5</v>
      </c>
      <c r="Q7" s="81">
        <v>84.33</v>
      </c>
      <c r="R7" s="81">
        <v>2570</v>
      </c>
      <c r="S7" s="81">
        <v>88252</v>
      </c>
      <c r="T7" s="81">
        <v>194.9</v>
      </c>
      <c r="U7" s="81">
        <v>452.81</v>
      </c>
      <c r="V7" s="81">
        <v>32877</v>
      </c>
      <c r="W7" s="81">
        <v>6.2</v>
      </c>
      <c r="X7" s="81">
        <v>5302.74</v>
      </c>
      <c r="Y7" s="81" t="s">
        <v>102</v>
      </c>
      <c r="Z7" s="81" t="s">
        <v>102</v>
      </c>
      <c r="AA7" s="81" t="s">
        <v>102</v>
      </c>
      <c r="AB7" s="81" t="s">
        <v>102</v>
      </c>
      <c r="AC7" s="81">
        <v>99.82</v>
      </c>
      <c r="AD7" s="81" t="s">
        <v>102</v>
      </c>
      <c r="AE7" s="81" t="s">
        <v>102</v>
      </c>
      <c r="AF7" s="81" t="s">
        <v>102</v>
      </c>
      <c r="AG7" s="81" t="s">
        <v>102</v>
      </c>
      <c r="AH7" s="81">
        <v>105.89</v>
      </c>
      <c r="AI7" s="81">
        <v>108.07</v>
      </c>
      <c r="AJ7" s="81" t="s">
        <v>102</v>
      </c>
      <c r="AK7" s="81" t="s">
        <v>102</v>
      </c>
      <c r="AL7" s="81" t="s">
        <v>102</v>
      </c>
      <c r="AM7" s="81" t="s">
        <v>102</v>
      </c>
      <c r="AN7" s="81">
        <v>1.84</v>
      </c>
      <c r="AO7" s="81" t="s">
        <v>102</v>
      </c>
      <c r="AP7" s="81" t="s">
        <v>102</v>
      </c>
      <c r="AQ7" s="81" t="s">
        <v>102</v>
      </c>
      <c r="AR7" s="81" t="s">
        <v>102</v>
      </c>
      <c r="AS7" s="81">
        <v>0.83</v>
      </c>
      <c r="AT7" s="81">
        <v>3.09</v>
      </c>
      <c r="AU7" s="81" t="s">
        <v>102</v>
      </c>
      <c r="AV7" s="81" t="s">
        <v>102</v>
      </c>
      <c r="AW7" s="81" t="s">
        <v>102</v>
      </c>
      <c r="AX7" s="81" t="s">
        <v>102</v>
      </c>
      <c r="AY7" s="81">
        <v>17.399999999999999</v>
      </c>
      <c r="AZ7" s="81" t="s">
        <v>102</v>
      </c>
      <c r="BA7" s="81" t="s">
        <v>102</v>
      </c>
      <c r="BB7" s="81" t="s">
        <v>102</v>
      </c>
      <c r="BC7" s="81" t="s">
        <v>102</v>
      </c>
      <c r="BD7" s="81">
        <v>61.2</v>
      </c>
      <c r="BE7" s="81">
        <v>69.540000000000006</v>
      </c>
      <c r="BF7" s="81" t="s">
        <v>102</v>
      </c>
      <c r="BG7" s="81" t="s">
        <v>102</v>
      </c>
      <c r="BH7" s="81" t="s">
        <v>102</v>
      </c>
      <c r="BI7" s="81" t="s">
        <v>102</v>
      </c>
      <c r="BJ7" s="81">
        <v>627.62</v>
      </c>
      <c r="BK7" s="81" t="s">
        <v>102</v>
      </c>
      <c r="BL7" s="81" t="s">
        <v>102</v>
      </c>
      <c r="BM7" s="81" t="s">
        <v>102</v>
      </c>
      <c r="BN7" s="81" t="s">
        <v>102</v>
      </c>
      <c r="BO7" s="81">
        <v>1033.5999999999999</v>
      </c>
      <c r="BP7" s="81">
        <v>682.51</v>
      </c>
      <c r="BQ7" s="81" t="s">
        <v>102</v>
      </c>
      <c r="BR7" s="81" t="s">
        <v>102</v>
      </c>
      <c r="BS7" s="81" t="s">
        <v>102</v>
      </c>
      <c r="BT7" s="81" t="s">
        <v>102</v>
      </c>
      <c r="BU7" s="81">
        <v>93.03</v>
      </c>
      <c r="BV7" s="81" t="s">
        <v>102</v>
      </c>
      <c r="BW7" s="81" t="s">
        <v>102</v>
      </c>
      <c r="BX7" s="81" t="s">
        <v>102</v>
      </c>
      <c r="BY7" s="81" t="s">
        <v>102</v>
      </c>
      <c r="BZ7" s="81">
        <v>85.39</v>
      </c>
      <c r="CA7" s="81">
        <v>100.34</v>
      </c>
      <c r="CB7" s="81" t="s">
        <v>102</v>
      </c>
      <c r="CC7" s="81" t="s">
        <v>102</v>
      </c>
      <c r="CD7" s="81" t="s">
        <v>102</v>
      </c>
      <c r="CE7" s="81" t="s">
        <v>102</v>
      </c>
      <c r="CF7" s="81">
        <v>150</v>
      </c>
      <c r="CG7" s="81" t="s">
        <v>102</v>
      </c>
      <c r="CH7" s="81" t="s">
        <v>102</v>
      </c>
      <c r="CI7" s="81" t="s">
        <v>102</v>
      </c>
      <c r="CJ7" s="81" t="s">
        <v>102</v>
      </c>
      <c r="CK7" s="81">
        <v>150.96</v>
      </c>
      <c r="CL7" s="81">
        <v>136.15</v>
      </c>
      <c r="CM7" s="81" t="s">
        <v>102</v>
      </c>
      <c r="CN7" s="81" t="s">
        <v>102</v>
      </c>
      <c r="CO7" s="81" t="s">
        <v>102</v>
      </c>
      <c r="CP7" s="81" t="s">
        <v>102</v>
      </c>
      <c r="CQ7" s="81">
        <v>68.75</v>
      </c>
      <c r="CR7" s="81" t="s">
        <v>102</v>
      </c>
      <c r="CS7" s="81" t="s">
        <v>102</v>
      </c>
      <c r="CT7" s="81" t="s">
        <v>102</v>
      </c>
      <c r="CU7" s="81" t="s">
        <v>102</v>
      </c>
      <c r="CV7" s="81">
        <v>66.180000000000007</v>
      </c>
      <c r="CW7" s="81">
        <v>59.64</v>
      </c>
      <c r="CX7" s="81" t="s">
        <v>102</v>
      </c>
      <c r="CY7" s="81" t="s">
        <v>102</v>
      </c>
      <c r="CZ7" s="81" t="s">
        <v>102</v>
      </c>
      <c r="DA7" s="81" t="s">
        <v>102</v>
      </c>
      <c r="DB7" s="81">
        <v>89.32</v>
      </c>
      <c r="DC7" s="81" t="s">
        <v>102</v>
      </c>
      <c r="DD7" s="81" t="s">
        <v>102</v>
      </c>
      <c r="DE7" s="81" t="s">
        <v>102</v>
      </c>
      <c r="DF7" s="81" t="s">
        <v>102</v>
      </c>
      <c r="DG7" s="81">
        <v>91.87</v>
      </c>
      <c r="DH7" s="81">
        <v>95.35</v>
      </c>
      <c r="DI7" s="81" t="s">
        <v>102</v>
      </c>
      <c r="DJ7" s="81" t="s">
        <v>102</v>
      </c>
      <c r="DK7" s="81" t="s">
        <v>102</v>
      </c>
      <c r="DL7" s="81" t="s">
        <v>102</v>
      </c>
      <c r="DM7" s="81">
        <v>40.67</v>
      </c>
      <c r="DN7" s="81" t="s">
        <v>102</v>
      </c>
      <c r="DO7" s="81" t="s">
        <v>102</v>
      </c>
      <c r="DP7" s="81" t="s">
        <v>102</v>
      </c>
      <c r="DQ7" s="81" t="s">
        <v>102</v>
      </c>
      <c r="DR7" s="81">
        <v>19.78</v>
      </c>
      <c r="DS7" s="81">
        <v>38.57</v>
      </c>
      <c r="DT7" s="81" t="s">
        <v>102</v>
      </c>
      <c r="DU7" s="81" t="s">
        <v>102</v>
      </c>
      <c r="DV7" s="81" t="s">
        <v>102</v>
      </c>
      <c r="DW7" s="81" t="s">
        <v>102</v>
      </c>
      <c r="DX7" s="81">
        <v>0</v>
      </c>
      <c r="DY7" s="81" t="s">
        <v>102</v>
      </c>
      <c r="DZ7" s="81" t="s">
        <v>102</v>
      </c>
      <c r="EA7" s="81" t="s">
        <v>102</v>
      </c>
      <c r="EB7" s="81" t="s">
        <v>102</v>
      </c>
      <c r="EC7" s="81">
        <v>0.44</v>
      </c>
      <c r="ED7" s="81">
        <v>5.9</v>
      </c>
      <c r="EE7" s="81" t="s">
        <v>102</v>
      </c>
      <c r="EF7" s="81" t="s">
        <v>102</v>
      </c>
      <c r="EG7" s="81" t="s">
        <v>102</v>
      </c>
      <c r="EH7" s="81" t="s">
        <v>102</v>
      </c>
      <c r="EI7" s="81">
        <v>0</v>
      </c>
      <c r="EJ7" s="81" t="s">
        <v>102</v>
      </c>
      <c r="EK7" s="81" t="s">
        <v>102</v>
      </c>
      <c r="EL7" s="81" t="s">
        <v>102</v>
      </c>
      <c r="EM7" s="81" t="s">
        <v>102</v>
      </c>
      <c r="EN7" s="81">
        <v>5.e-002</v>
      </c>
      <c r="EO7" s="81">
        <v>0.22</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103</v>
      </c>
      <c r="C9" s="67" t="s">
        <v>104</v>
      </c>
      <c r="D9" s="67" t="s">
        <v>105</v>
      </c>
      <c r="E9" s="67" t="s">
        <v>106</v>
      </c>
      <c r="F9" s="67" t="s">
        <v>107</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29</v>
      </c>
      <c r="B10" s="73">
        <f>DATEVALUE($B7+12-B11&amp;"/1/"&amp;B12)</f>
        <v>46388</v>
      </c>
      <c r="C10" s="73">
        <f>DATEVALUE($B7+12-C11&amp;"/1/"&amp;C12)</f>
        <v>46753</v>
      </c>
      <c r="D10" s="73">
        <f>DATEVALUE($B7+12-D11&amp;"/1/"&amp;D12)</f>
        <v>47119</v>
      </c>
      <c r="E10" s="73">
        <f>DATEVALUE($B7+12-E11&amp;"/1/"&amp;E12)</f>
        <v>47484</v>
      </c>
      <c r="F10" s="74">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2021-01-20T02:40:56Z</cp:lastPrinted>
  <dcterms:created xsi:type="dcterms:W3CDTF">2020-12-04T02:27:13Z</dcterms:created>
  <dcterms:modified xsi:type="dcterms:W3CDTF">2021-02-18T01:05:59Z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2021-02-18T01:05:59Z</vt:filetime>
  </property>
</Properties>
</file>