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BCCnAo5znDR2LEG50MOLKpDSn82KT9MO/n3Sdh913/FMZTW8kPWaB4xlWLgzbpec62dsJztCihwRUVBLHJQ/A==" workbookSaltValue="tLlTYXkVqklgu8h2Lza3dQ==" workbookSpinCount="100000"/>
  <bookViews>
    <workbookView xWindow="0" yWindow="0" windowWidth="15360" windowHeight="7635"/>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<sst xmlns="http://schemas.openxmlformats.org/spreadsheetml/2006/main" xmlns:r="http://schemas.openxmlformats.org/officeDocument/2006/relationships" count="112" uniqueCount="112">
  <si>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経営比較分析表（令和元年度決算）</t>
    <rPh sb="8" eb="10">
      <t>レイワ</t>
    </rPh>
    <rPh sb="10" eb="12">
      <t>ガンネン</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</si>
  <si>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</si>
  <si>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</si>
  <si>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</si>
  <si>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</si>
  <si>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</si>
  <si>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</si>
  <si>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</si>
  <si>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</si>
  <si>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</si>
  <si>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</si>
  <si>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</si>
  <si>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</si>
  <si>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</si>
  <si>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</si>
  <si>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</si>
  <si>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</si>
  <si>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</si>
  <si>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</si>
  <si>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</si>
  <si>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</si>
  <si>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</si>
  <si>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</si>
  <si>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</si>
  <si>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</si>
  <si>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</si>
  <si>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</si>
  <si>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</si>
  <si>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</si>
  <si>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</si>
  <si>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</si>
  <si>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</si>
  <si>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</si>
  <si>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</si>
  <si>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</si>
  <si>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</si>
  <si>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令和元年度全国平均</t>
    <rPh sb="0" eb="2">
      <t>レイワ</t>
    </rPh>
    <rPh sb="2" eb="4">
      <t>ガンネン</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</si>
  <si>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</si>
  <si>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</si>
  <si>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</si>
  <si>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</si>
  <si>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</si>
  <si>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</si>
  <si>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</si>
  <si>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</si>
  <si>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</si>
  <si>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</si>
  <si>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</si>
  <si>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</si>
  <si>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</si>
  <si>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</si>
  <si>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　経常収支比率及び料金回収率は共に100％を超え、健全な経営状態と言えます。令和元年度は収益面で、消費税増税前の駆け込み需要の反動により新規給水装置工事件数（前年比40％）の減少による収益の減少、費用面では給水管や漏水の修繕の増加により費用の増加が生じました。これらが、経常収支比率が５％程減少に至った要因と想定され、今後の動向を注視していく必要があります。
　企業債残高対給水収益比率は、全国平均・類似団体平均値を大きく下回っています。借入れに頼ることなく事業投資を行っていますが、その分、流動比率が低い状態です。
　施設利用率は全国平均・類似団体平均値を上回っているため、適切な規模の水道施設を効率的に利用していると言えます。
　有収率は前年度に比べ微増となりましたが、類似団体平均値は上回っているものの全国平均では下回っています。引続き漏水調査等を行って、原因究明を進め、早期に修繕や老朽管の更新を実施していく必要があります。</t>
    <rPh sb="38" eb="40">
      <t>レイワ</t>
    </rPh>
    <rPh sb="40" eb="42">
      <t>ガンネン</t>
    </rPh>
    <rPh sb="42" eb="43">
      <t>ド</t>
    </rPh>
    <rPh sb="44" eb="47">
      <t>シュウエキメン</t>
    </rPh>
    <rPh sb="49" eb="51">
      <t>ショウヒ</t>
    </rPh>
    <rPh sb="51" eb="52">
      <t>ゼイ</t>
    </rPh>
    <rPh sb="54" eb="55">
      <t>マエ</t>
    </rPh>
    <rPh sb="63" eb="65">
      <t>ハンドウ</t>
    </rPh>
    <rPh sb="87" eb="89">
      <t>ゲンショウ</t>
    </rPh>
    <rPh sb="92" eb="94">
      <t>シュウエキ</t>
    </rPh>
    <rPh sb="95" eb="97">
      <t>ゲンショウ</t>
    </rPh>
    <rPh sb="98" eb="101">
      <t>ヒヨウメン</t>
    </rPh>
    <rPh sb="103" eb="105">
      <t>キュウスイ</t>
    </rPh>
    <rPh sb="105" eb="106">
      <t>カン</t>
    </rPh>
    <rPh sb="107" eb="109">
      <t>ロウスイ</t>
    </rPh>
    <rPh sb="110" eb="112">
      <t>シュウゼン</t>
    </rPh>
    <rPh sb="113" eb="115">
      <t>ゾウカ</t>
    </rPh>
    <rPh sb="118" eb="120">
      <t>ヒヨウ</t>
    </rPh>
    <rPh sb="121" eb="123">
      <t>ゾウカ</t>
    </rPh>
    <rPh sb="124" eb="125">
      <t>ショウ</t>
    </rPh>
    <rPh sb="139" eb="141">
      <t>ヒリツ</t>
    </rPh>
    <rPh sb="144" eb="145">
      <t>ホド</t>
    </rPh>
    <rPh sb="145" eb="147">
      <t>ゲンショウ</t>
    </rPh>
    <rPh sb="148" eb="149">
      <t>イタ</t>
    </rPh>
    <rPh sb="310" eb="311">
      <t>イ</t>
    </rPh>
    <rPh sb="321" eb="324">
      <t>ゼンネンド</t>
    </rPh>
    <rPh sb="325" eb="326">
      <t>クラ</t>
    </rPh>
    <rPh sb="327" eb="329">
      <t>ビゾウ</t>
    </rPh>
    <rPh sb="368" eb="369">
      <t>ヒ</t>
    </rPh>
    <rPh sb="369" eb="370">
      <t>ツヅ</t>
    </rPh>
    <rPh sb="389" eb="391">
      <t>ソウキ</t>
    </rPh>
    <rPh sb="392" eb="394">
      <t>シュウゼン</t>
    </rPh>
    <rPh sb="402" eb="404">
      <t>ジッシ</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</si>
  <si>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</si>
  <si>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</si>
  <si>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</si>
  <si>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</si>
  <si>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</si>
  <si>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</si>
  <si>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</si>
  <si>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</si>
  <si>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</si>
  <si>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</si>
  <si>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</si>
  <si>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</si>
  <si>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</si>
  <si>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</si>
  <si>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</si>
  <si>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</si>
  <si>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</si>
  <si>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</si>
  <si>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</si>
  <si>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</si>
  <si>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</si>
  <si>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</si>
  <si>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</si>
  <si>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</si>
  <si>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</si>
  <si>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</si>
  <si>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</si>
  <si>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</si>
  <si>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</si>
  <si>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</si>
  <si>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</si>
  <si>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</si>
  <si>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</si>
  <si>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</si>
  <si>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</si>
  <si>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</si>
  <si>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</si>
  <si>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</si>
  <si>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</si>
  <si>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</si>
  <si>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</si>
  <si>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</si>
  <si>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</si>
  <si>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静岡県　菊川市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</si>
  <si>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</si>
  <si>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</si>
  <si>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</si>
  <si>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</si>
  <si>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</si>
  <si>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</si>
  <si>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</si>
  <si>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</si>
  <si>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</si>
  <si>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</si>
  <si>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</si>
  <si>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</si>
  <si>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</si>
  <si>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</si>
  <si>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水道事業における主な収入である給水収益は、大幅な減少がなく、ほぼ横ばい状態であり安定した水道事業経営となっています。
　今後、人口減少による給水収益の減少や老朽化資産の増加が予想されることから、各種業務の外部委託の検討、配水管口径変更などのダウンサイジングによる経費削減を進めます。また、有収率を改善するために定期的な漏水調査を実施し、管路経年化率と管路更新率を改善するため、計画的な管路更新事業を進めます。</t>
    <rPh sb="1" eb="3">
      <t>スイドウ</t>
    </rPh>
    <rPh sb="3" eb="5">
      <t>ジギョウ</t>
    </rPh>
    <rPh sb="9" eb="10">
      <t>シュ</t>
    </rPh>
    <rPh sb="11" eb="13">
      <t>シュウニュウ</t>
    </rPh>
    <rPh sb="16" eb="18">
      <t>キュウスイ</t>
    </rPh>
    <rPh sb="18" eb="20">
      <t>シュウエキ</t>
    </rPh>
    <rPh sb="22" eb="24">
      <t>オオハバ</t>
    </rPh>
    <rPh sb="25" eb="27">
      <t>ゲンショウ</t>
    </rPh>
    <rPh sb="33" eb="34">
      <t>ヨコ</t>
    </rPh>
    <rPh sb="36" eb="38">
      <t>ジョウタイ</t>
    </rPh>
    <rPh sb="41" eb="43">
      <t>アンテイ</t>
    </rPh>
    <rPh sb="45" eb="47">
      <t>スイドウ</t>
    </rPh>
    <rPh sb="47" eb="49">
      <t>ジギョウ</t>
    </rPh>
    <rPh sb="49" eb="51">
      <t>ケイエイ</t>
    </rPh>
    <rPh sb="61" eb="63">
      <t>コンゴ</t>
    </rPh>
    <rPh sb="64" eb="66">
      <t>ジンコウ</t>
    </rPh>
    <rPh sb="66" eb="68">
      <t>ゲンショウ</t>
    </rPh>
    <rPh sb="71" eb="73">
      <t>キュウスイ</t>
    </rPh>
    <rPh sb="73" eb="75">
      <t>シュウエキ</t>
    </rPh>
    <rPh sb="76" eb="78">
      <t>ゲンショウ</t>
    </rPh>
    <rPh sb="79" eb="81">
      <t>ロウキュウ</t>
    </rPh>
    <rPh sb="81" eb="82">
      <t>カ</t>
    </rPh>
    <rPh sb="82" eb="84">
      <t>シサン</t>
    </rPh>
    <rPh sb="85" eb="87">
      <t>ゾウカ</t>
    </rPh>
    <rPh sb="88" eb="90">
      <t>ヨソウ</t>
    </rPh>
    <rPh sb="98" eb="100">
      <t>カクシュ</t>
    </rPh>
    <rPh sb="100" eb="102">
      <t>ギョウム</t>
    </rPh>
    <rPh sb="103" eb="105">
      <t>ガイブ</t>
    </rPh>
    <rPh sb="105" eb="107">
      <t>イタク</t>
    </rPh>
    <rPh sb="108" eb="110">
      <t>ケントウ</t>
    </rPh>
    <rPh sb="111" eb="113">
      <t>ハイスイ</t>
    </rPh>
    <rPh sb="113" eb="114">
      <t>カン</t>
    </rPh>
    <rPh sb="114" eb="116">
      <t>コウケイ</t>
    </rPh>
    <rPh sb="116" eb="118">
      <t>ヘンコウ</t>
    </rPh>
    <rPh sb="132" eb="134">
      <t>ケイヒ</t>
    </rPh>
    <rPh sb="134" eb="136">
      <t>サクゲン</t>
    </rPh>
    <rPh sb="137" eb="138">
      <t>スス</t>
    </rPh>
    <rPh sb="162" eb="164">
      <t>チョウサ</t>
    </rPh>
    <rPh sb="165" eb="167">
      <t>ジッシ</t>
    </rPh>
    <rPh sb="169" eb="171">
      <t>カンロ</t>
    </rPh>
    <rPh sb="171" eb="174">
      <t>ケイネンカ</t>
    </rPh>
    <rPh sb="174" eb="175">
      <t>リツ</t>
    </rPh>
    <rPh sb="176" eb="178">
      <t>カンロ</t>
    </rPh>
    <rPh sb="178" eb="180">
      <t>コウシン</t>
    </rPh>
    <rPh sb="180" eb="181">
      <t>リツ</t>
    </rPh>
    <rPh sb="182" eb="184">
      <t>カイゼン</t>
    </rPh>
    <rPh sb="189" eb="192">
      <t>ケイカクテキ</t>
    </rPh>
    <rPh sb="193" eb="195">
      <t>カンロ</t>
    </rPh>
    <rPh sb="195" eb="197">
      <t>コウシン</t>
    </rPh>
    <rPh sb="197" eb="199">
      <t>ジギョウ</t>
    </rPh>
    <rPh sb="200" eb="201">
      <t>スス</t>
    </rPh>
    <phoneticPr fontId="1"/>
  </si>
  <si>
    <t>　管路経年化率は全国平均・類似団体平均値を下回っていますが、近年上昇傾向です。引続き計画的な管路更新を行っていく必要があります。
　管路更新率は、全国平均・類似団体平均値を下回っています。長期的かつ計画的な老朽管更新事業を進めていく必要があります。</t>
    <rPh sb="39" eb="40">
      <t>ヒ</t>
    </rPh>
    <rPh sb="40" eb="41">
      <t>ツヅ</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</si>
</sst>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0.49</c:v>
                </c:pt>
                <c:pt idx="1">
                  <c:v>0.21</c:v>
                </c:pt>
                <c:pt idx="2">
                  <c:v>0.46</c:v>
                </c:pt>
                <c:pt idx="3">
                  <c:v>0.69</c:v>
                </c:pt>
                <c:pt idx="4">
                  <c:v>0.89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0.56000000000000005</c:v>
                </c:pt>
                <c:pt idx="1">
                  <c:v>0.61</c:v>
                </c:pt>
                <c:pt idx="2">
                  <c:v>0.51</c:v>
                </c:pt>
                <c:pt idx="3">
                  <c:v>0.57999999999999996</c:v>
                </c:pt>
                <c:pt idx="4">
                  <c:v>0.54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71.03</c:v>
                </c:pt>
                <c:pt idx="1">
                  <c:v>71.56</c:v>
                </c:pt>
                <c:pt idx="2">
                  <c:v>71.3</c:v>
                </c:pt>
                <c:pt idx="3">
                  <c:v>72.239999999999995</c:v>
                </c:pt>
                <c:pt idx="4">
                  <c:v>71.75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58.53</c:v>
                </c:pt>
                <c:pt idx="1">
                  <c:v>59.01</c:v>
                </c:pt>
                <c:pt idx="2">
                  <c:v>60.03</c:v>
                </c:pt>
                <c:pt idx="3">
                  <c:v>59.74</c:v>
                </c:pt>
                <c:pt idx="4">
                  <c:v>59.67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85.73</c:v>
                </c:pt>
                <c:pt idx="1">
                  <c:v>85.69</c:v>
                </c:pt>
                <c:pt idx="2">
                  <c:v>85.8</c:v>
                </c:pt>
                <c:pt idx="3">
                  <c:v>85.2</c:v>
                </c:pt>
                <c:pt idx="4">
                  <c:v>85.32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85.26</c:v>
                </c:pt>
                <c:pt idx="1">
                  <c:v>85.37</c:v>
                </c:pt>
                <c:pt idx="2">
                  <c:v>84.81</c:v>
                </c:pt>
                <c:pt idx="3">
                  <c:v>84.8</c:v>
                </c:pt>
                <c:pt idx="4">
                  <c:v>84.6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106.02</c:v>
                </c:pt>
                <c:pt idx="1">
                  <c:v>106.52</c:v>
                </c:pt>
                <c:pt idx="2">
                  <c:v>109.77</c:v>
                </c:pt>
                <c:pt idx="3">
                  <c:v>114.4</c:v>
                </c:pt>
                <c:pt idx="4">
                  <c:v>109.62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109.64</c:v>
                </c:pt>
                <c:pt idx="1">
                  <c:v>110.95</c:v>
                </c:pt>
                <c:pt idx="2">
                  <c:v>110.68</c:v>
                </c:pt>
                <c:pt idx="3">
                  <c:v>110.66</c:v>
                </c:pt>
                <c:pt idx="4">
                  <c:v>109.01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46.56</c:v>
                </c:pt>
                <c:pt idx="1">
                  <c:v>47.69</c:v>
                </c:pt>
                <c:pt idx="2">
                  <c:v>49.29</c:v>
                </c:pt>
                <c:pt idx="3">
                  <c:v>49.94</c:v>
                </c:pt>
                <c:pt idx="4">
                  <c:v>50.48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45.75</c:v>
                </c:pt>
                <c:pt idx="1">
                  <c:v>46.9</c:v>
                </c:pt>
                <c:pt idx="2">
                  <c:v>47.28</c:v>
                </c:pt>
                <c:pt idx="3">
                  <c:v>47.66</c:v>
                </c:pt>
                <c:pt idx="4">
                  <c:v>48.17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9.91</c:v>
                </c:pt>
                <c:pt idx="1">
                  <c:v>10.64</c:v>
                </c:pt>
                <c:pt idx="2">
                  <c:v>10.56</c:v>
                </c:pt>
                <c:pt idx="3">
                  <c:v>10.87</c:v>
                </c:pt>
                <c:pt idx="4">
                  <c:v>10.85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10.54</c:v>
                </c:pt>
                <c:pt idx="1">
                  <c:v>12.03</c:v>
                </c:pt>
                <c:pt idx="2">
                  <c:v>12.19</c:v>
                </c:pt>
                <c:pt idx="3">
                  <c:v>15.1</c:v>
                </c:pt>
                <c:pt idx="4">
                  <c:v>17.12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3.62</c:v>
                </c:pt>
                <c:pt idx="1">
                  <c:v>3.91</c:v>
                </c:pt>
                <c:pt idx="2">
                  <c:v>3.56</c:v>
                </c:pt>
                <c:pt idx="3">
                  <c:v>2.74</c:v>
                </c:pt>
                <c:pt idx="4">
                  <c:v>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199.81</c:v>
                </c:pt>
                <c:pt idx="1">
                  <c:v>205</c:v>
                </c:pt>
                <c:pt idx="2">
                  <c:v>249.96</c:v>
                </c:pt>
                <c:pt idx="3">
                  <c:v>305.13</c:v>
                </c:pt>
                <c:pt idx="4">
                  <c:v>311.24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371.31</c:v>
                </c:pt>
                <c:pt idx="1">
                  <c:v>377.63</c:v>
                </c:pt>
                <c:pt idx="2">
                  <c:v>357.34</c:v>
                </c:pt>
                <c:pt idx="3">
                  <c:v>366.03</c:v>
                </c:pt>
                <c:pt idx="4">
                  <c:v>365.18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177.32</c:v>
                </c:pt>
                <c:pt idx="1">
                  <c:v>159.27000000000001</c:v>
                </c:pt>
                <c:pt idx="2">
                  <c:v>151.88999999999999</c:v>
                </c:pt>
                <c:pt idx="3">
                  <c:v>143.16</c:v>
                </c:pt>
                <c:pt idx="4">
                  <c:v>135.66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373.09</c:v>
                </c:pt>
                <c:pt idx="1">
                  <c:v>364.71</c:v>
                </c:pt>
                <c:pt idx="2">
                  <c:v>373.69</c:v>
                </c:pt>
                <c:pt idx="3">
                  <c:v>370.12</c:v>
                </c:pt>
                <c:pt idx="4">
                  <c:v>371.65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102.67</c:v>
                </c:pt>
                <c:pt idx="1">
                  <c:v>103.1</c:v>
                </c:pt>
                <c:pt idx="2">
                  <c:v>106.73</c:v>
                </c:pt>
                <c:pt idx="3">
                  <c:v>111.15</c:v>
                </c:pt>
                <c:pt idx="4">
                  <c:v>107.44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99.99</c:v>
                </c:pt>
                <c:pt idx="1">
                  <c:v>100.65</c:v>
                </c:pt>
                <c:pt idx="2">
                  <c:v>99.87</c:v>
                </c:pt>
                <c:pt idx="3">
                  <c:v>100.42</c:v>
                </c:pt>
                <c:pt idx="4">
                  <c:v>98.77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184.87</c:v>
                </c:pt>
                <c:pt idx="1">
                  <c:v>184.25</c:v>
                </c:pt>
                <c:pt idx="2">
                  <c:v>177.93</c:v>
                </c:pt>
                <c:pt idx="3">
                  <c:v>171.12</c:v>
                </c:pt>
                <c:pt idx="4">
                  <c:v>177.09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171.15</c:v>
                </c:pt>
                <c:pt idx="1">
                  <c:v>170.19</c:v>
                </c:pt>
                <c:pt idx="2">
                  <c:v>171.81</c:v>
                </c:pt>
                <c:pt idx="3">
                  <c:v>171.67</c:v>
                </c:pt>
                <c:pt idx="4">
                  <c:v>173.67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【266.61】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【168.38】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【19.44】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K13"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菊川市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11</v>
      </c>
      <c r="J7" s="13"/>
      <c r="K7" s="13"/>
      <c r="L7" s="13"/>
      <c r="M7" s="13"/>
      <c r="N7" s="13"/>
      <c r="O7" s="24"/>
      <c r="P7" s="27" t="s">
        <v>4</v>
      </c>
      <c r="Q7" s="27"/>
      <c r="R7" s="27"/>
      <c r="S7" s="27"/>
      <c r="T7" s="27"/>
      <c r="U7" s="27"/>
      <c r="V7" s="27"/>
      <c r="W7" s="27" t="s">
        <v>12</v>
      </c>
      <c r="X7" s="27"/>
      <c r="Y7" s="27"/>
      <c r="Z7" s="27"/>
      <c r="AA7" s="27"/>
      <c r="AB7" s="27"/>
      <c r="AC7" s="27"/>
      <c r="AD7" s="27" t="s">
        <v>3</v>
      </c>
      <c r="AE7" s="27"/>
      <c r="AF7" s="27"/>
      <c r="AG7" s="27"/>
      <c r="AH7" s="27"/>
      <c r="AI7" s="27"/>
      <c r="AJ7" s="27"/>
      <c r="AK7" s="18"/>
      <c r="AL7" s="27" t="s">
        <v>15</v>
      </c>
      <c r="AM7" s="27"/>
      <c r="AN7" s="27"/>
      <c r="AO7" s="27"/>
      <c r="AP7" s="27"/>
      <c r="AQ7" s="27"/>
      <c r="AR7" s="27"/>
      <c r="AS7" s="27"/>
      <c r="AT7" s="5" t="s">
        <v>9</v>
      </c>
      <c r="AU7" s="13"/>
      <c r="AV7" s="13"/>
      <c r="AW7" s="13"/>
      <c r="AX7" s="13"/>
      <c r="AY7" s="13"/>
      <c r="AZ7" s="13"/>
      <c r="BA7" s="13"/>
      <c r="BB7" s="27" t="s">
        <v>16</v>
      </c>
      <c r="BC7" s="27"/>
      <c r="BD7" s="27"/>
      <c r="BE7" s="27"/>
      <c r="BF7" s="27"/>
      <c r="BG7" s="27"/>
      <c r="BH7" s="27"/>
      <c r="BI7" s="27"/>
      <c r="BJ7" s="3"/>
      <c r="BK7" s="3"/>
      <c r="BL7" s="37" t="s">
        <v>17</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A5</v>
      </c>
      <c r="X8" s="28"/>
      <c r="Y8" s="28"/>
      <c r="Z8" s="28"/>
      <c r="AA8" s="28"/>
      <c r="AB8" s="28"/>
      <c r="AC8" s="28"/>
      <c r="AD8" s="28" t="str">
        <f>データ!$M$6</f>
        <v>非設置</v>
      </c>
      <c r="AE8" s="28"/>
      <c r="AF8" s="28"/>
      <c r="AG8" s="28"/>
      <c r="AH8" s="28"/>
      <c r="AI8" s="28"/>
      <c r="AJ8" s="28"/>
      <c r="AK8" s="18"/>
      <c r="AL8" s="31">
        <f>データ!$R$6</f>
        <v>48598</v>
      </c>
      <c r="AM8" s="31"/>
      <c r="AN8" s="31"/>
      <c r="AO8" s="31"/>
      <c r="AP8" s="31"/>
      <c r="AQ8" s="31"/>
      <c r="AR8" s="31"/>
      <c r="AS8" s="31"/>
      <c r="AT8" s="7">
        <f>データ!$S$6</f>
        <v>94.19</v>
      </c>
      <c r="AU8" s="15"/>
      <c r="AV8" s="15"/>
      <c r="AW8" s="15"/>
      <c r="AX8" s="15"/>
      <c r="AY8" s="15"/>
      <c r="AZ8" s="15"/>
      <c r="BA8" s="15"/>
      <c r="BB8" s="29">
        <f>データ!$T$6</f>
        <v>515.96</v>
      </c>
      <c r="BC8" s="29"/>
      <c r="BD8" s="29"/>
      <c r="BE8" s="29"/>
      <c r="BF8" s="29"/>
      <c r="BG8" s="29"/>
      <c r="BH8" s="29"/>
      <c r="BI8" s="29"/>
      <c r="BJ8" s="3"/>
      <c r="BK8" s="3"/>
      <c r="BL8" s="38" t="s">
        <v>10</v>
      </c>
      <c r="BM8" s="48"/>
      <c r="BN8" s="55" t="s">
        <v>19</v>
      </c>
      <c r="BO8" s="58"/>
      <c r="BP8" s="58"/>
      <c r="BQ8" s="58"/>
      <c r="BR8" s="58"/>
      <c r="BS8" s="58"/>
      <c r="BT8" s="58"/>
      <c r="BU8" s="58"/>
      <c r="BV8" s="58"/>
      <c r="BW8" s="58"/>
      <c r="BX8" s="58"/>
      <c r="BY8" s="62"/>
    </row>
    <row r="9" spans="1:78" ht="18.75" customHeight="1">
      <c r="A9" s="2"/>
      <c r="B9" s="5" t="s">
        <v>22</v>
      </c>
      <c r="C9" s="13"/>
      <c r="D9" s="13"/>
      <c r="E9" s="13"/>
      <c r="F9" s="13"/>
      <c r="G9" s="13"/>
      <c r="H9" s="13"/>
      <c r="I9" s="5" t="s">
        <v>23</v>
      </c>
      <c r="J9" s="13"/>
      <c r="K9" s="13"/>
      <c r="L9" s="13"/>
      <c r="M9" s="13"/>
      <c r="N9" s="13"/>
      <c r="O9" s="24"/>
      <c r="P9" s="27" t="s">
        <v>25</v>
      </c>
      <c r="Q9" s="27"/>
      <c r="R9" s="27"/>
      <c r="S9" s="27"/>
      <c r="T9" s="27"/>
      <c r="U9" s="27"/>
      <c r="V9" s="27"/>
      <c r="W9" s="27" t="s">
        <v>20</v>
      </c>
      <c r="X9" s="27"/>
      <c r="Y9" s="27"/>
      <c r="Z9" s="27"/>
      <c r="AA9" s="27"/>
      <c r="AB9" s="27"/>
      <c r="AC9" s="27"/>
      <c r="AD9" s="2"/>
      <c r="AE9" s="2"/>
      <c r="AF9" s="2"/>
      <c r="AG9" s="2"/>
      <c r="AH9" s="18"/>
      <c r="AI9" s="18"/>
      <c r="AJ9" s="18"/>
      <c r="AK9" s="18"/>
      <c r="AL9" s="27" t="s">
        <v>26</v>
      </c>
      <c r="AM9" s="27"/>
      <c r="AN9" s="27"/>
      <c r="AO9" s="27"/>
      <c r="AP9" s="27"/>
      <c r="AQ9" s="27"/>
      <c r="AR9" s="27"/>
      <c r="AS9" s="27"/>
      <c r="AT9" s="5" t="s">
        <v>30</v>
      </c>
      <c r="AU9" s="13"/>
      <c r="AV9" s="13"/>
      <c r="AW9" s="13"/>
      <c r="AX9" s="13"/>
      <c r="AY9" s="13"/>
      <c r="AZ9" s="13"/>
      <c r="BA9" s="13"/>
      <c r="BB9" s="27" t="s">
        <v>14</v>
      </c>
      <c r="BC9" s="27"/>
      <c r="BD9" s="27"/>
      <c r="BE9" s="27"/>
      <c r="BF9" s="27"/>
      <c r="BG9" s="27"/>
      <c r="BH9" s="27"/>
      <c r="BI9" s="27"/>
      <c r="BJ9" s="3"/>
      <c r="BK9" s="3"/>
      <c r="BL9" s="39" t="s">
        <v>31</v>
      </c>
      <c r="BM9" s="49"/>
      <c r="BN9" s="56" t="s">
        <v>33</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82.58</v>
      </c>
      <c r="J10" s="15"/>
      <c r="K10" s="15"/>
      <c r="L10" s="15"/>
      <c r="M10" s="15"/>
      <c r="N10" s="15"/>
      <c r="O10" s="26"/>
      <c r="P10" s="29">
        <f>データ!$P$6</f>
        <v>99.66</v>
      </c>
      <c r="Q10" s="29"/>
      <c r="R10" s="29"/>
      <c r="S10" s="29"/>
      <c r="T10" s="29"/>
      <c r="U10" s="29"/>
      <c r="V10" s="29"/>
      <c r="W10" s="31">
        <f>データ!$Q$6</f>
        <v>3645</v>
      </c>
      <c r="X10" s="31"/>
      <c r="Y10" s="31"/>
      <c r="Z10" s="31"/>
      <c r="AA10" s="31"/>
      <c r="AB10" s="31"/>
      <c r="AC10" s="31"/>
      <c r="AD10" s="2"/>
      <c r="AE10" s="2"/>
      <c r="AF10" s="2"/>
      <c r="AG10" s="2"/>
      <c r="AH10" s="18"/>
      <c r="AI10" s="18"/>
      <c r="AJ10" s="18"/>
      <c r="AK10" s="18"/>
      <c r="AL10" s="31">
        <f>データ!$U$6</f>
        <v>47312</v>
      </c>
      <c r="AM10" s="31"/>
      <c r="AN10" s="31"/>
      <c r="AO10" s="31"/>
      <c r="AP10" s="31"/>
      <c r="AQ10" s="31"/>
      <c r="AR10" s="31"/>
      <c r="AS10" s="31"/>
      <c r="AT10" s="7">
        <f>データ!$V$6</f>
        <v>73.78</v>
      </c>
      <c r="AU10" s="15"/>
      <c r="AV10" s="15"/>
      <c r="AW10" s="15"/>
      <c r="AX10" s="15"/>
      <c r="AY10" s="15"/>
      <c r="AZ10" s="15"/>
      <c r="BA10" s="15"/>
      <c r="BB10" s="29">
        <f>データ!$W$6</f>
        <v>641.26</v>
      </c>
      <c r="BC10" s="29"/>
      <c r="BD10" s="29"/>
      <c r="BE10" s="29"/>
      <c r="BF10" s="29"/>
      <c r="BG10" s="29"/>
      <c r="BH10" s="29"/>
      <c r="BI10" s="29"/>
      <c r="BJ10" s="2"/>
      <c r="BK10" s="2"/>
      <c r="BL10" s="40" t="s">
        <v>35</v>
      </c>
      <c r="BM10" s="50"/>
      <c r="BN10" s="57" t="s">
        <v>36</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37</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40</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51</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42</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111</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8</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7</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110</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43</v>
      </c>
      <c r="C84" s="12"/>
      <c r="D84" s="12"/>
      <c r="E84" s="12" t="s">
        <v>45</v>
      </c>
      <c r="F84" s="12" t="s">
        <v>47</v>
      </c>
      <c r="G84" s="12" t="s">
        <v>48</v>
      </c>
      <c r="H84" s="12" t="s">
        <v>41</v>
      </c>
      <c r="I84" s="12" t="s">
        <v>6</v>
      </c>
      <c r="J84" s="12" t="s">
        <v>28</v>
      </c>
      <c r="K84" s="12" t="s">
        <v>49</v>
      </c>
      <c r="L84" s="12" t="s">
        <v>52</v>
      </c>
      <c r="M84" s="12" t="s">
        <v>32</v>
      </c>
      <c r="N84" s="12" t="s">
        <v>54</v>
      </c>
      <c r="O84" s="12" t="s">
        <v>56</v>
      </c>
    </row>
    <row r="85" spans="1:78" hidden="1">
      <c r="B85" s="12"/>
      <c r="C85" s="12"/>
      <c r="D85" s="12"/>
      <c r="E85" s="12" t="str">
        <f>データ!AH6</f>
        <v>【112.01】</v>
      </c>
      <c r="F85" s="12" t="str">
        <f>データ!AS6</f>
        <v>【1.08】</v>
      </c>
      <c r="G85" s="12" t="str">
        <f>データ!BD6</f>
        <v>【264.97】</v>
      </c>
      <c r="H85" s="12" t="str">
        <f>データ!BO6</f>
        <v>【266.61】</v>
      </c>
      <c r="I85" s="12" t="str">
        <f>データ!BZ6</f>
        <v>【103.24】</v>
      </c>
      <c r="J85" s="12" t="str">
        <f>データ!CK6</f>
        <v>【168.38】</v>
      </c>
      <c r="K85" s="12" t="str">
        <f>データ!CV6</f>
        <v>【60.00】</v>
      </c>
      <c r="L85" s="12" t="str">
        <f>データ!DG6</f>
        <v>【89.80】</v>
      </c>
      <c r="M85" s="12" t="str">
        <f>データ!DR6</f>
        <v>【49.59】</v>
      </c>
      <c r="N85" s="12" t="str">
        <f>データ!EC6</f>
        <v>【19.44】</v>
      </c>
      <c r="O85" s="12" t="str">
        <f>データ!EN6</f>
        <v>【0.68】</v>
      </c>
    </row>
  </sheetData>
  <sheetProtection algorithmName="SHA-512" hashValue="4haKgi7h6CUeM2p4dfQTbNg3Drdbuszn73ki9ASYzjyt8thzv93wRjxdDzKXDKJb2OTtOsrUaMcH88Qy/qpEYg==" saltValue="YgEwsAfCcZTZVY6d6C1Ftw=="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3"/>
  <sheetViews>
    <sheetView showGridLines="0" workbookViewId="0"/>
  </sheetViews>
  <sheetFormatPr defaultRowHeight="13.5"/>
  <cols>
    <col min="2" max="144" width="11.875" customWidth="1"/>
  </cols>
  <sheetData>
    <row r="1" spans="1:144">
      <c r="A1" t="s">
        <v>46</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57</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18</v>
      </c>
      <c r="B3" s="72" t="s">
        <v>50</v>
      </c>
      <c r="C3" s="72" t="s">
        <v>59</v>
      </c>
      <c r="D3" s="72" t="s">
        <v>60</v>
      </c>
      <c r="E3" s="72" t="s">
        <v>2</v>
      </c>
      <c r="F3" s="72" t="s">
        <v>1</v>
      </c>
      <c r="G3" s="72" t="s">
        <v>24</v>
      </c>
      <c r="H3" s="80" t="s">
        <v>29</v>
      </c>
      <c r="I3" s="83"/>
      <c r="J3" s="83"/>
      <c r="K3" s="83"/>
      <c r="L3" s="83"/>
      <c r="M3" s="83"/>
      <c r="N3" s="83"/>
      <c r="O3" s="83"/>
      <c r="P3" s="83"/>
      <c r="Q3" s="83"/>
      <c r="R3" s="83"/>
      <c r="S3" s="83"/>
      <c r="T3" s="83"/>
      <c r="U3" s="83"/>
      <c r="V3" s="83"/>
      <c r="W3" s="87"/>
      <c r="X3" s="89" t="s">
        <v>55</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8</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61</v>
      </c>
      <c r="B4" s="73"/>
      <c r="C4" s="73"/>
      <c r="D4" s="73"/>
      <c r="E4" s="73"/>
      <c r="F4" s="73"/>
      <c r="G4" s="73"/>
      <c r="H4" s="81"/>
      <c r="I4" s="84"/>
      <c r="J4" s="84"/>
      <c r="K4" s="84"/>
      <c r="L4" s="84"/>
      <c r="M4" s="84"/>
      <c r="N4" s="84"/>
      <c r="O4" s="84"/>
      <c r="P4" s="84"/>
      <c r="Q4" s="84"/>
      <c r="R4" s="84"/>
      <c r="S4" s="84"/>
      <c r="T4" s="84"/>
      <c r="U4" s="84"/>
      <c r="V4" s="84"/>
      <c r="W4" s="88"/>
      <c r="X4" s="90" t="s">
        <v>53</v>
      </c>
      <c r="Y4" s="90"/>
      <c r="Z4" s="90"/>
      <c r="AA4" s="90"/>
      <c r="AB4" s="90"/>
      <c r="AC4" s="90"/>
      <c r="AD4" s="90"/>
      <c r="AE4" s="90"/>
      <c r="AF4" s="90"/>
      <c r="AG4" s="90"/>
      <c r="AH4" s="90"/>
      <c r="AI4" s="90" t="s">
        <v>44</v>
      </c>
      <c r="AJ4" s="90"/>
      <c r="AK4" s="90"/>
      <c r="AL4" s="90"/>
      <c r="AM4" s="90"/>
      <c r="AN4" s="90"/>
      <c r="AO4" s="90"/>
      <c r="AP4" s="90"/>
      <c r="AQ4" s="90"/>
      <c r="AR4" s="90"/>
      <c r="AS4" s="90"/>
      <c r="AT4" s="90" t="s">
        <v>38</v>
      </c>
      <c r="AU4" s="90"/>
      <c r="AV4" s="90"/>
      <c r="AW4" s="90"/>
      <c r="AX4" s="90"/>
      <c r="AY4" s="90"/>
      <c r="AZ4" s="90"/>
      <c r="BA4" s="90"/>
      <c r="BB4" s="90"/>
      <c r="BC4" s="90"/>
      <c r="BD4" s="90"/>
      <c r="BE4" s="90" t="s">
        <v>63</v>
      </c>
      <c r="BF4" s="90"/>
      <c r="BG4" s="90"/>
      <c r="BH4" s="90"/>
      <c r="BI4" s="90"/>
      <c r="BJ4" s="90"/>
      <c r="BK4" s="90"/>
      <c r="BL4" s="90"/>
      <c r="BM4" s="90"/>
      <c r="BN4" s="90"/>
      <c r="BO4" s="90"/>
      <c r="BP4" s="90" t="s">
        <v>34</v>
      </c>
      <c r="BQ4" s="90"/>
      <c r="BR4" s="90"/>
      <c r="BS4" s="90"/>
      <c r="BT4" s="90"/>
      <c r="BU4" s="90"/>
      <c r="BV4" s="90"/>
      <c r="BW4" s="90"/>
      <c r="BX4" s="90"/>
      <c r="BY4" s="90"/>
      <c r="BZ4" s="90"/>
      <c r="CA4" s="90" t="s">
        <v>64</v>
      </c>
      <c r="CB4" s="90"/>
      <c r="CC4" s="90"/>
      <c r="CD4" s="90"/>
      <c r="CE4" s="90"/>
      <c r="CF4" s="90"/>
      <c r="CG4" s="90"/>
      <c r="CH4" s="90"/>
      <c r="CI4" s="90"/>
      <c r="CJ4" s="90"/>
      <c r="CK4" s="90"/>
      <c r="CL4" s="90" t="s">
        <v>66</v>
      </c>
      <c r="CM4" s="90"/>
      <c r="CN4" s="90"/>
      <c r="CO4" s="90"/>
      <c r="CP4" s="90"/>
      <c r="CQ4" s="90"/>
      <c r="CR4" s="90"/>
      <c r="CS4" s="90"/>
      <c r="CT4" s="90"/>
      <c r="CU4" s="90"/>
      <c r="CV4" s="90"/>
      <c r="CW4" s="90" t="s">
        <v>67</v>
      </c>
      <c r="CX4" s="90"/>
      <c r="CY4" s="90"/>
      <c r="CZ4" s="90"/>
      <c r="DA4" s="90"/>
      <c r="DB4" s="90"/>
      <c r="DC4" s="90"/>
      <c r="DD4" s="90"/>
      <c r="DE4" s="90"/>
      <c r="DF4" s="90"/>
      <c r="DG4" s="90"/>
      <c r="DH4" s="90" t="s">
        <v>68</v>
      </c>
      <c r="DI4" s="90"/>
      <c r="DJ4" s="90"/>
      <c r="DK4" s="90"/>
      <c r="DL4" s="90"/>
      <c r="DM4" s="90"/>
      <c r="DN4" s="90"/>
      <c r="DO4" s="90"/>
      <c r="DP4" s="90"/>
      <c r="DQ4" s="90"/>
      <c r="DR4" s="90"/>
      <c r="DS4" s="90" t="s">
        <v>62</v>
      </c>
      <c r="DT4" s="90"/>
      <c r="DU4" s="90"/>
      <c r="DV4" s="90"/>
      <c r="DW4" s="90"/>
      <c r="DX4" s="90"/>
      <c r="DY4" s="90"/>
      <c r="DZ4" s="90"/>
      <c r="EA4" s="90"/>
      <c r="EB4" s="90"/>
      <c r="EC4" s="90"/>
      <c r="ED4" s="90" t="s">
        <v>69</v>
      </c>
      <c r="EE4" s="90"/>
      <c r="EF4" s="90"/>
      <c r="EG4" s="90"/>
      <c r="EH4" s="90"/>
      <c r="EI4" s="90"/>
      <c r="EJ4" s="90"/>
      <c r="EK4" s="90"/>
      <c r="EL4" s="90"/>
      <c r="EM4" s="90"/>
      <c r="EN4" s="90"/>
    </row>
    <row r="5" spans="1:144">
      <c r="A5" s="70" t="s">
        <v>27</v>
      </c>
      <c r="B5" s="74"/>
      <c r="C5" s="74"/>
      <c r="D5" s="74"/>
      <c r="E5" s="74"/>
      <c r="F5" s="74"/>
      <c r="G5" s="74"/>
      <c r="H5" s="82" t="s">
        <v>58</v>
      </c>
      <c r="I5" s="82" t="s">
        <v>70</v>
      </c>
      <c r="J5" s="82" t="s">
        <v>71</v>
      </c>
      <c r="K5" s="82" t="s">
        <v>72</v>
      </c>
      <c r="L5" s="82" t="s">
        <v>73</v>
      </c>
      <c r="M5" s="82" t="s">
        <v>3</v>
      </c>
      <c r="N5" s="82" t="s">
        <v>74</v>
      </c>
      <c r="O5" s="82" t="s">
        <v>75</v>
      </c>
      <c r="P5" s="82" t="s">
        <v>76</v>
      </c>
      <c r="Q5" s="82" t="s">
        <v>77</v>
      </c>
      <c r="R5" s="82" t="s">
        <v>78</v>
      </c>
      <c r="S5" s="82" t="s">
        <v>79</v>
      </c>
      <c r="T5" s="82" t="s">
        <v>65</v>
      </c>
      <c r="U5" s="82" t="s">
        <v>80</v>
      </c>
      <c r="V5" s="82" t="s">
        <v>81</v>
      </c>
      <c r="W5" s="82" t="s">
        <v>82</v>
      </c>
      <c r="X5" s="82" t="s">
        <v>83</v>
      </c>
      <c r="Y5" s="82" t="s">
        <v>84</v>
      </c>
      <c r="Z5" s="82" t="s">
        <v>85</v>
      </c>
      <c r="AA5" s="82" t="s">
        <v>86</v>
      </c>
      <c r="AB5" s="82" t="s">
        <v>87</v>
      </c>
      <c r="AC5" s="82" t="s">
        <v>89</v>
      </c>
      <c r="AD5" s="82" t="s">
        <v>90</v>
      </c>
      <c r="AE5" s="82" t="s">
        <v>91</v>
      </c>
      <c r="AF5" s="82" t="s">
        <v>92</v>
      </c>
      <c r="AG5" s="82" t="s">
        <v>93</v>
      </c>
      <c r="AH5" s="82" t="s">
        <v>43</v>
      </c>
      <c r="AI5" s="82" t="s">
        <v>83</v>
      </c>
      <c r="AJ5" s="82" t="s">
        <v>84</v>
      </c>
      <c r="AK5" s="82" t="s">
        <v>85</v>
      </c>
      <c r="AL5" s="82" t="s">
        <v>86</v>
      </c>
      <c r="AM5" s="82" t="s">
        <v>87</v>
      </c>
      <c r="AN5" s="82" t="s">
        <v>89</v>
      </c>
      <c r="AO5" s="82" t="s">
        <v>90</v>
      </c>
      <c r="AP5" s="82" t="s">
        <v>91</v>
      </c>
      <c r="AQ5" s="82" t="s">
        <v>92</v>
      </c>
      <c r="AR5" s="82" t="s">
        <v>93</v>
      </c>
      <c r="AS5" s="82" t="s">
        <v>88</v>
      </c>
      <c r="AT5" s="82" t="s">
        <v>83</v>
      </c>
      <c r="AU5" s="82" t="s">
        <v>84</v>
      </c>
      <c r="AV5" s="82" t="s">
        <v>85</v>
      </c>
      <c r="AW5" s="82" t="s">
        <v>86</v>
      </c>
      <c r="AX5" s="82" t="s">
        <v>87</v>
      </c>
      <c r="AY5" s="82" t="s">
        <v>89</v>
      </c>
      <c r="AZ5" s="82" t="s">
        <v>90</v>
      </c>
      <c r="BA5" s="82" t="s">
        <v>91</v>
      </c>
      <c r="BB5" s="82" t="s">
        <v>92</v>
      </c>
      <c r="BC5" s="82" t="s">
        <v>93</v>
      </c>
      <c r="BD5" s="82" t="s">
        <v>88</v>
      </c>
      <c r="BE5" s="82" t="s">
        <v>83</v>
      </c>
      <c r="BF5" s="82" t="s">
        <v>84</v>
      </c>
      <c r="BG5" s="82" t="s">
        <v>85</v>
      </c>
      <c r="BH5" s="82" t="s">
        <v>86</v>
      </c>
      <c r="BI5" s="82" t="s">
        <v>87</v>
      </c>
      <c r="BJ5" s="82" t="s">
        <v>89</v>
      </c>
      <c r="BK5" s="82" t="s">
        <v>90</v>
      </c>
      <c r="BL5" s="82" t="s">
        <v>91</v>
      </c>
      <c r="BM5" s="82" t="s">
        <v>92</v>
      </c>
      <c r="BN5" s="82" t="s">
        <v>93</v>
      </c>
      <c r="BO5" s="82" t="s">
        <v>88</v>
      </c>
      <c r="BP5" s="82" t="s">
        <v>83</v>
      </c>
      <c r="BQ5" s="82" t="s">
        <v>84</v>
      </c>
      <c r="BR5" s="82" t="s">
        <v>85</v>
      </c>
      <c r="BS5" s="82" t="s">
        <v>86</v>
      </c>
      <c r="BT5" s="82" t="s">
        <v>87</v>
      </c>
      <c r="BU5" s="82" t="s">
        <v>89</v>
      </c>
      <c r="BV5" s="82" t="s">
        <v>90</v>
      </c>
      <c r="BW5" s="82" t="s">
        <v>91</v>
      </c>
      <c r="BX5" s="82" t="s">
        <v>92</v>
      </c>
      <c r="BY5" s="82" t="s">
        <v>93</v>
      </c>
      <c r="BZ5" s="82" t="s">
        <v>88</v>
      </c>
      <c r="CA5" s="82" t="s">
        <v>83</v>
      </c>
      <c r="CB5" s="82" t="s">
        <v>84</v>
      </c>
      <c r="CC5" s="82" t="s">
        <v>85</v>
      </c>
      <c r="CD5" s="82" t="s">
        <v>86</v>
      </c>
      <c r="CE5" s="82" t="s">
        <v>87</v>
      </c>
      <c r="CF5" s="82" t="s">
        <v>89</v>
      </c>
      <c r="CG5" s="82" t="s">
        <v>90</v>
      </c>
      <c r="CH5" s="82" t="s">
        <v>91</v>
      </c>
      <c r="CI5" s="82" t="s">
        <v>92</v>
      </c>
      <c r="CJ5" s="82" t="s">
        <v>93</v>
      </c>
      <c r="CK5" s="82" t="s">
        <v>88</v>
      </c>
      <c r="CL5" s="82" t="s">
        <v>83</v>
      </c>
      <c r="CM5" s="82" t="s">
        <v>84</v>
      </c>
      <c r="CN5" s="82" t="s">
        <v>85</v>
      </c>
      <c r="CO5" s="82" t="s">
        <v>86</v>
      </c>
      <c r="CP5" s="82" t="s">
        <v>87</v>
      </c>
      <c r="CQ5" s="82" t="s">
        <v>89</v>
      </c>
      <c r="CR5" s="82" t="s">
        <v>90</v>
      </c>
      <c r="CS5" s="82" t="s">
        <v>91</v>
      </c>
      <c r="CT5" s="82" t="s">
        <v>92</v>
      </c>
      <c r="CU5" s="82" t="s">
        <v>93</v>
      </c>
      <c r="CV5" s="82" t="s">
        <v>88</v>
      </c>
      <c r="CW5" s="82" t="s">
        <v>83</v>
      </c>
      <c r="CX5" s="82" t="s">
        <v>84</v>
      </c>
      <c r="CY5" s="82" t="s">
        <v>85</v>
      </c>
      <c r="CZ5" s="82" t="s">
        <v>86</v>
      </c>
      <c r="DA5" s="82" t="s">
        <v>87</v>
      </c>
      <c r="DB5" s="82" t="s">
        <v>89</v>
      </c>
      <c r="DC5" s="82" t="s">
        <v>90</v>
      </c>
      <c r="DD5" s="82" t="s">
        <v>91</v>
      </c>
      <c r="DE5" s="82" t="s">
        <v>92</v>
      </c>
      <c r="DF5" s="82" t="s">
        <v>93</v>
      </c>
      <c r="DG5" s="82" t="s">
        <v>88</v>
      </c>
      <c r="DH5" s="82" t="s">
        <v>83</v>
      </c>
      <c r="DI5" s="82" t="s">
        <v>84</v>
      </c>
      <c r="DJ5" s="82" t="s">
        <v>85</v>
      </c>
      <c r="DK5" s="82" t="s">
        <v>86</v>
      </c>
      <c r="DL5" s="82" t="s">
        <v>87</v>
      </c>
      <c r="DM5" s="82" t="s">
        <v>89</v>
      </c>
      <c r="DN5" s="82" t="s">
        <v>90</v>
      </c>
      <c r="DO5" s="82" t="s">
        <v>91</v>
      </c>
      <c r="DP5" s="82" t="s">
        <v>92</v>
      </c>
      <c r="DQ5" s="82" t="s">
        <v>93</v>
      </c>
      <c r="DR5" s="82" t="s">
        <v>88</v>
      </c>
      <c r="DS5" s="82" t="s">
        <v>83</v>
      </c>
      <c r="DT5" s="82" t="s">
        <v>84</v>
      </c>
      <c r="DU5" s="82" t="s">
        <v>85</v>
      </c>
      <c r="DV5" s="82" t="s">
        <v>86</v>
      </c>
      <c r="DW5" s="82" t="s">
        <v>87</v>
      </c>
      <c r="DX5" s="82" t="s">
        <v>89</v>
      </c>
      <c r="DY5" s="82" t="s">
        <v>90</v>
      </c>
      <c r="DZ5" s="82" t="s">
        <v>91</v>
      </c>
      <c r="EA5" s="82" t="s">
        <v>92</v>
      </c>
      <c r="EB5" s="82" t="s">
        <v>93</v>
      </c>
      <c r="EC5" s="82" t="s">
        <v>88</v>
      </c>
      <c r="ED5" s="82" t="s">
        <v>83</v>
      </c>
      <c r="EE5" s="82" t="s">
        <v>84</v>
      </c>
      <c r="EF5" s="82" t="s">
        <v>85</v>
      </c>
      <c r="EG5" s="82" t="s">
        <v>86</v>
      </c>
      <c r="EH5" s="82" t="s">
        <v>87</v>
      </c>
      <c r="EI5" s="82" t="s">
        <v>89</v>
      </c>
      <c r="EJ5" s="82" t="s">
        <v>90</v>
      </c>
      <c r="EK5" s="82" t="s">
        <v>91</v>
      </c>
      <c r="EL5" s="82" t="s">
        <v>92</v>
      </c>
      <c r="EM5" s="82" t="s">
        <v>93</v>
      </c>
      <c r="EN5" s="82" t="s">
        <v>88</v>
      </c>
    </row>
    <row r="6" spans="1:144" s="69" customFormat="1">
      <c r="A6" s="70" t="s">
        <v>94</v>
      </c>
      <c r="B6" s="75">
        <f t="shared" ref="B6:W6" si="1">B7</f>
        <v>2019</v>
      </c>
      <c r="C6" s="75">
        <f t="shared" si="1"/>
        <v>222241</v>
      </c>
      <c r="D6" s="75">
        <f t="shared" si="1"/>
        <v>46</v>
      </c>
      <c r="E6" s="75">
        <f t="shared" si="1"/>
        <v>1</v>
      </c>
      <c r="F6" s="75">
        <f t="shared" si="1"/>
        <v>0</v>
      </c>
      <c r="G6" s="75">
        <f t="shared" si="1"/>
        <v>1</v>
      </c>
      <c r="H6" s="75" t="str">
        <f t="shared" si="1"/>
        <v>静岡県　菊川市</v>
      </c>
      <c r="I6" s="75" t="str">
        <f t="shared" si="1"/>
        <v>法適用</v>
      </c>
      <c r="J6" s="75" t="str">
        <f t="shared" si="1"/>
        <v>水道事業</v>
      </c>
      <c r="K6" s="75" t="str">
        <f t="shared" si="1"/>
        <v>末端給水事業</v>
      </c>
      <c r="L6" s="75" t="str">
        <f t="shared" si="1"/>
        <v>A5</v>
      </c>
      <c r="M6" s="75" t="str">
        <f t="shared" si="1"/>
        <v>非設置</v>
      </c>
      <c r="N6" s="85" t="str">
        <f t="shared" si="1"/>
        <v>-</v>
      </c>
      <c r="O6" s="85">
        <f t="shared" si="1"/>
        <v>82.58</v>
      </c>
      <c r="P6" s="85">
        <f t="shared" si="1"/>
        <v>99.66</v>
      </c>
      <c r="Q6" s="85">
        <f t="shared" si="1"/>
        <v>3645</v>
      </c>
      <c r="R6" s="85">
        <f t="shared" si="1"/>
        <v>48598</v>
      </c>
      <c r="S6" s="85">
        <f t="shared" si="1"/>
        <v>94.19</v>
      </c>
      <c r="T6" s="85">
        <f t="shared" si="1"/>
        <v>515.96</v>
      </c>
      <c r="U6" s="85">
        <f t="shared" si="1"/>
        <v>47312</v>
      </c>
      <c r="V6" s="85">
        <f t="shared" si="1"/>
        <v>73.78</v>
      </c>
      <c r="W6" s="85">
        <f t="shared" si="1"/>
        <v>641.26</v>
      </c>
      <c r="X6" s="91">
        <f t="shared" ref="X6:AG6" si="2">IF(X7="",NA(),X7)</f>
        <v>106.02</v>
      </c>
      <c r="Y6" s="91">
        <f t="shared" si="2"/>
        <v>106.52</v>
      </c>
      <c r="Z6" s="91">
        <f t="shared" si="2"/>
        <v>109.77</v>
      </c>
      <c r="AA6" s="91">
        <f t="shared" si="2"/>
        <v>114.4</v>
      </c>
      <c r="AB6" s="91">
        <f t="shared" si="2"/>
        <v>109.62</v>
      </c>
      <c r="AC6" s="91">
        <f t="shared" si="2"/>
        <v>109.64</v>
      </c>
      <c r="AD6" s="91">
        <f t="shared" si="2"/>
        <v>110.95</v>
      </c>
      <c r="AE6" s="91">
        <f t="shared" si="2"/>
        <v>110.68</v>
      </c>
      <c r="AF6" s="91">
        <f t="shared" si="2"/>
        <v>110.66</v>
      </c>
      <c r="AG6" s="91">
        <f t="shared" si="2"/>
        <v>109.01</v>
      </c>
      <c r="AH6" s="85" t="str">
        <f>IF(AH7="","",IF(AH7="-","【-】","【"&amp;SUBSTITUTE(TEXT(AH7,"#,##0.00"),"-","△")&amp;"】"))</f>
        <v>【112.01】</v>
      </c>
      <c r="AI6" s="85">
        <f t="shared" ref="AI6:AR6" si="3">IF(AI7="",NA(),AI7)</f>
        <v>0</v>
      </c>
      <c r="AJ6" s="85">
        <f t="shared" si="3"/>
        <v>0</v>
      </c>
      <c r="AK6" s="85">
        <f t="shared" si="3"/>
        <v>0</v>
      </c>
      <c r="AL6" s="85">
        <f t="shared" si="3"/>
        <v>0</v>
      </c>
      <c r="AM6" s="85">
        <f t="shared" si="3"/>
        <v>0</v>
      </c>
      <c r="AN6" s="91">
        <f t="shared" si="3"/>
        <v>3.62</v>
      </c>
      <c r="AO6" s="91">
        <f t="shared" si="3"/>
        <v>3.91</v>
      </c>
      <c r="AP6" s="91">
        <f t="shared" si="3"/>
        <v>3.56</v>
      </c>
      <c r="AQ6" s="91">
        <f t="shared" si="3"/>
        <v>2.74</v>
      </c>
      <c r="AR6" s="91">
        <f t="shared" si="3"/>
        <v>3.7</v>
      </c>
      <c r="AS6" s="85" t="str">
        <f>IF(AS7="","",IF(AS7="-","【-】","【"&amp;SUBSTITUTE(TEXT(AS7,"#,##0.00"),"-","△")&amp;"】"))</f>
        <v>【1.08】</v>
      </c>
      <c r="AT6" s="91">
        <f t="shared" ref="AT6:BC6" si="4">IF(AT7="",NA(),AT7)</f>
        <v>199.81</v>
      </c>
      <c r="AU6" s="91">
        <f t="shared" si="4"/>
        <v>205</v>
      </c>
      <c r="AV6" s="91">
        <f t="shared" si="4"/>
        <v>249.96</v>
      </c>
      <c r="AW6" s="91">
        <f t="shared" si="4"/>
        <v>305.13</v>
      </c>
      <c r="AX6" s="91">
        <f t="shared" si="4"/>
        <v>311.24</v>
      </c>
      <c r="AY6" s="91">
        <f t="shared" si="4"/>
        <v>371.31</v>
      </c>
      <c r="AZ6" s="91">
        <f t="shared" si="4"/>
        <v>377.63</v>
      </c>
      <c r="BA6" s="91">
        <f t="shared" si="4"/>
        <v>357.34</v>
      </c>
      <c r="BB6" s="91">
        <f t="shared" si="4"/>
        <v>366.03</v>
      </c>
      <c r="BC6" s="91">
        <f t="shared" si="4"/>
        <v>365.18</v>
      </c>
      <c r="BD6" s="85" t="str">
        <f>IF(BD7="","",IF(BD7="-","【-】","【"&amp;SUBSTITUTE(TEXT(BD7,"#,##0.00"),"-","△")&amp;"】"))</f>
        <v>【264.97】</v>
      </c>
      <c r="BE6" s="91">
        <f t="shared" ref="BE6:BN6" si="5">IF(BE7="",NA(),BE7)</f>
        <v>177.32</v>
      </c>
      <c r="BF6" s="91">
        <f t="shared" si="5"/>
        <v>159.27000000000001</v>
      </c>
      <c r="BG6" s="91">
        <f t="shared" si="5"/>
        <v>151.88999999999999</v>
      </c>
      <c r="BH6" s="91">
        <f t="shared" si="5"/>
        <v>143.16</v>
      </c>
      <c r="BI6" s="91">
        <f t="shared" si="5"/>
        <v>135.66</v>
      </c>
      <c r="BJ6" s="91">
        <f t="shared" si="5"/>
        <v>373.09</v>
      </c>
      <c r="BK6" s="91">
        <f t="shared" si="5"/>
        <v>364.71</v>
      </c>
      <c r="BL6" s="91">
        <f t="shared" si="5"/>
        <v>373.69</v>
      </c>
      <c r="BM6" s="91">
        <f t="shared" si="5"/>
        <v>370.12</v>
      </c>
      <c r="BN6" s="91">
        <f t="shared" si="5"/>
        <v>371.65</v>
      </c>
      <c r="BO6" s="85" t="str">
        <f>IF(BO7="","",IF(BO7="-","【-】","【"&amp;SUBSTITUTE(TEXT(BO7,"#,##0.00"),"-","△")&amp;"】"))</f>
        <v>【266.61】</v>
      </c>
      <c r="BP6" s="91">
        <f t="shared" ref="BP6:BY6" si="6">IF(BP7="",NA(),BP7)</f>
        <v>102.67</v>
      </c>
      <c r="BQ6" s="91">
        <f t="shared" si="6"/>
        <v>103.1</v>
      </c>
      <c r="BR6" s="91">
        <f t="shared" si="6"/>
        <v>106.73</v>
      </c>
      <c r="BS6" s="91">
        <f t="shared" si="6"/>
        <v>111.15</v>
      </c>
      <c r="BT6" s="91">
        <f t="shared" si="6"/>
        <v>107.44</v>
      </c>
      <c r="BU6" s="91">
        <f t="shared" si="6"/>
        <v>99.99</v>
      </c>
      <c r="BV6" s="91">
        <f t="shared" si="6"/>
        <v>100.65</v>
      </c>
      <c r="BW6" s="91">
        <f t="shared" si="6"/>
        <v>99.87</v>
      </c>
      <c r="BX6" s="91">
        <f t="shared" si="6"/>
        <v>100.42</v>
      </c>
      <c r="BY6" s="91">
        <f t="shared" si="6"/>
        <v>98.77</v>
      </c>
      <c r="BZ6" s="85" t="str">
        <f>IF(BZ7="","",IF(BZ7="-","【-】","【"&amp;SUBSTITUTE(TEXT(BZ7,"#,##0.00"),"-","△")&amp;"】"))</f>
        <v>【103.24】</v>
      </c>
      <c r="CA6" s="91">
        <f t="shared" ref="CA6:CJ6" si="7">IF(CA7="",NA(),CA7)</f>
        <v>184.87</v>
      </c>
      <c r="CB6" s="91">
        <f t="shared" si="7"/>
        <v>184.25</v>
      </c>
      <c r="CC6" s="91">
        <f t="shared" si="7"/>
        <v>177.93</v>
      </c>
      <c r="CD6" s="91">
        <f t="shared" si="7"/>
        <v>171.12</v>
      </c>
      <c r="CE6" s="91">
        <f t="shared" si="7"/>
        <v>177.09</v>
      </c>
      <c r="CF6" s="91">
        <f t="shared" si="7"/>
        <v>171.15</v>
      </c>
      <c r="CG6" s="91">
        <f t="shared" si="7"/>
        <v>170.19</v>
      </c>
      <c r="CH6" s="91">
        <f t="shared" si="7"/>
        <v>171.81</v>
      </c>
      <c r="CI6" s="91">
        <f t="shared" si="7"/>
        <v>171.67</v>
      </c>
      <c r="CJ6" s="91">
        <f t="shared" si="7"/>
        <v>173.67</v>
      </c>
      <c r="CK6" s="85" t="str">
        <f>IF(CK7="","",IF(CK7="-","【-】","【"&amp;SUBSTITUTE(TEXT(CK7,"#,##0.00"),"-","△")&amp;"】"))</f>
        <v>【168.38】</v>
      </c>
      <c r="CL6" s="91">
        <f t="shared" ref="CL6:CU6" si="8">IF(CL7="",NA(),CL7)</f>
        <v>71.03</v>
      </c>
      <c r="CM6" s="91">
        <f t="shared" si="8"/>
        <v>71.56</v>
      </c>
      <c r="CN6" s="91">
        <f t="shared" si="8"/>
        <v>71.3</v>
      </c>
      <c r="CO6" s="91">
        <f t="shared" si="8"/>
        <v>72.239999999999995</v>
      </c>
      <c r="CP6" s="91">
        <f t="shared" si="8"/>
        <v>71.75</v>
      </c>
      <c r="CQ6" s="91">
        <f t="shared" si="8"/>
        <v>58.53</v>
      </c>
      <c r="CR6" s="91">
        <f t="shared" si="8"/>
        <v>59.01</v>
      </c>
      <c r="CS6" s="91">
        <f t="shared" si="8"/>
        <v>60.03</v>
      </c>
      <c r="CT6" s="91">
        <f t="shared" si="8"/>
        <v>59.74</v>
      </c>
      <c r="CU6" s="91">
        <f t="shared" si="8"/>
        <v>59.67</v>
      </c>
      <c r="CV6" s="85" t="str">
        <f>IF(CV7="","",IF(CV7="-","【-】","【"&amp;SUBSTITUTE(TEXT(CV7,"#,##0.00"),"-","△")&amp;"】"))</f>
        <v>【60.00】</v>
      </c>
      <c r="CW6" s="91">
        <f t="shared" ref="CW6:DF6" si="9">IF(CW7="",NA(),CW7)</f>
        <v>85.73</v>
      </c>
      <c r="CX6" s="91">
        <f t="shared" si="9"/>
        <v>85.69</v>
      </c>
      <c r="CY6" s="91">
        <f t="shared" si="9"/>
        <v>85.8</v>
      </c>
      <c r="CZ6" s="91">
        <f t="shared" si="9"/>
        <v>85.2</v>
      </c>
      <c r="DA6" s="91">
        <f t="shared" si="9"/>
        <v>85.32</v>
      </c>
      <c r="DB6" s="91">
        <f t="shared" si="9"/>
        <v>85.26</v>
      </c>
      <c r="DC6" s="91">
        <f t="shared" si="9"/>
        <v>85.37</v>
      </c>
      <c r="DD6" s="91">
        <f t="shared" si="9"/>
        <v>84.81</v>
      </c>
      <c r="DE6" s="91">
        <f t="shared" si="9"/>
        <v>84.8</v>
      </c>
      <c r="DF6" s="91">
        <f t="shared" si="9"/>
        <v>84.6</v>
      </c>
      <c r="DG6" s="85" t="str">
        <f>IF(DG7="","",IF(DG7="-","【-】","【"&amp;SUBSTITUTE(TEXT(DG7,"#,##0.00"),"-","△")&amp;"】"))</f>
        <v>【89.80】</v>
      </c>
      <c r="DH6" s="91">
        <f t="shared" ref="DH6:DQ6" si="10">IF(DH7="",NA(),DH7)</f>
        <v>46.56</v>
      </c>
      <c r="DI6" s="91">
        <f t="shared" si="10"/>
        <v>47.69</v>
      </c>
      <c r="DJ6" s="91">
        <f t="shared" si="10"/>
        <v>49.29</v>
      </c>
      <c r="DK6" s="91">
        <f t="shared" si="10"/>
        <v>49.94</v>
      </c>
      <c r="DL6" s="91">
        <f t="shared" si="10"/>
        <v>50.48</v>
      </c>
      <c r="DM6" s="91">
        <f t="shared" si="10"/>
        <v>45.75</v>
      </c>
      <c r="DN6" s="91">
        <f t="shared" si="10"/>
        <v>46.9</v>
      </c>
      <c r="DO6" s="91">
        <f t="shared" si="10"/>
        <v>47.28</v>
      </c>
      <c r="DP6" s="91">
        <f t="shared" si="10"/>
        <v>47.66</v>
      </c>
      <c r="DQ6" s="91">
        <f t="shared" si="10"/>
        <v>48.17</v>
      </c>
      <c r="DR6" s="85" t="str">
        <f>IF(DR7="","",IF(DR7="-","【-】","【"&amp;SUBSTITUTE(TEXT(DR7,"#,##0.00"),"-","△")&amp;"】"))</f>
        <v>【49.59】</v>
      </c>
      <c r="DS6" s="91">
        <f t="shared" ref="DS6:EB6" si="11">IF(DS7="",NA(),DS7)</f>
        <v>9.91</v>
      </c>
      <c r="DT6" s="91">
        <f t="shared" si="11"/>
        <v>10.64</v>
      </c>
      <c r="DU6" s="91">
        <f t="shared" si="11"/>
        <v>10.56</v>
      </c>
      <c r="DV6" s="91">
        <f t="shared" si="11"/>
        <v>10.87</v>
      </c>
      <c r="DW6" s="91">
        <f t="shared" si="11"/>
        <v>10.85</v>
      </c>
      <c r="DX6" s="91">
        <f t="shared" si="11"/>
        <v>10.54</v>
      </c>
      <c r="DY6" s="91">
        <f t="shared" si="11"/>
        <v>12.03</v>
      </c>
      <c r="DZ6" s="91">
        <f t="shared" si="11"/>
        <v>12.19</v>
      </c>
      <c r="EA6" s="91">
        <f t="shared" si="11"/>
        <v>15.1</v>
      </c>
      <c r="EB6" s="91">
        <f t="shared" si="11"/>
        <v>17.12</v>
      </c>
      <c r="EC6" s="85" t="str">
        <f>IF(EC7="","",IF(EC7="-","【-】","【"&amp;SUBSTITUTE(TEXT(EC7,"#,##0.00"),"-","△")&amp;"】"))</f>
        <v>【19.44】</v>
      </c>
      <c r="ED6" s="91">
        <f t="shared" ref="ED6:EM6" si="12">IF(ED7="",NA(),ED7)</f>
        <v>0.49</v>
      </c>
      <c r="EE6" s="91">
        <f t="shared" si="12"/>
        <v>0.21</v>
      </c>
      <c r="EF6" s="91">
        <f t="shared" si="12"/>
        <v>0.46</v>
      </c>
      <c r="EG6" s="91">
        <f t="shared" si="12"/>
        <v>0.69</v>
      </c>
      <c r="EH6" s="91">
        <f t="shared" si="12"/>
        <v>0.89</v>
      </c>
      <c r="EI6" s="91">
        <f t="shared" si="12"/>
        <v>0.56000000000000005</v>
      </c>
      <c r="EJ6" s="91">
        <f t="shared" si="12"/>
        <v>0.61</v>
      </c>
      <c r="EK6" s="91">
        <f t="shared" si="12"/>
        <v>0.51</v>
      </c>
      <c r="EL6" s="91">
        <f t="shared" si="12"/>
        <v>0.57999999999999996</v>
      </c>
      <c r="EM6" s="91">
        <f t="shared" si="12"/>
        <v>0.54</v>
      </c>
      <c r="EN6" s="85" t="str">
        <f>IF(EN7="","",IF(EN7="-","【-】","【"&amp;SUBSTITUTE(TEXT(EN7,"#,##0.00"),"-","△")&amp;"】"))</f>
        <v>【0.68】</v>
      </c>
    </row>
    <row r="7" spans="1:144" s="69" customFormat="1">
      <c r="A7" s="70"/>
      <c r="B7" s="76">
        <v>2019</v>
      </c>
      <c r="C7" s="76">
        <v>222241</v>
      </c>
      <c r="D7" s="76">
        <v>46</v>
      </c>
      <c r="E7" s="76">
        <v>1</v>
      </c>
      <c r="F7" s="76">
        <v>0</v>
      </c>
      <c r="G7" s="76">
        <v>1</v>
      </c>
      <c r="H7" s="76" t="s">
        <v>95</v>
      </c>
      <c r="I7" s="76" t="s">
        <v>96</v>
      </c>
      <c r="J7" s="76" t="s">
        <v>97</v>
      </c>
      <c r="K7" s="76" t="s">
        <v>98</v>
      </c>
      <c r="L7" s="76" t="s">
        <v>21</v>
      </c>
      <c r="M7" s="76" t="s">
        <v>13</v>
      </c>
      <c r="N7" s="86" t="s">
        <v>99</v>
      </c>
      <c r="O7" s="86">
        <v>82.58</v>
      </c>
      <c r="P7" s="86">
        <v>99.66</v>
      </c>
      <c r="Q7" s="86">
        <v>3645</v>
      </c>
      <c r="R7" s="86">
        <v>48598</v>
      </c>
      <c r="S7" s="86">
        <v>94.19</v>
      </c>
      <c r="T7" s="86">
        <v>515.96</v>
      </c>
      <c r="U7" s="86">
        <v>47312</v>
      </c>
      <c r="V7" s="86">
        <v>73.78</v>
      </c>
      <c r="W7" s="86">
        <v>641.26</v>
      </c>
      <c r="X7" s="86">
        <v>106.02</v>
      </c>
      <c r="Y7" s="86">
        <v>106.52</v>
      </c>
      <c r="Z7" s="86">
        <v>109.77</v>
      </c>
      <c r="AA7" s="86">
        <v>114.4</v>
      </c>
      <c r="AB7" s="86">
        <v>109.62</v>
      </c>
      <c r="AC7" s="86">
        <v>109.64</v>
      </c>
      <c r="AD7" s="86">
        <v>110.95</v>
      </c>
      <c r="AE7" s="86">
        <v>110.68</v>
      </c>
      <c r="AF7" s="86">
        <v>110.66</v>
      </c>
      <c r="AG7" s="86">
        <v>109.01</v>
      </c>
      <c r="AH7" s="86">
        <v>112.01</v>
      </c>
      <c r="AI7" s="86">
        <v>0</v>
      </c>
      <c r="AJ7" s="86">
        <v>0</v>
      </c>
      <c r="AK7" s="86">
        <v>0</v>
      </c>
      <c r="AL7" s="86">
        <v>0</v>
      </c>
      <c r="AM7" s="86">
        <v>0</v>
      </c>
      <c r="AN7" s="86">
        <v>3.62</v>
      </c>
      <c r="AO7" s="86">
        <v>3.91</v>
      </c>
      <c r="AP7" s="86">
        <v>3.56</v>
      </c>
      <c r="AQ7" s="86">
        <v>2.74</v>
      </c>
      <c r="AR7" s="86">
        <v>3.7</v>
      </c>
      <c r="AS7" s="86">
        <v>1.08</v>
      </c>
      <c r="AT7" s="86">
        <v>199.81</v>
      </c>
      <c r="AU7" s="86">
        <v>205</v>
      </c>
      <c r="AV7" s="86">
        <v>249.96</v>
      </c>
      <c r="AW7" s="86">
        <v>305.13</v>
      </c>
      <c r="AX7" s="86">
        <v>311.24</v>
      </c>
      <c r="AY7" s="86">
        <v>371.31</v>
      </c>
      <c r="AZ7" s="86">
        <v>377.63</v>
      </c>
      <c r="BA7" s="86">
        <v>357.34</v>
      </c>
      <c r="BB7" s="86">
        <v>366.03</v>
      </c>
      <c r="BC7" s="86">
        <v>365.18</v>
      </c>
      <c r="BD7" s="86">
        <v>264.97000000000003</v>
      </c>
      <c r="BE7" s="86">
        <v>177.32</v>
      </c>
      <c r="BF7" s="86">
        <v>159.27000000000001</v>
      </c>
      <c r="BG7" s="86">
        <v>151.88999999999999</v>
      </c>
      <c r="BH7" s="86">
        <v>143.16</v>
      </c>
      <c r="BI7" s="86">
        <v>135.66</v>
      </c>
      <c r="BJ7" s="86">
        <v>373.09</v>
      </c>
      <c r="BK7" s="86">
        <v>364.71</v>
      </c>
      <c r="BL7" s="86">
        <v>373.69</v>
      </c>
      <c r="BM7" s="86">
        <v>370.12</v>
      </c>
      <c r="BN7" s="86">
        <v>371.65</v>
      </c>
      <c r="BO7" s="86">
        <v>266.61</v>
      </c>
      <c r="BP7" s="86">
        <v>102.67</v>
      </c>
      <c r="BQ7" s="86">
        <v>103.1</v>
      </c>
      <c r="BR7" s="86">
        <v>106.73</v>
      </c>
      <c r="BS7" s="86">
        <v>111.15</v>
      </c>
      <c r="BT7" s="86">
        <v>107.44</v>
      </c>
      <c r="BU7" s="86">
        <v>99.99</v>
      </c>
      <c r="BV7" s="86">
        <v>100.65</v>
      </c>
      <c r="BW7" s="86">
        <v>99.87</v>
      </c>
      <c r="BX7" s="86">
        <v>100.42</v>
      </c>
      <c r="BY7" s="86">
        <v>98.77</v>
      </c>
      <c r="BZ7" s="86">
        <v>103.24</v>
      </c>
      <c r="CA7" s="86">
        <v>184.87</v>
      </c>
      <c r="CB7" s="86">
        <v>184.25</v>
      </c>
      <c r="CC7" s="86">
        <v>177.93</v>
      </c>
      <c r="CD7" s="86">
        <v>171.12</v>
      </c>
      <c r="CE7" s="86">
        <v>177.09</v>
      </c>
      <c r="CF7" s="86">
        <v>171.15</v>
      </c>
      <c r="CG7" s="86">
        <v>170.19</v>
      </c>
      <c r="CH7" s="86">
        <v>171.81</v>
      </c>
      <c r="CI7" s="86">
        <v>171.67</v>
      </c>
      <c r="CJ7" s="86">
        <v>173.67</v>
      </c>
      <c r="CK7" s="86">
        <v>168.38</v>
      </c>
      <c r="CL7" s="86">
        <v>71.03</v>
      </c>
      <c r="CM7" s="86">
        <v>71.56</v>
      </c>
      <c r="CN7" s="86">
        <v>71.3</v>
      </c>
      <c r="CO7" s="86">
        <v>72.239999999999995</v>
      </c>
      <c r="CP7" s="86">
        <v>71.75</v>
      </c>
      <c r="CQ7" s="86">
        <v>58.53</v>
      </c>
      <c r="CR7" s="86">
        <v>59.01</v>
      </c>
      <c r="CS7" s="86">
        <v>60.03</v>
      </c>
      <c r="CT7" s="86">
        <v>59.74</v>
      </c>
      <c r="CU7" s="86">
        <v>59.67</v>
      </c>
      <c r="CV7" s="86">
        <v>60</v>
      </c>
      <c r="CW7" s="86">
        <v>85.73</v>
      </c>
      <c r="CX7" s="86">
        <v>85.69</v>
      </c>
      <c r="CY7" s="86">
        <v>85.8</v>
      </c>
      <c r="CZ7" s="86">
        <v>85.2</v>
      </c>
      <c r="DA7" s="86">
        <v>85.32</v>
      </c>
      <c r="DB7" s="86">
        <v>85.26</v>
      </c>
      <c r="DC7" s="86">
        <v>85.37</v>
      </c>
      <c r="DD7" s="86">
        <v>84.81</v>
      </c>
      <c r="DE7" s="86">
        <v>84.8</v>
      </c>
      <c r="DF7" s="86">
        <v>84.6</v>
      </c>
      <c r="DG7" s="86">
        <v>89.8</v>
      </c>
      <c r="DH7" s="86">
        <v>46.56</v>
      </c>
      <c r="DI7" s="86">
        <v>47.69</v>
      </c>
      <c r="DJ7" s="86">
        <v>49.29</v>
      </c>
      <c r="DK7" s="86">
        <v>49.94</v>
      </c>
      <c r="DL7" s="86">
        <v>50.48</v>
      </c>
      <c r="DM7" s="86">
        <v>45.75</v>
      </c>
      <c r="DN7" s="86">
        <v>46.9</v>
      </c>
      <c r="DO7" s="86">
        <v>47.28</v>
      </c>
      <c r="DP7" s="86">
        <v>47.66</v>
      </c>
      <c r="DQ7" s="86">
        <v>48.17</v>
      </c>
      <c r="DR7" s="86">
        <v>49.59</v>
      </c>
      <c r="DS7" s="86">
        <v>9.91</v>
      </c>
      <c r="DT7" s="86">
        <v>10.64</v>
      </c>
      <c r="DU7" s="86">
        <v>10.56</v>
      </c>
      <c r="DV7" s="86">
        <v>10.87</v>
      </c>
      <c r="DW7" s="86">
        <v>10.85</v>
      </c>
      <c r="DX7" s="86">
        <v>10.54</v>
      </c>
      <c r="DY7" s="86">
        <v>12.03</v>
      </c>
      <c r="DZ7" s="86">
        <v>12.19</v>
      </c>
      <c r="EA7" s="86">
        <v>15.1</v>
      </c>
      <c r="EB7" s="86">
        <v>17.12</v>
      </c>
      <c r="EC7" s="86">
        <v>19.440000000000001</v>
      </c>
      <c r="ED7" s="86">
        <v>0.49</v>
      </c>
      <c r="EE7" s="86">
        <v>0.21</v>
      </c>
      <c r="EF7" s="86">
        <v>0.46</v>
      </c>
      <c r="EG7" s="86">
        <v>0.69</v>
      </c>
      <c r="EH7" s="86">
        <v>0.89</v>
      </c>
      <c r="EI7" s="86">
        <v>0.56000000000000005</v>
      </c>
      <c r="EJ7" s="86">
        <v>0.61</v>
      </c>
      <c r="EK7" s="86">
        <v>0.51</v>
      </c>
      <c r="EL7" s="86">
        <v>0.57999999999999996</v>
      </c>
      <c r="EM7" s="86">
        <v>0.54</v>
      </c>
      <c r="EN7" s="86">
        <v>0.68</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100</v>
      </c>
      <c r="C9" s="71" t="s">
        <v>101</v>
      </c>
      <c r="D9" s="71" t="s">
        <v>102</v>
      </c>
      <c r="E9" s="71" t="s">
        <v>103</v>
      </c>
      <c r="F9" s="71" t="s">
        <v>104</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50</v>
      </c>
      <c r="B10" s="77">
        <f>DATEVALUE($B7+12-B11&amp;"/1/"&amp;B12)</f>
        <v>46388</v>
      </c>
      <c r="C10" s="77">
        <f>DATEVALUE($B7+12-C11&amp;"/1/"&amp;C12)</f>
        <v>46753</v>
      </c>
      <c r="D10" s="77">
        <f>DATEVALUE($B7+12-D11&amp;"/1/"&amp;D12)</f>
        <v>47119</v>
      </c>
      <c r="E10" s="77">
        <f>DATEVALUE($B7+12-E11&amp;"/1/"&amp;E12)</f>
        <v>47484</v>
      </c>
      <c r="F10" s="79">
        <f>DATEVALUE($B7+12-F11&amp;"/1/"&amp;F12)</f>
        <v>47849</v>
      </c>
    </row>
    <row r="11" spans="1:144">
      <c r="B11">
        <v>4</v>
      </c>
      <c r="C11">
        <v>3</v>
      </c>
      <c r="D11">
        <v>2</v>
      </c>
      <c r="E11">
        <v>1</v>
      </c>
      <c r="F11">
        <v>0</v>
      </c>
      <c r="G11" t="s">
        <v>105</v>
      </c>
    </row>
    <row r="12" spans="1:144">
      <c r="B12">
        <v>1</v>
      </c>
      <c r="C12">
        <v>1</v>
      </c>
      <c r="D12">
        <v>1</v>
      </c>
      <c r="E12">
        <v>1</v>
      </c>
      <c r="F12">
        <v>1</v>
      </c>
      <c r="G12" t="s">
        <v>106</v>
      </c>
    </row>
    <row r="13" spans="1:144">
      <c r="B13" t="s">
        <v>107</v>
      </c>
      <c r="C13" t="s">
        <v>107</v>
      </c>
      <c r="D13" t="s">
        <v>107</v>
      </c>
      <c r="E13" t="s">
        <v>107</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岩間　雅史</cp:lastModifiedBy>
  <cp:lastPrinted>2021-01-28T02:46:17Z</cp:lastPrinted>
  <dcterms:created xsi:type="dcterms:W3CDTF">2020-12-04T02:09:38Z</dcterms:created>
  <dcterms:modified xsi:type="dcterms:W3CDTF">2021-02-04T02:06:02Z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2021-02-04T02:06:02Z</vt:filetime>
  </property>
</Properties>
</file>