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0" yWindow="0" windowWidth="19200" windowHeight="11820" firstSheet="12" activeTab="16"/>
  </bookViews>
  <sheets>
    <sheet name="４年１月" sheetId="11" r:id="rId1"/>
    <sheet name="４年２月" sheetId="5" r:id="rId2"/>
    <sheet name="４年３月" sheetId="13" r:id="rId3"/>
    <sheet name="４年４月" sheetId="17" r:id="rId4"/>
    <sheet name="4年5月" sheetId="18" r:id="rId5"/>
    <sheet name="4年6月" sheetId="19" r:id="rId6"/>
    <sheet name="4年7月" sheetId="20" r:id="rId7"/>
    <sheet name="4年8月" sheetId="21" r:id="rId8"/>
    <sheet name="４年９月" sheetId="22" r:id="rId9"/>
    <sheet name="４年10月" sheetId="23" r:id="rId10"/>
    <sheet name="４年11月" sheetId="25" r:id="rId11"/>
    <sheet name="4年12月" sheetId="26" r:id="rId12"/>
    <sheet name="5年1月" sheetId="1" r:id="rId13"/>
    <sheet name="5年2月" sheetId="2" r:id="rId14"/>
    <sheet name="５年３月" sheetId="3" r:id="rId15"/>
    <sheet name="令和4年１～12月" sheetId="27" r:id="rId16"/>
    <sheet name="令和４年度" sheetId="4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xlnm.Print_Area" localSheetId="0">'４年１月'!$A$1:$G$51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<sst xmlns="http://schemas.openxmlformats.org/spreadsheetml/2006/main" xmlns:r="http://schemas.openxmlformats.org/officeDocument/2006/relationships" count="81" uniqueCount="81">
  <si>
    <t>湖西市</t>
  </si>
  <si>
    <t>川根本町</t>
  </si>
  <si>
    <t>掛川市</t>
  </si>
  <si>
    <t>小山町</t>
  </si>
  <si>
    <t>中区</t>
  </si>
  <si>
    <t>浜松市</t>
  </si>
  <si>
    <t>（単位：戸）</t>
    <rPh sb="1" eb="3">
      <t>タンイ</t>
    </rPh>
    <rPh sb="4" eb="5">
      <t>ト</t>
    </rPh>
    <phoneticPr fontId="3"/>
  </si>
  <si>
    <t>（単位：戸）</t>
    <rPh sb="1" eb="3">
      <t>タンイ</t>
    </rPh>
    <rPh sb="4" eb="5">
      <t>ト</t>
    </rPh>
    <phoneticPr fontId="15"/>
  </si>
  <si>
    <t>沼津市</t>
  </si>
  <si>
    <t>市町名</t>
    <rPh sb="0" eb="2">
      <t>シチョウ</t>
    </rPh>
    <rPh sb="2" eb="3">
      <t>メイ</t>
    </rPh>
    <phoneticPr fontId="3"/>
  </si>
  <si>
    <t>貸家</t>
    <rPh sb="0" eb="1">
      <t>カ</t>
    </rPh>
    <rPh sb="1" eb="2">
      <t>イエ</t>
    </rPh>
    <phoneticPr fontId="3"/>
  </si>
  <si>
    <t>清水区</t>
  </si>
  <si>
    <t>総計</t>
    <rPh sb="0" eb="2">
      <t>ソウケイ</t>
    </rPh>
    <phoneticPr fontId="3"/>
  </si>
  <si>
    <t>駿河区</t>
  </si>
  <si>
    <t>持家</t>
    <rPh sb="0" eb="2">
      <t>モチイエ</t>
    </rPh>
    <phoneticPr fontId="3"/>
  </si>
  <si>
    <t>富士市</t>
  </si>
  <si>
    <t>松崎町</t>
  </si>
  <si>
    <t>給与住宅</t>
    <rPh sb="0" eb="2">
      <t>キュウヨ</t>
    </rPh>
    <rPh sb="2" eb="4">
      <t>ジュウタク</t>
    </rPh>
    <phoneticPr fontId="3"/>
  </si>
  <si>
    <t>長泉町</t>
  </si>
  <si>
    <t>東伊豆町</t>
  </si>
  <si>
    <t>分譲住宅</t>
  </si>
  <si>
    <t>分譲住宅</t>
    <rPh sb="0" eb="2">
      <t>ブンジョウ</t>
    </rPh>
    <rPh sb="2" eb="4">
      <t>ジュウタク</t>
    </rPh>
    <phoneticPr fontId="3"/>
  </si>
  <si>
    <t>伊豆の国市</t>
  </si>
  <si>
    <t>うちマンション</t>
  </si>
  <si>
    <t>合計</t>
    <rPh sb="0" eb="2">
      <t>ごうけい</t>
    </rPh>
    <phoneticPr fontId="3" type="Hiragana"/>
  </si>
  <si>
    <t>合計</t>
    <rPh sb="0" eb="2">
      <t>ごうけい</t>
    </rPh>
    <phoneticPr fontId="15" type="Hiragana"/>
  </si>
  <si>
    <t>合計=各行合計－政令市（重複削除）</t>
    <rPh sb="0" eb="2">
      <t>ごうけい</t>
    </rPh>
    <rPh sb="3" eb="4">
      <t>かく</t>
    </rPh>
    <rPh sb="4" eb="5">
      <t>ぎょう</t>
    </rPh>
    <rPh sb="5" eb="7">
      <t>ごうけい</t>
    </rPh>
    <rPh sb="8" eb="10">
      <t>せいれい</t>
    </rPh>
    <rPh sb="10" eb="11">
      <t>し</t>
    </rPh>
    <rPh sb="12" eb="14">
      <t>ちょうふく</t>
    </rPh>
    <rPh sb="14" eb="16">
      <t>さくじょ</t>
    </rPh>
    <phoneticPr fontId="3" type="Hiragana"/>
  </si>
  <si>
    <t>新設住宅着工戸数   市区町月間データ</t>
  </si>
  <si>
    <t>熱海市</t>
  </si>
  <si>
    <t>袋井市</t>
  </si>
  <si>
    <t>静岡市</t>
    <rPh sb="0" eb="3">
      <t>しずおかし</t>
    </rPh>
    <phoneticPr fontId="3" type="Hiragana"/>
  </si>
  <si>
    <t>菊川市</t>
  </si>
  <si>
    <t>函南町</t>
  </si>
  <si>
    <t>牧之原市</t>
  </si>
  <si>
    <t>焼津市</t>
  </si>
  <si>
    <t>御前崎市</t>
  </si>
  <si>
    <t>西伊豆町</t>
  </si>
  <si>
    <t/>
  </si>
  <si>
    <t>総計</t>
    <rPh sb="0" eb="1">
      <t>そう</t>
    </rPh>
    <rPh sb="1" eb="2">
      <t>けい</t>
    </rPh>
    <phoneticPr fontId="3" type="Hiragana"/>
  </si>
  <si>
    <t>葵区</t>
  </si>
  <si>
    <t>静岡市</t>
  </si>
  <si>
    <t>東区</t>
  </si>
  <si>
    <t>裾野市</t>
  </si>
  <si>
    <t>市総計=各区総計合計</t>
    <rPh sb="0" eb="1">
      <t>し</t>
    </rPh>
    <rPh sb="1" eb="3">
      <t>そうけい</t>
    </rPh>
    <rPh sb="4" eb="6">
      <t>かくく</t>
    </rPh>
    <rPh sb="6" eb="8">
      <t>そうけい</t>
    </rPh>
    <rPh sb="8" eb="10">
      <t>ごうけい</t>
    </rPh>
    <phoneticPr fontId="3" type="Hiragana"/>
  </si>
  <si>
    <t>西区</t>
  </si>
  <si>
    <t>南区</t>
  </si>
  <si>
    <t>北区</t>
  </si>
  <si>
    <t>天竜区</t>
  </si>
  <si>
    <t>浜北区</t>
  </si>
  <si>
    <t>磐田市</t>
  </si>
  <si>
    <t>三島市</t>
  </si>
  <si>
    <t>藤枝市</t>
  </si>
  <si>
    <t>吉田町</t>
  </si>
  <si>
    <t>富士宮市</t>
  </si>
  <si>
    <t>下田市</t>
  </si>
  <si>
    <t>清水町</t>
  </si>
  <si>
    <t>伊豆市</t>
  </si>
  <si>
    <t>伊東市</t>
  </si>
  <si>
    <t>持家</t>
  </si>
  <si>
    <t>島田市</t>
  </si>
  <si>
    <t>令和4年計</t>
    <rPh sb="0" eb="2">
      <t>れいわ</t>
    </rPh>
    <rPh sb="3" eb="4">
      <t>ねん</t>
    </rPh>
    <rPh sb="4" eb="5">
      <t>けい</t>
    </rPh>
    <phoneticPr fontId="12" type="Hiragana"/>
  </si>
  <si>
    <t>御殿場市</t>
  </si>
  <si>
    <t>南伊豆町</t>
  </si>
  <si>
    <t>森町</t>
  </si>
  <si>
    <t>河津町</t>
  </si>
  <si>
    <t>区計</t>
    <rPh sb="0" eb="1">
      <t>く</t>
    </rPh>
    <rPh sb="1" eb="2">
      <t>けい</t>
    </rPh>
    <phoneticPr fontId="3" type="Hiragana"/>
  </si>
  <si>
    <t>各種チェック</t>
    <rPh sb="0" eb="2">
      <t>かくしゅ</t>
    </rPh>
    <phoneticPr fontId="3" type="Hiragana"/>
  </si>
  <si>
    <t>県計</t>
  </si>
  <si>
    <t>浜松市</t>
    <rPh sb="0" eb="3">
      <t>はままつし</t>
    </rPh>
    <phoneticPr fontId="3" type="Hiragana"/>
  </si>
  <si>
    <t>総計=持家＋貸家＋給与住宅＋分譲</t>
  </si>
  <si>
    <t>2022年8月</t>
  </si>
  <si>
    <t>(４年 １月分)</t>
  </si>
  <si>
    <t>市町名</t>
    <rPh sb="0" eb="1">
      <t>シ</t>
    </rPh>
    <rPh sb="1" eb="2">
      <t>マチ</t>
    </rPh>
    <rPh sb="2" eb="3">
      <t>メイ</t>
    </rPh>
    <phoneticPr fontId="3"/>
  </si>
  <si>
    <t>市町名</t>
    <rPh sb="0" eb="1">
      <t>シ</t>
    </rPh>
    <rPh sb="1" eb="2">
      <t>マチ</t>
    </rPh>
    <rPh sb="2" eb="3">
      <t>メイ</t>
    </rPh>
    <phoneticPr fontId="15"/>
  </si>
  <si>
    <t>総計</t>
  </si>
  <si>
    <t>貸家</t>
  </si>
  <si>
    <t>給与住宅</t>
  </si>
  <si>
    <t>(４年 ３月分)</t>
  </si>
  <si>
    <t>令和４年度</t>
    <rPh sb="0" eb="2">
      <t>れいわ</t>
    </rPh>
    <rPh sb="3" eb="5">
      <t>ねんど</t>
    </rPh>
    <phoneticPr fontId="12" type="Hiragana"/>
  </si>
  <si>
    <t>　　新設住宅着工戸数   市区町月間データ</t>
  </si>
  <si>
    <t>４年 ２月</t>
    <rPh sb="1" eb="2">
      <t>ねん</t>
    </rPh>
    <rPh sb="4" eb="5">
      <t>がつ</t>
    </rPh>
    <phoneticPr fontId="12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</si>
</sst>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 "/>
    <numFmt numFmtId="177" formatCode="0_ "/>
  </numFmts>
  <fonts count="16">
    <font>
      <sz val="11"/>
      <color theme="1"/>
      <name val="ＭＳ Ｐゴシック"/>
      <family val="3"/>
    </font>
    <font>
      <sz val="11"/>
      <color theme="1"/>
      <name val="ＭＳ Ｐゴシック"/>
      <family val="3"/>
    </font>
    <font>
      <sz val="11"/>
      <color auto="1"/>
      <name val="ＭＳ Ｐゴシック"/>
    </font>
    <font>
      <sz val="6"/>
      <color auto="1"/>
      <name val="ＭＳ Ｐゴシック"/>
      <family val="3"/>
    </font>
    <font>
      <sz val="11"/>
      <color indexed="8"/>
      <name val="ＭＳ ゴシック"/>
      <family val="3"/>
    </font>
    <font>
      <sz val="8"/>
      <color indexed="8"/>
      <name val="ＭＳ ゴシック"/>
      <family val="3"/>
    </font>
    <font>
      <sz val="11"/>
      <color theme="1"/>
      <name val="ＭＳ ゴシック"/>
      <family val="3"/>
    </font>
    <font>
      <sz val="14"/>
      <color auto="1"/>
      <name val="ＭＳ ゴシック"/>
      <family val="3"/>
    </font>
    <font>
      <sz val="10"/>
      <color auto="1"/>
      <name val="ＭＳ ゴシック"/>
      <family val="3"/>
    </font>
    <font>
      <sz val="8"/>
      <color auto="1"/>
      <name val="ＭＳ ゴシック"/>
    </font>
    <font>
      <sz val="11"/>
      <color auto="1"/>
      <name val="ＭＳ ゴシック"/>
    </font>
    <font>
      <sz val="10"/>
      <color indexed="8"/>
      <name val="ＭＳ ゴシック"/>
      <family val="3"/>
    </font>
    <font>
      <sz val="6"/>
      <color auto="1"/>
      <name val="游ゴシック"/>
      <family val="3"/>
    </font>
    <font>
      <sz val="10"/>
      <color theme="1"/>
      <name val="ＭＳ ゴシック"/>
      <family val="3"/>
    </font>
    <font>
      <sz val="9"/>
      <color theme="1"/>
      <name val="ＭＳ Ｐゴシック"/>
      <family val="3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38" fontId="1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4" fillId="0" borderId="0" xfId="1" applyNumberFormat="1" applyFont="1" applyAlignment="1">
      <alignment horizontal="left" vertical="center"/>
    </xf>
    <xf numFmtId="176" fontId="4" fillId="0" borderId="0" xfId="1" applyNumberFormat="1" applyFont="1" applyAlignment="1">
      <alignment horizontal="right" vertical="center"/>
    </xf>
    <xf numFmtId="176" fontId="5" fillId="0" borderId="0" xfId="1" applyNumberFormat="1" applyFont="1">
      <alignment vertical="center"/>
    </xf>
    <xf numFmtId="176" fontId="4" fillId="0" borderId="0" xfId="1" applyNumberFormat="1" applyFont="1">
      <alignment vertical="center"/>
    </xf>
    <xf numFmtId="0" fontId="4" fillId="0" borderId="1" xfId="1" applyNumberFormat="1" applyFont="1" applyBorder="1" applyAlignment="1">
      <alignment horizontal="center" vertical="center"/>
    </xf>
    <xf numFmtId="38" fontId="4" fillId="0" borderId="1" xfId="4" applyFont="1" applyBorder="1" applyAlignment="1">
      <alignment horizontal="right" vertical="center"/>
    </xf>
    <xf numFmtId="0" fontId="4" fillId="0" borderId="1" xfId="0" applyNumberFormat="1" applyFont="1" applyBorder="1" applyAlignment="1">
      <alignment horizontal="right" vertical="center"/>
    </xf>
    <xf numFmtId="0" fontId="4" fillId="0" borderId="2" xfId="0" applyNumberFormat="1" applyFont="1" applyBorder="1" applyAlignment="1">
      <alignment horizontal="right" vertical="center"/>
    </xf>
    <xf numFmtId="38" fontId="6" fillId="0" borderId="1" xfId="4" applyFont="1" applyBorder="1" applyAlignment="1">
      <alignment horizontal="right" vertical="center"/>
    </xf>
    <xf numFmtId="0" fontId="4" fillId="0" borderId="3" xfId="1" applyNumberFormat="1" applyFont="1" applyBorder="1" applyAlignment="1">
      <alignment horizontal="right" vertical="center"/>
    </xf>
    <xf numFmtId="176" fontId="4" fillId="0" borderId="1" xfId="1" applyNumberFormat="1" applyFont="1" applyBorder="1" applyAlignment="1">
      <alignment horizontal="center" vertical="center"/>
    </xf>
    <xf numFmtId="176" fontId="4" fillId="0" borderId="4" xfId="1" applyNumberFormat="1" applyFont="1" applyBorder="1" applyAlignment="1">
      <alignment horizontal="right" vertical="center"/>
    </xf>
    <xf numFmtId="176" fontId="4" fillId="0" borderId="3" xfId="1" applyNumberFormat="1" applyFont="1" applyBorder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8" fillId="0" borderId="0" xfId="1" applyFont="1" applyAlignment="1"/>
    <xf numFmtId="58" fontId="9" fillId="0" borderId="0" xfId="1" applyNumberFormat="1" applyFont="1" applyBorder="1" applyAlignment="1">
      <alignment horizontal="right"/>
    </xf>
    <xf numFmtId="0" fontId="10" fillId="0" borderId="0" xfId="1" applyFont="1" applyAlignment="1">
      <alignment horizontal="right"/>
    </xf>
    <xf numFmtId="176" fontId="5" fillId="0" borderId="0" xfId="1" applyNumberFormat="1" applyFont="1" applyAlignment="1">
      <alignment horizontal="right" vertical="center"/>
    </xf>
    <xf numFmtId="176" fontId="11" fillId="0" borderId="1" xfId="1" applyNumberFormat="1" applyFont="1" applyBorder="1" applyAlignment="1">
      <alignment horizontal="center" vertical="center"/>
    </xf>
    <xf numFmtId="0" fontId="9" fillId="0" borderId="0" xfId="1" applyFont="1" applyBorder="1" applyAlignment="1">
      <alignment horizontal="right"/>
    </xf>
    <xf numFmtId="0" fontId="10" fillId="0" borderId="0" xfId="2" applyFont="1" applyAlignment="1">
      <alignment horizontal="center" vertical="center"/>
    </xf>
    <xf numFmtId="0" fontId="10" fillId="0" borderId="0" xfId="2" applyFont="1" applyAlignment="1">
      <alignment horizontal="left" vertical="center"/>
    </xf>
    <xf numFmtId="0" fontId="10" fillId="0" borderId="1" xfId="2" applyFont="1" applyBorder="1" applyAlignment="1">
      <alignment horizontal="center" vertical="center"/>
    </xf>
    <xf numFmtId="0" fontId="10" fillId="0" borderId="0" xfId="2" applyFont="1"/>
    <xf numFmtId="0" fontId="10" fillId="0" borderId="1" xfId="2" applyFont="1" applyBorder="1" applyAlignment="1">
      <alignment horizontal="center"/>
    </xf>
    <xf numFmtId="0" fontId="10" fillId="0" borderId="1" xfId="2" applyFont="1" applyBorder="1" applyAlignment="1">
      <alignment horizontal="right" shrinkToFit="1"/>
    </xf>
    <xf numFmtId="176" fontId="4" fillId="0" borderId="1" xfId="0" applyNumberFormat="1" applyFont="1" applyBorder="1" applyAlignment="1">
      <alignment horizontal="center" vertical="center" shrinkToFit="1"/>
    </xf>
    <xf numFmtId="38" fontId="4" fillId="0" borderId="1" xfId="4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1" xfId="2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38" fontId="0" fillId="0" borderId="1" xfId="4" applyFont="1" applyBorder="1">
      <alignment vertical="center"/>
    </xf>
    <xf numFmtId="38" fontId="0" fillId="0" borderId="1" xfId="4" applyFont="1" applyBorder="1" applyAlignment="1">
      <alignment horizontal="center" vertical="center"/>
    </xf>
    <xf numFmtId="0" fontId="8" fillId="0" borderId="0" xfId="1" applyNumberFormat="1" applyFont="1" applyAlignment="1">
      <alignment horizontal="left"/>
    </xf>
    <xf numFmtId="14" fontId="4" fillId="0" borderId="0" xfId="0" applyNumberFormat="1" applyFont="1">
      <alignment vertical="center"/>
    </xf>
    <xf numFmtId="0" fontId="6" fillId="0" borderId="0" xfId="0" applyFont="1">
      <alignment vertical="center"/>
    </xf>
    <xf numFmtId="0" fontId="6" fillId="0" borderId="1" xfId="2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38" fontId="6" fillId="0" borderId="1" xfId="4" applyFont="1" applyBorder="1">
      <alignment vertical="center"/>
    </xf>
    <xf numFmtId="38" fontId="6" fillId="0" borderId="1" xfId="4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 shrinkToFit="1"/>
    </xf>
    <xf numFmtId="34" fontId="8" fillId="0" borderId="0" xfId="1" applyNumberFormat="1" applyFont="1" applyAlignment="1">
      <alignment horizontal="left"/>
    </xf>
    <xf numFmtId="38" fontId="13" fillId="0" borderId="1" xfId="4" applyFont="1" applyBorder="1">
      <alignment vertical="center"/>
    </xf>
    <xf numFmtId="0" fontId="0" fillId="0" borderId="1" xfId="0" applyBorder="1">
      <alignment vertical="center"/>
    </xf>
    <xf numFmtId="0" fontId="0" fillId="0" borderId="0" xfId="0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34" fontId="14" fillId="0" borderId="0" xfId="0" applyNumberFormat="1" applyFont="1">
      <alignment vertical="center"/>
    </xf>
    <xf numFmtId="0" fontId="7" fillId="0" borderId="0" xfId="1" applyFont="1" applyAlignment="1">
      <alignment horizontal="right" vertical="center"/>
    </xf>
    <xf numFmtId="34" fontId="8" fillId="0" borderId="0" xfId="1" applyNumberFormat="1" applyFont="1" applyAlignment="1">
      <alignment horizontal="left"/>
    </xf>
    <xf numFmtId="0" fontId="10" fillId="0" borderId="0" xfId="1" applyFont="1" applyAlignment="1">
      <alignment horizontal="right"/>
    </xf>
    <xf numFmtId="0" fontId="0" fillId="0" borderId="0" xfId="0" applyAlignment="1">
      <alignment horizontal="center" vertical="center"/>
    </xf>
  </cellXfs>
  <cellStyles count="5">
    <cellStyle name="標準" xfId="0" builtinId="0"/>
    <cellStyle name="標準 2" xfId="1"/>
    <cellStyle name="標準_113b017 のコピー" xfId="2"/>
    <cellStyle name="標準_実験用112b017 のコピー (version 1) (2)" xfId="3"/>
    <cellStyle name="桁区切り" xfId="4" builtinId="6"/>
  </cellStyle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worksheet" Target="worksheets/sheet17.xml" /><Relationship Id="rId18" Type="http://schemas.openxmlformats.org/officeDocument/2006/relationships/externalLink" Target="externalLinks/externalLink1.xml" /><Relationship Id="rId19" Type="http://schemas.openxmlformats.org/officeDocument/2006/relationships/externalLink" Target="externalLinks/externalLink2.xml" /><Relationship Id="rId20" Type="http://schemas.openxmlformats.org/officeDocument/2006/relationships/externalLink" Target="externalLinks/externalLink3.xml" /><Relationship Id="rId21" Type="http://schemas.openxmlformats.org/officeDocument/2006/relationships/externalLink" Target="externalLinks/externalLink4.xml" /><Relationship Id="rId22" Type="http://schemas.openxmlformats.org/officeDocument/2006/relationships/externalLink" Target="externalLinks/externalLink5.xml" /><Relationship Id="rId23" Type="http://schemas.openxmlformats.org/officeDocument/2006/relationships/externalLink" Target="externalLinks/externalLink6.xml" /><Relationship Id="rId24" Type="http://schemas.openxmlformats.org/officeDocument/2006/relationships/externalLink" Target="externalLinks/externalLink7.xml" /><Relationship Id="rId25" Type="http://schemas.openxmlformats.org/officeDocument/2006/relationships/externalLink" Target="externalLinks/externalLink8.xml" /><Relationship Id="rId26" Type="http://schemas.openxmlformats.org/officeDocument/2006/relationships/externalLink" Target="externalLinks/externalLink9.xml" /><Relationship Id="rId27" Type="http://schemas.openxmlformats.org/officeDocument/2006/relationships/externalLink" Target="externalLinks/externalLink10.xml" /><Relationship Id="rId28" Type="http://schemas.openxmlformats.org/officeDocument/2006/relationships/theme" Target="theme/theme1.xml" /><Relationship Id="rId29" Type="http://schemas.openxmlformats.org/officeDocument/2006/relationships/sharedStrings" Target="sharedStrings.xml" /><Relationship Id="rId30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2\&#30528;&#24037;&#32113;&#35336;0502.xls" TargetMode="External" /></Relationships>
</file>

<file path=xl/externalLinks/_rels/externalLink10.xml.rels><?xml version="1.0" encoding="UTF-8"?><Relationships xmlns="http://schemas.openxmlformats.org/package/2006/relationships"><Relationship Id="rId1" Type="http://schemas.openxmlformats.org/officeDocument/2006/relationships/externalLinkPath" Target="\&#9675;R04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412\&#12500;&#12509;&#12483;&#12488;&#38598;&#35336;&#29992;_22&#38745;&#23713;&#30476;&#65288;0412&#65289;.xls" TargetMode="External" /></Relationships>
</file>

<file path=xl/externalLinks/_rels/externalLink2.xml.rels><?xml version="1.0" encoding="UTF-8"?><Relationships xmlns="http://schemas.openxmlformats.org/package/2006/relationships"><Relationship Id="rId1" Type="http://schemas.openxmlformats.org/officeDocument/2006/relationships/externalLinkPath" Target="\&#9675;R04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410\&#12500;&#12509;&#12483;&#12488;&#38598;&#35336;&#29992;_22&#38745;&#23713;&#30476;&#65288;221201&#65289;.xls" TargetMode="External" /></Relationships>
</file>

<file path=xl/externalLinks/_rels/externalLink3.xml.rels><?xml version="1.0" encoding="UTF-8"?><Relationships xmlns="http://schemas.openxmlformats.org/package/2006/relationships"><Relationship Id="rId1" Type="http://schemas.openxmlformats.org/officeDocument/2006/relationships/externalLinkPath" Target="\&#9675;R04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412\&#12500;&#12509;&#12483;&#12488;&#38598;&#35336;&#29992;_22&#38745;&#23713;&#30476;&#65288;2022&#24180;&#65289;.xls" TargetMode="External" /></Relationships>
</file>

<file path=xl/externalLinks/_rels/externalLink4.xml.rels><?xml version="1.0" encoding="UTF-8"?><Relationships xmlns="http://schemas.openxmlformats.org/package/2006/relationships"><Relationship Id="rId1" Type="http://schemas.openxmlformats.org/officeDocument/2006/relationships/externalLinkPath" Target="\&#9675;R04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402\&#24115;&#31080;\&#12500;&#12509;&#12483;&#12488;&#38598;&#35336;&#29992;_22&#38745;&#23713;&#30476;&#65288;0402&#65289;.xls" TargetMode="External" /></Relationships>
</file>

<file path=xl/externalLinks/_rels/externalLink5.xml.rels><?xml version="1.0" encoding="UTF-8"?><Relationships xmlns="http://schemas.openxmlformats.org/package/2006/relationships"><Relationship Id="rId1" Type="http://schemas.openxmlformats.org/officeDocument/2006/relationships/externalLinkPath" Target="\&#9675;R04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1\&#12500;&#12509;&#12483;&#12488;&#38598;&#35336;&#29992;_22&#38745;&#23713;&#30476;().xls" TargetMode="External" /></Relationships>
</file>

<file path=xl/externalLinks/_rels/externalLink6.xml.rels><?xml version="1.0" encoding="UTF-8"?><Relationships xmlns="http://schemas.openxmlformats.org/package/2006/relationships"><Relationship Id="rId1" Type="http://schemas.openxmlformats.org/officeDocument/2006/relationships/externalLinkPath" Target="\&#9675;R04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409\&#12500;&#12509;&#12483;&#12488;&#38598;&#35336;&#29992;_22&#38745;&#23713;&#30476;&#65288;0409&#65289;.xls" TargetMode="External" /></Relationships>
</file>

<file path=xl/externalLinks/_rels/externalLink7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3\&#12500;&#12509;&#12483;&#12488;&#38598;&#35336;&#29992;_22&#38745;&#23713;&#30476;0503.xls" TargetMode="External" /></Relationships>
</file>

<file path=xl/externalLinks/_rels/externalLink8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3\&#12500;&#12509;&#12483;&#12488;&#38598;&#35336;&#29992;_22&#38745;&#23713;&#30476;04&#24180;&#24230;.xls" TargetMode="External" /></Relationships>
</file>

<file path=xl/externalLinks/_rels/externalLink9.xml.rels><?xml version="1.0" encoding="UTF-8"?><Relationships xmlns="http://schemas.openxmlformats.org/package/2006/relationships"><Relationship Id="rId1" Type="http://schemas.openxmlformats.org/officeDocument/2006/relationships/externalLinkPath" Target="\&#9675;R04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411\&#12500;&#12509;&#12483;&#12488;&#38598;&#35336;&#29992;_22&#38745;&#23713;&#30476;&#65288;0411&#65289;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51</v>
          </cell>
          <cell r="D6">
            <v>86</v>
          </cell>
          <cell r="E6">
            <v>33</v>
          </cell>
          <cell r="F6">
            <v>15</v>
          </cell>
          <cell r="G6">
            <v>185</v>
          </cell>
        </row>
        <row r="7">
          <cell r="A7" t="str">
            <v>駿河区</v>
          </cell>
          <cell r="B7">
            <v>102</v>
          </cell>
          <cell r="C7">
            <v>39</v>
          </cell>
          <cell r="D7">
            <v>28</v>
          </cell>
          <cell r="F7">
            <v>17</v>
          </cell>
          <cell r="G7">
            <v>84</v>
          </cell>
        </row>
        <row r="8">
          <cell r="A8" t="str">
            <v>清水区</v>
          </cell>
          <cell r="B8">
            <v>103</v>
          </cell>
          <cell r="C8">
            <v>31</v>
          </cell>
          <cell r="D8">
            <v>25</v>
          </cell>
          <cell r="E8">
            <v>84</v>
          </cell>
          <cell r="F8">
            <v>10</v>
          </cell>
          <cell r="G8">
            <v>150</v>
          </cell>
        </row>
        <row r="9">
          <cell r="A9" t="str">
            <v>中区</v>
          </cell>
          <cell r="B9">
            <v>131</v>
          </cell>
          <cell r="C9">
            <v>37</v>
          </cell>
          <cell r="D9">
            <v>123</v>
          </cell>
          <cell r="E9">
            <v>6</v>
          </cell>
          <cell r="F9">
            <v>11</v>
          </cell>
          <cell r="G9">
            <v>177</v>
          </cell>
        </row>
        <row r="10">
          <cell r="A10" t="str">
            <v>東区</v>
          </cell>
          <cell r="B10">
            <v>132</v>
          </cell>
          <cell r="C10">
            <v>38</v>
          </cell>
          <cell r="D10">
            <v>22</v>
          </cell>
          <cell r="F10">
            <v>8</v>
          </cell>
          <cell r="G10">
            <v>68</v>
          </cell>
        </row>
        <row r="11">
          <cell r="A11" t="str">
            <v>西区</v>
          </cell>
          <cell r="B11">
            <v>133</v>
          </cell>
          <cell r="C11">
            <v>25</v>
          </cell>
          <cell r="D11">
            <v>6</v>
          </cell>
          <cell r="F11">
            <v>3</v>
          </cell>
          <cell r="G11">
            <v>34</v>
          </cell>
        </row>
        <row r="12">
          <cell r="A12" t="str">
            <v>南区</v>
          </cell>
          <cell r="B12">
            <v>134</v>
          </cell>
          <cell r="C12">
            <v>29</v>
          </cell>
          <cell r="F12">
            <v>16</v>
          </cell>
          <cell r="G12">
            <v>45</v>
          </cell>
        </row>
        <row r="13">
          <cell r="A13" t="str">
            <v>北区</v>
          </cell>
          <cell r="B13">
            <v>135</v>
          </cell>
          <cell r="C13">
            <v>39</v>
          </cell>
          <cell r="D13">
            <v>8</v>
          </cell>
          <cell r="F13">
            <v>4</v>
          </cell>
          <cell r="G13">
            <v>51</v>
          </cell>
        </row>
        <row r="14">
          <cell r="A14" t="str">
            <v>浜北区</v>
          </cell>
          <cell r="B14">
            <v>136</v>
          </cell>
          <cell r="C14">
            <v>27</v>
          </cell>
          <cell r="D14">
            <v>21</v>
          </cell>
          <cell r="F14">
            <v>13</v>
          </cell>
          <cell r="G14">
            <v>61</v>
          </cell>
        </row>
        <row r="15">
          <cell r="A15" t="str">
            <v>天竜区</v>
          </cell>
          <cell r="B15">
            <v>137</v>
          </cell>
          <cell r="C15">
            <v>2</v>
          </cell>
          <cell r="F15">
            <v>3</v>
          </cell>
          <cell r="G15">
            <v>5</v>
          </cell>
        </row>
        <row r="16">
          <cell r="A16" t="str">
            <v>沼津市</v>
          </cell>
          <cell r="B16">
            <v>203</v>
          </cell>
          <cell r="C16">
            <v>31</v>
          </cell>
          <cell r="D16">
            <v>27</v>
          </cell>
          <cell r="F16">
            <v>13</v>
          </cell>
          <cell r="G16">
            <v>71</v>
          </cell>
        </row>
        <row r="17">
          <cell r="A17" t="str">
            <v>熱海市</v>
          </cell>
          <cell r="B17">
            <v>205</v>
          </cell>
          <cell r="C17">
            <v>2</v>
          </cell>
          <cell r="F17">
            <v>1</v>
          </cell>
          <cell r="G17">
            <v>3</v>
          </cell>
        </row>
        <row r="18">
          <cell r="A18" t="str">
            <v>三島市</v>
          </cell>
          <cell r="B18">
            <v>206</v>
          </cell>
          <cell r="C18">
            <v>17</v>
          </cell>
          <cell r="E18">
            <v>1</v>
          </cell>
          <cell r="F18">
            <v>3</v>
          </cell>
          <cell r="G18">
            <v>21</v>
          </cell>
        </row>
        <row r="19">
          <cell r="A19" t="str">
            <v>富士宮市</v>
          </cell>
          <cell r="B19">
            <v>207</v>
          </cell>
          <cell r="C19">
            <v>15</v>
          </cell>
          <cell r="F19">
            <v>7</v>
          </cell>
          <cell r="G19">
            <v>22</v>
          </cell>
        </row>
        <row r="20">
          <cell r="A20" t="str">
            <v>伊東市</v>
          </cell>
          <cell r="B20">
            <v>208</v>
          </cell>
          <cell r="C20">
            <v>11</v>
          </cell>
          <cell r="E20">
            <v>1</v>
          </cell>
          <cell r="F20">
            <v>3</v>
          </cell>
          <cell r="G20">
            <v>15</v>
          </cell>
        </row>
        <row r="21">
          <cell r="A21" t="str">
            <v>島田市</v>
          </cell>
          <cell r="B21">
            <v>209</v>
          </cell>
          <cell r="C21">
            <v>25</v>
          </cell>
          <cell r="F21">
            <v>6</v>
          </cell>
          <cell r="G21">
            <v>31</v>
          </cell>
        </row>
        <row r="22">
          <cell r="A22" t="str">
            <v>富士市</v>
          </cell>
          <cell r="B22">
            <v>210</v>
          </cell>
          <cell r="C22">
            <v>43</v>
          </cell>
          <cell r="D22">
            <v>39</v>
          </cell>
          <cell r="F22">
            <v>18</v>
          </cell>
          <cell r="G22">
            <v>100</v>
          </cell>
        </row>
        <row r="23">
          <cell r="A23" t="str">
            <v>磐田市</v>
          </cell>
          <cell r="B23">
            <v>211</v>
          </cell>
          <cell r="C23">
            <v>42</v>
          </cell>
          <cell r="E23">
            <v>1</v>
          </cell>
          <cell r="F23">
            <v>18</v>
          </cell>
          <cell r="G23">
            <v>61</v>
          </cell>
        </row>
        <row r="24">
          <cell r="A24" t="str">
            <v>焼津市</v>
          </cell>
          <cell r="B24">
            <v>212</v>
          </cell>
          <cell r="C24">
            <v>27</v>
          </cell>
          <cell r="F24">
            <v>14</v>
          </cell>
          <cell r="G24">
            <v>41</v>
          </cell>
        </row>
        <row r="25">
          <cell r="A25" t="str">
            <v>掛川市</v>
          </cell>
          <cell r="B25">
            <v>213</v>
          </cell>
          <cell r="C25">
            <v>23</v>
          </cell>
          <cell r="F25">
            <v>10</v>
          </cell>
          <cell r="G25">
            <v>33</v>
          </cell>
        </row>
        <row r="26">
          <cell r="A26" t="str">
            <v>藤枝市</v>
          </cell>
          <cell r="B26">
            <v>214</v>
          </cell>
          <cell r="C26">
            <v>16</v>
          </cell>
          <cell r="D26">
            <v>8</v>
          </cell>
          <cell r="F26">
            <v>4</v>
          </cell>
          <cell r="G26">
            <v>28</v>
          </cell>
        </row>
        <row r="27">
          <cell r="A27" t="str">
            <v>御殿場市</v>
          </cell>
          <cell r="B27">
            <v>215</v>
          </cell>
          <cell r="C27">
            <v>14</v>
          </cell>
          <cell r="D27">
            <v>11</v>
          </cell>
          <cell r="F27">
            <v>5</v>
          </cell>
          <cell r="G27">
            <v>30</v>
          </cell>
        </row>
        <row r="28">
          <cell r="A28" t="str">
            <v>袋井市</v>
          </cell>
          <cell r="B28">
            <v>216</v>
          </cell>
          <cell r="C28">
            <v>24</v>
          </cell>
          <cell r="F28">
            <v>3</v>
          </cell>
          <cell r="G28">
            <v>27</v>
          </cell>
        </row>
        <row r="29">
          <cell r="A29" t="str">
            <v>下田市</v>
          </cell>
          <cell r="B29">
            <v>219</v>
          </cell>
          <cell r="C29">
            <v>4</v>
          </cell>
          <cell r="G29">
            <v>4</v>
          </cell>
        </row>
        <row r="30">
          <cell r="A30" t="str">
            <v>裾野市</v>
          </cell>
          <cell r="B30">
            <v>220</v>
          </cell>
          <cell r="C30">
            <v>9</v>
          </cell>
          <cell r="F30">
            <v>2</v>
          </cell>
          <cell r="G30">
            <v>11</v>
          </cell>
        </row>
        <row r="31">
          <cell r="A31" t="str">
            <v>湖西市</v>
          </cell>
          <cell r="B31">
            <v>221</v>
          </cell>
          <cell r="C31">
            <v>10</v>
          </cell>
          <cell r="G31">
            <v>10</v>
          </cell>
        </row>
        <row r="32">
          <cell r="A32" t="str">
            <v>伊豆市</v>
          </cell>
          <cell r="B32">
            <v>222</v>
          </cell>
          <cell r="C32">
            <v>6</v>
          </cell>
          <cell r="G32">
            <v>6</v>
          </cell>
        </row>
        <row r="33">
          <cell r="A33" t="str">
            <v>御前崎市</v>
          </cell>
          <cell r="B33">
            <v>223</v>
          </cell>
          <cell r="C33">
            <v>9</v>
          </cell>
          <cell r="G33">
            <v>9</v>
          </cell>
        </row>
        <row r="34">
          <cell r="A34" t="str">
            <v>菊川市</v>
          </cell>
          <cell r="B34">
            <v>224</v>
          </cell>
          <cell r="C34">
            <v>9</v>
          </cell>
          <cell r="G34">
            <v>9</v>
          </cell>
        </row>
        <row r="35">
          <cell r="A35" t="str">
            <v>伊豆の国市</v>
          </cell>
          <cell r="B35">
            <v>225</v>
          </cell>
          <cell r="C35">
            <v>5</v>
          </cell>
          <cell r="D35">
            <v>8</v>
          </cell>
          <cell r="G35">
            <v>13</v>
          </cell>
        </row>
        <row r="36">
          <cell r="A36" t="str">
            <v>牧之原市</v>
          </cell>
          <cell r="B36">
            <v>226</v>
          </cell>
          <cell r="C36">
            <v>8</v>
          </cell>
          <cell r="G36">
            <v>8</v>
          </cell>
        </row>
        <row r="37">
          <cell r="A37" t="str">
            <v>東伊豆町</v>
          </cell>
          <cell r="B37">
            <v>301</v>
          </cell>
          <cell r="C37">
            <v>1</v>
          </cell>
          <cell r="G37">
            <v>1</v>
          </cell>
        </row>
        <row r="38">
          <cell r="A38" t="str">
            <v>河津町</v>
          </cell>
          <cell r="B38">
            <v>302</v>
          </cell>
          <cell r="C38">
            <v>2</v>
          </cell>
          <cell r="G38">
            <v>2</v>
          </cell>
        </row>
        <row r="39">
          <cell r="A39" t="str">
            <v>松崎町</v>
          </cell>
          <cell r="B39">
            <v>305</v>
          </cell>
          <cell r="C39">
            <v>1</v>
          </cell>
          <cell r="G39">
            <v>1</v>
          </cell>
        </row>
        <row r="40">
          <cell r="A40" t="str">
            <v>函南町</v>
          </cell>
          <cell r="B40">
            <v>325</v>
          </cell>
          <cell r="C40">
            <v>8</v>
          </cell>
          <cell r="F40">
            <v>6</v>
          </cell>
          <cell r="G40">
            <v>14</v>
          </cell>
        </row>
        <row r="41">
          <cell r="A41" t="str">
            <v>清水町</v>
          </cell>
          <cell r="B41">
            <v>341</v>
          </cell>
          <cell r="C41">
            <v>6</v>
          </cell>
          <cell r="F41">
            <v>9</v>
          </cell>
          <cell r="G41">
            <v>15</v>
          </cell>
        </row>
        <row r="42">
          <cell r="A42" t="str">
            <v>長泉町</v>
          </cell>
          <cell r="B42">
            <v>342</v>
          </cell>
          <cell r="C42">
            <v>7</v>
          </cell>
          <cell r="D42">
            <v>24</v>
          </cell>
          <cell r="F42">
            <v>1</v>
          </cell>
          <cell r="G42">
            <v>32</v>
          </cell>
        </row>
        <row r="43">
          <cell r="A43" t="str">
            <v>小山町</v>
          </cell>
          <cell r="B43">
            <v>344</v>
          </cell>
          <cell r="C43">
            <v>1</v>
          </cell>
          <cell r="F43">
            <v>2</v>
          </cell>
          <cell r="G43">
            <v>3</v>
          </cell>
        </row>
        <row r="44">
          <cell r="A44" t="str">
            <v>吉田町</v>
          </cell>
          <cell r="B44">
            <v>424</v>
          </cell>
          <cell r="C44">
            <v>6</v>
          </cell>
          <cell r="F44">
            <v>6</v>
          </cell>
          <cell r="G44">
            <v>12</v>
          </cell>
        </row>
        <row r="45">
          <cell r="A45" t="str">
            <v>森町</v>
          </cell>
          <cell r="B45">
            <v>461</v>
          </cell>
          <cell r="C45">
            <v>6</v>
          </cell>
          <cell r="D45">
            <v>8</v>
          </cell>
          <cell r="G45">
            <v>14</v>
          </cell>
        </row>
        <row r="46">
          <cell r="A46" t="str">
            <v>西伊豆町</v>
          </cell>
          <cell r="B46">
            <v>306</v>
          </cell>
          <cell r="C46">
            <v>1</v>
          </cell>
          <cell r="G46">
            <v>1</v>
          </cell>
        </row>
        <row r="47">
          <cell r="A47" t="str">
            <v>川根本町</v>
          </cell>
          <cell r="B47">
            <v>429</v>
          </cell>
          <cell r="C47">
            <v>1</v>
          </cell>
          <cell r="G47">
            <v>1</v>
          </cell>
        </row>
        <row r="48">
          <cell r="A48" t="str">
            <v/>
          </cell>
          <cell r="B48" t="str">
            <v>総計</v>
          </cell>
          <cell r="C48">
            <v>708</v>
          </cell>
          <cell r="D48">
            <v>444</v>
          </cell>
          <cell r="E48">
            <v>126</v>
          </cell>
          <cell r="F48">
            <v>231</v>
          </cell>
          <cell r="G48">
            <v>1509</v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41</v>
          </cell>
          <cell r="D6">
            <v>50</v>
          </cell>
          <cell r="F6">
            <v>24</v>
          </cell>
          <cell r="G6">
            <v>115</v>
          </cell>
        </row>
        <row r="7">
          <cell r="A7" t="str">
            <v>駿河区</v>
          </cell>
          <cell r="B7">
            <v>102</v>
          </cell>
          <cell r="C7">
            <v>40</v>
          </cell>
          <cell r="D7">
            <v>80</v>
          </cell>
          <cell r="F7">
            <v>20</v>
          </cell>
          <cell r="G7">
            <v>140</v>
          </cell>
        </row>
        <row r="8">
          <cell r="A8" t="str">
            <v>清水区</v>
          </cell>
          <cell r="B8">
            <v>103</v>
          </cell>
          <cell r="C8">
            <v>53</v>
          </cell>
          <cell r="D8">
            <v>61</v>
          </cell>
          <cell r="F8">
            <v>15</v>
          </cell>
          <cell r="G8">
            <v>129</v>
          </cell>
        </row>
        <row r="9">
          <cell r="A9" t="str">
            <v>中区</v>
          </cell>
          <cell r="B9">
            <v>131</v>
          </cell>
          <cell r="C9">
            <v>47</v>
          </cell>
          <cell r="D9">
            <v>27</v>
          </cell>
          <cell r="F9">
            <v>33</v>
          </cell>
          <cell r="G9">
            <v>107</v>
          </cell>
        </row>
        <row r="10">
          <cell r="A10" t="str">
            <v>東区</v>
          </cell>
          <cell r="B10">
            <v>132</v>
          </cell>
          <cell r="C10">
            <v>30</v>
          </cell>
          <cell r="D10">
            <v>21</v>
          </cell>
          <cell r="F10">
            <v>21</v>
          </cell>
          <cell r="G10">
            <v>72</v>
          </cell>
        </row>
        <row r="11">
          <cell r="A11" t="str">
            <v>西区</v>
          </cell>
          <cell r="B11">
            <v>133</v>
          </cell>
          <cell r="C11">
            <v>21</v>
          </cell>
          <cell r="F11">
            <v>8</v>
          </cell>
          <cell r="G11">
            <v>29</v>
          </cell>
        </row>
        <row r="12">
          <cell r="A12" t="str">
            <v>南区</v>
          </cell>
          <cell r="B12">
            <v>134</v>
          </cell>
          <cell r="C12">
            <v>13</v>
          </cell>
          <cell r="D12">
            <v>34</v>
          </cell>
          <cell r="F12">
            <v>18</v>
          </cell>
          <cell r="G12">
            <v>65</v>
          </cell>
        </row>
        <row r="13">
          <cell r="A13" t="str">
            <v>北区</v>
          </cell>
          <cell r="B13">
            <v>135</v>
          </cell>
          <cell r="C13">
            <v>10</v>
          </cell>
          <cell r="F13">
            <v>3</v>
          </cell>
          <cell r="G13">
            <v>13</v>
          </cell>
        </row>
        <row r="14">
          <cell r="A14" t="str">
            <v>浜北区</v>
          </cell>
          <cell r="B14">
            <v>136</v>
          </cell>
          <cell r="C14">
            <v>18</v>
          </cell>
          <cell r="D14">
            <v>42</v>
          </cell>
          <cell r="F14">
            <v>6</v>
          </cell>
          <cell r="G14">
            <v>66</v>
          </cell>
        </row>
        <row r="15">
          <cell r="A15" t="str">
            <v>天竜区</v>
          </cell>
          <cell r="B15">
            <v>137</v>
          </cell>
          <cell r="C15">
            <v>3</v>
          </cell>
          <cell r="E15">
            <v>1</v>
          </cell>
          <cell r="G15">
            <v>4</v>
          </cell>
        </row>
        <row r="16">
          <cell r="A16" t="str">
            <v>沼津市</v>
          </cell>
          <cell r="B16">
            <v>203</v>
          </cell>
          <cell r="C16">
            <v>39</v>
          </cell>
          <cell r="D16">
            <v>31</v>
          </cell>
          <cell r="E16">
            <v>1</v>
          </cell>
          <cell r="F16">
            <v>25</v>
          </cell>
          <cell r="G16">
            <v>96</v>
          </cell>
        </row>
        <row r="17">
          <cell r="A17" t="str">
            <v>熱海市</v>
          </cell>
          <cell r="B17">
            <v>205</v>
          </cell>
          <cell r="C17">
            <v>2</v>
          </cell>
          <cell r="G17">
            <v>2</v>
          </cell>
        </row>
        <row r="18">
          <cell r="A18" t="str">
            <v>三島市</v>
          </cell>
          <cell r="B18">
            <v>206</v>
          </cell>
          <cell r="C18">
            <v>18</v>
          </cell>
          <cell r="D18">
            <v>26</v>
          </cell>
          <cell r="F18">
            <v>8</v>
          </cell>
          <cell r="G18">
            <v>52</v>
          </cell>
        </row>
        <row r="19">
          <cell r="A19" t="str">
            <v>富士宮市</v>
          </cell>
          <cell r="B19">
            <v>207</v>
          </cell>
          <cell r="C19">
            <v>32</v>
          </cell>
          <cell r="D19">
            <v>15</v>
          </cell>
          <cell r="E19">
            <v>1</v>
          </cell>
          <cell r="F19">
            <v>9</v>
          </cell>
          <cell r="G19">
            <v>57</v>
          </cell>
        </row>
        <row r="20">
          <cell r="A20" t="str">
            <v>伊東市</v>
          </cell>
          <cell r="B20">
            <v>208</v>
          </cell>
          <cell r="C20">
            <v>9</v>
          </cell>
          <cell r="F20">
            <v>6</v>
          </cell>
          <cell r="G20">
            <v>15</v>
          </cell>
        </row>
        <row r="21">
          <cell r="A21" t="str">
            <v>島田市</v>
          </cell>
          <cell r="B21">
            <v>209</v>
          </cell>
          <cell r="C21">
            <v>42</v>
          </cell>
          <cell r="D21">
            <v>12</v>
          </cell>
          <cell r="E21">
            <v>2</v>
          </cell>
          <cell r="F21">
            <v>3</v>
          </cell>
          <cell r="G21">
            <v>59</v>
          </cell>
        </row>
        <row r="22">
          <cell r="A22" t="str">
            <v>富士市</v>
          </cell>
          <cell r="B22">
            <v>210</v>
          </cell>
          <cell r="C22">
            <v>63</v>
          </cell>
          <cell r="D22">
            <v>62</v>
          </cell>
          <cell r="F22">
            <v>15</v>
          </cell>
          <cell r="G22">
            <v>140</v>
          </cell>
        </row>
        <row r="23">
          <cell r="A23" t="str">
            <v>磐田市</v>
          </cell>
          <cell r="B23">
            <v>211</v>
          </cell>
          <cell r="C23">
            <v>24</v>
          </cell>
          <cell r="F23">
            <v>15</v>
          </cell>
          <cell r="G23">
            <v>39</v>
          </cell>
        </row>
        <row r="24">
          <cell r="A24" t="str">
            <v>焼津市</v>
          </cell>
          <cell r="B24">
            <v>212</v>
          </cell>
          <cell r="C24">
            <v>40</v>
          </cell>
          <cell r="D24">
            <v>78</v>
          </cell>
          <cell r="E24">
            <v>1</v>
          </cell>
          <cell r="F24">
            <v>9</v>
          </cell>
          <cell r="G24">
            <v>128</v>
          </cell>
        </row>
        <row r="25">
          <cell r="A25" t="str">
            <v>掛川市</v>
          </cell>
          <cell r="B25">
            <v>213</v>
          </cell>
          <cell r="C25">
            <v>32</v>
          </cell>
          <cell r="D25">
            <v>8</v>
          </cell>
          <cell r="F25">
            <v>6</v>
          </cell>
          <cell r="G25">
            <v>46</v>
          </cell>
        </row>
        <row r="26">
          <cell r="A26" t="str">
            <v>藤枝市</v>
          </cell>
          <cell r="B26">
            <v>214</v>
          </cell>
          <cell r="C26">
            <v>34</v>
          </cell>
          <cell r="D26">
            <v>16</v>
          </cell>
          <cell r="F26">
            <v>8</v>
          </cell>
          <cell r="G26">
            <v>58</v>
          </cell>
        </row>
        <row r="27">
          <cell r="A27" t="str">
            <v>御殿場市</v>
          </cell>
          <cell r="B27">
            <v>215</v>
          </cell>
          <cell r="C27">
            <v>24</v>
          </cell>
          <cell r="F27">
            <v>4</v>
          </cell>
          <cell r="G27">
            <v>28</v>
          </cell>
        </row>
        <row r="28">
          <cell r="A28" t="str">
            <v>袋井市</v>
          </cell>
          <cell r="B28">
            <v>216</v>
          </cell>
          <cell r="C28">
            <v>34</v>
          </cell>
          <cell r="D28">
            <v>18</v>
          </cell>
          <cell r="F28">
            <v>5</v>
          </cell>
          <cell r="G28">
            <v>57</v>
          </cell>
        </row>
        <row r="29">
          <cell r="A29" t="str">
            <v>裾野市</v>
          </cell>
          <cell r="B29">
            <v>220</v>
          </cell>
          <cell r="C29">
            <v>14</v>
          </cell>
          <cell r="F29">
            <v>5</v>
          </cell>
          <cell r="G29">
            <v>19</v>
          </cell>
        </row>
        <row r="30">
          <cell r="A30" t="str">
            <v>湖西市</v>
          </cell>
          <cell r="B30">
            <v>221</v>
          </cell>
          <cell r="C30">
            <v>12</v>
          </cell>
          <cell r="D30">
            <v>4</v>
          </cell>
          <cell r="E30">
            <v>1</v>
          </cell>
          <cell r="F30">
            <v>3</v>
          </cell>
          <cell r="G30">
            <v>20</v>
          </cell>
        </row>
        <row r="31">
          <cell r="A31" t="str">
            <v>伊豆市</v>
          </cell>
          <cell r="B31">
            <v>222</v>
          </cell>
          <cell r="C31">
            <v>3</v>
          </cell>
          <cell r="G31">
            <v>3</v>
          </cell>
        </row>
        <row r="32">
          <cell r="A32" t="str">
            <v>御前崎市</v>
          </cell>
          <cell r="B32">
            <v>223</v>
          </cell>
          <cell r="C32">
            <v>6</v>
          </cell>
          <cell r="G32">
            <v>6</v>
          </cell>
        </row>
        <row r="33">
          <cell r="A33" t="str">
            <v>菊川市</v>
          </cell>
          <cell r="B33">
            <v>224</v>
          </cell>
          <cell r="C33">
            <v>10</v>
          </cell>
          <cell r="D33">
            <v>14</v>
          </cell>
          <cell r="F33">
            <v>2</v>
          </cell>
          <cell r="G33">
            <v>26</v>
          </cell>
        </row>
        <row r="34">
          <cell r="A34" t="str">
            <v>伊豆の国市</v>
          </cell>
          <cell r="B34">
            <v>225</v>
          </cell>
          <cell r="C34">
            <v>13</v>
          </cell>
          <cell r="F34">
            <v>1</v>
          </cell>
          <cell r="G34">
            <v>14</v>
          </cell>
        </row>
        <row r="35">
          <cell r="A35" t="str">
            <v>牧之原市</v>
          </cell>
          <cell r="B35">
            <v>226</v>
          </cell>
          <cell r="C35">
            <v>9</v>
          </cell>
          <cell r="F35">
            <v>1</v>
          </cell>
          <cell r="G35">
            <v>10</v>
          </cell>
        </row>
        <row r="36">
          <cell r="A36" t="str">
            <v>河津町</v>
          </cell>
          <cell r="B36">
            <v>302</v>
          </cell>
          <cell r="C36">
            <v>1</v>
          </cell>
          <cell r="G36">
            <v>1</v>
          </cell>
        </row>
        <row r="37">
          <cell r="A37" t="str">
            <v>南伊豆町</v>
          </cell>
          <cell r="B37">
            <v>304</v>
          </cell>
          <cell r="C37">
            <v>2</v>
          </cell>
          <cell r="G37">
            <v>2</v>
          </cell>
        </row>
        <row r="38">
          <cell r="A38" t="str">
            <v>松崎町</v>
          </cell>
          <cell r="B38">
            <v>305</v>
          </cell>
          <cell r="C38">
            <v>1</v>
          </cell>
          <cell r="G38">
            <v>1</v>
          </cell>
        </row>
        <row r="39">
          <cell r="A39" t="str">
            <v>函南町</v>
          </cell>
          <cell r="B39">
            <v>325</v>
          </cell>
          <cell r="C39">
            <v>7</v>
          </cell>
          <cell r="E39">
            <v>1</v>
          </cell>
          <cell r="G39">
            <v>8</v>
          </cell>
        </row>
        <row r="40">
          <cell r="A40" t="str">
            <v>清水町</v>
          </cell>
          <cell r="B40">
            <v>341</v>
          </cell>
          <cell r="C40">
            <v>9</v>
          </cell>
          <cell r="F40">
            <v>8</v>
          </cell>
          <cell r="G40">
            <v>17</v>
          </cell>
        </row>
        <row r="41">
          <cell r="A41" t="str">
            <v>長泉町</v>
          </cell>
          <cell r="B41">
            <v>342</v>
          </cell>
          <cell r="C41">
            <v>9</v>
          </cell>
          <cell r="F41">
            <v>3</v>
          </cell>
          <cell r="G41">
            <v>12</v>
          </cell>
        </row>
        <row r="42">
          <cell r="A42" t="str">
            <v>小山町</v>
          </cell>
          <cell r="B42">
            <v>344</v>
          </cell>
          <cell r="C42">
            <v>2</v>
          </cell>
          <cell r="G42">
            <v>2</v>
          </cell>
        </row>
        <row r="43">
          <cell r="A43" t="str">
            <v>吉田町</v>
          </cell>
          <cell r="B43">
            <v>424</v>
          </cell>
          <cell r="C43">
            <v>13</v>
          </cell>
          <cell r="F43">
            <v>2</v>
          </cell>
          <cell r="G43">
            <v>15</v>
          </cell>
        </row>
        <row r="44">
          <cell r="A44" t="str">
            <v>森町</v>
          </cell>
          <cell r="B44">
            <v>461</v>
          </cell>
          <cell r="C44">
            <v>3</v>
          </cell>
          <cell r="G44">
            <v>3</v>
          </cell>
        </row>
        <row r="45">
          <cell r="A45" t="str">
            <v>西伊豆町</v>
          </cell>
          <cell r="B45">
            <v>306</v>
          </cell>
          <cell r="C45">
            <v>1</v>
          </cell>
          <cell r="G45">
            <v>1</v>
          </cell>
        </row>
        <row r="46">
          <cell r="A46" t="str">
            <v>川根本町</v>
          </cell>
          <cell r="B46">
            <v>429</v>
          </cell>
          <cell r="C46">
            <v>1</v>
          </cell>
          <cell r="G46">
            <v>1</v>
          </cell>
        </row>
        <row r="47">
          <cell r="A47" t="str">
            <v/>
          </cell>
          <cell r="B47" t="str">
            <v>総計</v>
          </cell>
          <cell r="C47">
            <v>785</v>
          </cell>
          <cell r="D47">
            <v>599</v>
          </cell>
          <cell r="E47">
            <v>8</v>
          </cell>
          <cell r="F47">
            <v>286</v>
          </cell>
          <cell r="G47">
            <v>1678</v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>
        <row r="19">
          <cell r="A19">
            <v>2022</v>
          </cell>
          <cell r="B19">
            <v>10</v>
          </cell>
        </row>
      </sheetData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47</v>
          </cell>
          <cell r="D6">
            <v>112</v>
          </cell>
          <cell r="E6">
            <v>1</v>
          </cell>
          <cell r="F6">
            <v>19</v>
          </cell>
          <cell r="G6">
            <v>179</v>
          </cell>
        </row>
        <row r="7">
          <cell r="A7" t="str">
            <v>駿河区</v>
          </cell>
          <cell r="B7">
            <v>102</v>
          </cell>
          <cell r="C7">
            <v>36</v>
          </cell>
          <cell r="D7">
            <v>86</v>
          </cell>
          <cell r="F7">
            <v>19</v>
          </cell>
          <cell r="G7">
            <v>141</v>
          </cell>
        </row>
        <row r="8">
          <cell r="A8" t="str">
            <v>清水区</v>
          </cell>
          <cell r="B8">
            <v>103</v>
          </cell>
          <cell r="C8">
            <v>54</v>
          </cell>
          <cell r="D8">
            <v>9</v>
          </cell>
          <cell r="F8">
            <v>12</v>
          </cell>
          <cell r="G8">
            <v>75</v>
          </cell>
        </row>
        <row r="9">
          <cell r="A9" t="str">
            <v>中区</v>
          </cell>
          <cell r="B9">
            <v>131</v>
          </cell>
          <cell r="C9">
            <v>46</v>
          </cell>
          <cell r="D9">
            <v>34</v>
          </cell>
          <cell r="E9">
            <v>1</v>
          </cell>
          <cell r="F9">
            <v>35</v>
          </cell>
          <cell r="G9">
            <v>116</v>
          </cell>
        </row>
        <row r="10">
          <cell r="A10" t="str">
            <v>東区</v>
          </cell>
          <cell r="B10">
            <v>132</v>
          </cell>
          <cell r="C10">
            <v>21</v>
          </cell>
          <cell r="D10">
            <v>15</v>
          </cell>
          <cell r="E10">
            <v>20</v>
          </cell>
          <cell r="F10">
            <v>18</v>
          </cell>
          <cell r="G10">
            <v>74</v>
          </cell>
        </row>
        <row r="11">
          <cell r="A11" t="str">
            <v>西区</v>
          </cell>
          <cell r="B11">
            <v>133</v>
          </cell>
          <cell r="C11">
            <v>29</v>
          </cell>
          <cell r="D11">
            <v>15</v>
          </cell>
          <cell r="F11">
            <v>5</v>
          </cell>
          <cell r="G11">
            <v>49</v>
          </cell>
        </row>
        <row r="12">
          <cell r="A12" t="str">
            <v>南区</v>
          </cell>
          <cell r="B12">
            <v>134</v>
          </cell>
          <cell r="C12">
            <v>25</v>
          </cell>
          <cell r="D12">
            <v>14</v>
          </cell>
          <cell r="F12">
            <v>4</v>
          </cell>
          <cell r="G12">
            <v>43</v>
          </cell>
        </row>
        <row r="13">
          <cell r="A13" t="str">
            <v>北区</v>
          </cell>
          <cell r="B13">
            <v>135</v>
          </cell>
          <cell r="C13">
            <v>24</v>
          </cell>
          <cell r="E13">
            <v>1</v>
          </cell>
          <cell r="F13">
            <v>6</v>
          </cell>
          <cell r="G13">
            <v>31</v>
          </cell>
        </row>
        <row r="14">
          <cell r="A14" t="str">
            <v>浜北区</v>
          </cell>
          <cell r="B14">
            <v>136</v>
          </cell>
          <cell r="C14">
            <v>35</v>
          </cell>
          <cell r="D14">
            <v>13</v>
          </cell>
          <cell r="F14">
            <v>4</v>
          </cell>
          <cell r="G14">
            <v>52</v>
          </cell>
        </row>
        <row r="15">
          <cell r="A15" t="str">
            <v>天竜区</v>
          </cell>
          <cell r="B15">
            <v>137</v>
          </cell>
          <cell r="C15">
            <v>2</v>
          </cell>
          <cell r="D15">
            <v>6</v>
          </cell>
          <cell r="G15">
            <v>8</v>
          </cell>
        </row>
        <row r="16">
          <cell r="A16" t="str">
            <v>沼津市</v>
          </cell>
          <cell r="B16">
            <v>203</v>
          </cell>
          <cell r="C16">
            <v>40</v>
          </cell>
          <cell r="D16">
            <v>22</v>
          </cell>
          <cell r="F16">
            <v>22</v>
          </cell>
          <cell r="G16">
            <v>84</v>
          </cell>
        </row>
        <row r="17">
          <cell r="A17" t="str">
            <v>熱海市</v>
          </cell>
          <cell r="B17">
            <v>205</v>
          </cell>
          <cell r="C17">
            <v>4</v>
          </cell>
          <cell r="G17">
            <v>4</v>
          </cell>
        </row>
        <row r="18">
          <cell r="A18" t="str">
            <v>三島市</v>
          </cell>
          <cell r="B18">
            <v>206</v>
          </cell>
          <cell r="C18">
            <v>21</v>
          </cell>
          <cell r="D18">
            <v>12</v>
          </cell>
          <cell r="F18">
            <v>5</v>
          </cell>
          <cell r="G18">
            <v>38</v>
          </cell>
        </row>
        <row r="19">
          <cell r="A19" t="str">
            <v>富士宮市</v>
          </cell>
          <cell r="B19">
            <v>207</v>
          </cell>
          <cell r="C19">
            <v>25</v>
          </cell>
          <cell r="D19">
            <v>16</v>
          </cell>
          <cell r="F19">
            <v>9</v>
          </cell>
          <cell r="G19">
            <v>50</v>
          </cell>
        </row>
        <row r="20">
          <cell r="A20" t="str">
            <v>伊東市</v>
          </cell>
          <cell r="B20">
            <v>208</v>
          </cell>
          <cell r="C20">
            <v>11</v>
          </cell>
          <cell r="F20">
            <v>3</v>
          </cell>
          <cell r="G20">
            <v>14</v>
          </cell>
        </row>
        <row r="21">
          <cell r="A21" t="str">
            <v>島田市</v>
          </cell>
          <cell r="B21">
            <v>209</v>
          </cell>
          <cell r="C21">
            <v>35</v>
          </cell>
          <cell r="D21">
            <v>10</v>
          </cell>
          <cell r="F21">
            <v>13</v>
          </cell>
          <cell r="G21">
            <v>58</v>
          </cell>
        </row>
        <row r="22">
          <cell r="A22" t="str">
            <v>富士市</v>
          </cell>
          <cell r="B22">
            <v>210</v>
          </cell>
          <cell r="C22">
            <v>77</v>
          </cell>
          <cell r="D22">
            <v>30</v>
          </cell>
          <cell r="F22">
            <v>17</v>
          </cell>
          <cell r="G22">
            <v>124</v>
          </cell>
        </row>
        <row r="23">
          <cell r="A23" t="str">
            <v>磐田市</v>
          </cell>
          <cell r="B23">
            <v>211</v>
          </cell>
          <cell r="C23">
            <v>40</v>
          </cell>
          <cell r="D23">
            <v>14</v>
          </cell>
          <cell r="E23">
            <v>1</v>
          </cell>
          <cell r="F23">
            <v>16</v>
          </cell>
          <cell r="G23">
            <v>71</v>
          </cell>
        </row>
        <row r="24">
          <cell r="A24" t="str">
            <v>焼津市</v>
          </cell>
          <cell r="B24">
            <v>212</v>
          </cell>
          <cell r="C24">
            <v>46</v>
          </cell>
          <cell r="D24">
            <v>12</v>
          </cell>
          <cell r="F24">
            <v>4</v>
          </cell>
          <cell r="G24">
            <v>62</v>
          </cell>
        </row>
        <row r="25">
          <cell r="A25" t="str">
            <v>掛川市</v>
          </cell>
          <cell r="B25">
            <v>213</v>
          </cell>
          <cell r="C25">
            <v>31</v>
          </cell>
          <cell r="D25">
            <v>24</v>
          </cell>
          <cell r="F25">
            <v>4</v>
          </cell>
          <cell r="G25">
            <v>59</v>
          </cell>
        </row>
        <row r="26">
          <cell r="A26" t="str">
            <v>藤枝市</v>
          </cell>
          <cell r="B26">
            <v>214</v>
          </cell>
          <cell r="C26">
            <v>29</v>
          </cell>
          <cell r="F26">
            <v>9</v>
          </cell>
          <cell r="G26">
            <v>38</v>
          </cell>
        </row>
        <row r="27">
          <cell r="A27" t="str">
            <v>御殿場市</v>
          </cell>
          <cell r="B27">
            <v>215</v>
          </cell>
          <cell r="C27">
            <v>25</v>
          </cell>
          <cell r="F27">
            <v>11</v>
          </cell>
          <cell r="G27">
            <v>36</v>
          </cell>
        </row>
        <row r="28">
          <cell r="A28" t="str">
            <v>袋井市</v>
          </cell>
          <cell r="B28">
            <v>216</v>
          </cell>
          <cell r="C28">
            <v>27</v>
          </cell>
          <cell r="F28">
            <v>4</v>
          </cell>
          <cell r="G28">
            <v>31</v>
          </cell>
        </row>
        <row r="29">
          <cell r="A29" t="str">
            <v>下田市</v>
          </cell>
          <cell r="B29">
            <v>219</v>
          </cell>
          <cell r="C29">
            <v>2</v>
          </cell>
          <cell r="G29">
            <v>2</v>
          </cell>
        </row>
        <row r="30">
          <cell r="A30" t="str">
            <v>裾野市</v>
          </cell>
          <cell r="B30">
            <v>220</v>
          </cell>
          <cell r="C30">
            <v>13</v>
          </cell>
          <cell r="F30">
            <v>5</v>
          </cell>
          <cell r="G30">
            <v>18</v>
          </cell>
        </row>
        <row r="31">
          <cell r="A31" t="str">
            <v>湖西市</v>
          </cell>
          <cell r="B31">
            <v>221</v>
          </cell>
          <cell r="C31">
            <v>14</v>
          </cell>
          <cell r="F31">
            <v>2</v>
          </cell>
          <cell r="G31">
            <v>16</v>
          </cell>
        </row>
        <row r="32">
          <cell r="A32" t="str">
            <v>伊豆市</v>
          </cell>
          <cell r="B32">
            <v>222</v>
          </cell>
          <cell r="C32">
            <v>4</v>
          </cell>
          <cell r="G32">
            <v>4</v>
          </cell>
        </row>
        <row r="33">
          <cell r="A33" t="str">
            <v>御前崎市</v>
          </cell>
          <cell r="B33">
            <v>223</v>
          </cell>
          <cell r="C33">
            <v>4</v>
          </cell>
          <cell r="G33">
            <v>4</v>
          </cell>
        </row>
        <row r="34">
          <cell r="A34" t="str">
            <v>菊川市</v>
          </cell>
          <cell r="B34">
            <v>224</v>
          </cell>
          <cell r="C34">
            <v>14</v>
          </cell>
          <cell r="G34">
            <v>14</v>
          </cell>
        </row>
        <row r="35">
          <cell r="A35" t="str">
            <v>伊豆の国市</v>
          </cell>
          <cell r="B35">
            <v>225</v>
          </cell>
          <cell r="C35">
            <v>9</v>
          </cell>
          <cell r="G35">
            <v>9</v>
          </cell>
        </row>
        <row r="36">
          <cell r="A36" t="str">
            <v>牧之原市</v>
          </cell>
          <cell r="B36">
            <v>226</v>
          </cell>
          <cell r="C36">
            <v>5</v>
          </cell>
          <cell r="F36">
            <v>1</v>
          </cell>
          <cell r="G36">
            <v>6</v>
          </cell>
        </row>
        <row r="37">
          <cell r="A37" t="str">
            <v>南伊豆町</v>
          </cell>
          <cell r="B37">
            <v>304</v>
          </cell>
          <cell r="C37">
            <v>1</v>
          </cell>
          <cell r="G37">
            <v>1</v>
          </cell>
        </row>
        <row r="38">
          <cell r="A38" t="str">
            <v>函南町</v>
          </cell>
          <cell r="B38">
            <v>325</v>
          </cell>
          <cell r="C38">
            <v>13</v>
          </cell>
          <cell r="F38">
            <v>2</v>
          </cell>
          <cell r="G38">
            <v>15</v>
          </cell>
        </row>
        <row r="39">
          <cell r="A39" t="str">
            <v>清水町</v>
          </cell>
          <cell r="B39">
            <v>341</v>
          </cell>
          <cell r="C39">
            <v>16</v>
          </cell>
          <cell r="D39">
            <v>19</v>
          </cell>
          <cell r="F39">
            <v>17</v>
          </cell>
          <cell r="G39">
            <v>52</v>
          </cell>
        </row>
        <row r="40">
          <cell r="A40" t="str">
            <v>長泉町</v>
          </cell>
          <cell r="B40">
            <v>342</v>
          </cell>
          <cell r="C40">
            <v>1</v>
          </cell>
          <cell r="D40">
            <v>12</v>
          </cell>
          <cell r="F40">
            <v>2</v>
          </cell>
          <cell r="G40">
            <v>15</v>
          </cell>
        </row>
        <row r="41">
          <cell r="A41" t="str">
            <v>小山町</v>
          </cell>
          <cell r="B41">
            <v>344</v>
          </cell>
          <cell r="C41">
            <v>5</v>
          </cell>
          <cell r="D41">
            <v>20</v>
          </cell>
          <cell r="G41">
            <v>25</v>
          </cell>
        </row>
        <row r="42">
          <cell r="A42" t="str">
            <v>吉田町</v>
          </cell>
          <cell r="B42">
            <v>424</v>
          </cell>
          <cell r="C42">
            <v>9</v>
          </cell>
          <cell r="F42">
            <v>4</v>
          </cell>
          <cell r="G42">
            <v>13</v>
          </cell>
        </row>
        <row r="43">
          <cell r="A43" t="str">
            <v>森町</v>
          </cell>
          <cell r="B43">
            <v>461</v>
          </cell>
          <cell r="C43">
            <v>10</v>
          </cell>
          <cell r="G43">
            <v>10</v>
          </cell>
        </row>
        <row r="44">
          <cell r="A44" t="str">
            <v/>
          </cell>
          <cell r="B44" t="str">
            <v>総計</v>
          </cell>
          <cell r="C44">
            <v>850</v>
          </cell>
          <cell r="D44">
            <v>495</v>
          </cell>
          <cell r="E44">
            <v>24</v>
          </cell>
          <cell r="F44">
            <v>272</v>
          </cell>
          <cell r="G44">
            <v>1641</v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葵区</v>
          </cell>
          <cell r="B8">
            <v>101</v>
          </cell>
          <cell r="C8">
            <v>54</v>
          </cell>
        </row>
        <row r="9">
          <cell r="A9" t="str">
            <v>駿河区</v>
          </cell>
          <cell r="B9">
            <v>102</v>
          </cell>
          <cell r="C9">
            <v>34</v>
          </cell>
        </row>
        <row r="10">
          <cell r="A10" t="str">
            <v>中区</v>
          </cell>
          <cell r="B10">
            <v>131</v>
          </cell>
          <cell r="C10">
            <v>161</v>
          </cell>
        </row>
        <row r="11">
          <cell r="A11" t="str">
            <v>長泉町</v>
          </cell>
          <cell r="B11">
            <v>342</v>
          </cell>
          <cell r="C11">
            <v>114</v>
          </cell>
        </row>
        <row r="12">
          <cell r="A12" t="str">
            <v/>
          </cell>
          <cell r="B12" t="str">
            <v>総計</v>
          </cell>
          <cell r="C12">
            <v>363</v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597</v>
          </cell>
          <cell r="D6">
            <v>487</v>
          </cell>
          <cell r="E6">
            <v>3</v>
          </cell>
          <cell r="F6">
            <v>323</v>
          </cell>
          <cell r="G6">
            <v>1410</v>
          </cell>
        </row>
        <row r="7">
          <cell r="A7" t="str">
            <v>駿河区</v>
          </cell>
          <cell r="B7">
            <v>102</v>
          </cell>
          <cell r="C7">
            <v>486</v>
          </cell>
          <cell r="D7">
            <v>861</v>
          </cell>
          <cell r="E7">
            <v>1</v>
          </cell>
          <cell r="F7">
            <v>302</v>
          </cell>
          <cell r="G7">
            <v>1650</v>
          </cell>
        </row>
        <row r="8">
          <cell r="A8" t="str">
            <v>清水区</v>
          </cell>
          <cell r="B8">
            <v>103</v>
          </cell>
          <cell r="C8">
            <v>594</v>
          </cell>
          <cell r="D8">
            <v>391</v>
          </cell>
          <cell r="E8">
            <v>2</v>
          </cell>
          <cell r="F8">
            <v>162</v>
          </cell>
          <cell r="G8">
            <v>1149</v>
          </cell>
        </row>
        <row r="9">
          <cell r="A9" t="str">
            <v>中区</v>
          </cell>
          <cell r="B9">
            <v>131</v>
          </cell>
          <cell r="C9">
            <v>582</v>
          </cell>
          <cell r="D9">
            <v>683</v>
          </cell>
          <cell r="E9">
            <v>16</v>
          </cell>
          <cell r="F9">
            <v>385</v>
          </cell>
          <cell r="G9">
            <v>1666</v>
          </cell>
        </row>
        <row r="10">
          <cell r="A10" t="str">
            <v>東区</v>
          </cell>
          <cell r="B10">
            <v>132</v>
          </cell>
          <cell r="C10">
            <v>412</v>
          </cell>
          <cell r="D10">
            <v>136</v>
          </cell>
          <cell r="E10">
            <v>22</v>
          </cell>
          <cell r="F10">
            <v>166</v>
          </cell>
          <cell r="G10">
            <v>736</v>
          </cell>
        </row>
        <row r="11">
          <cell r="A11" t="str">
            <v>西区</v>
          </cell>
          <cell r="B11">
            <v>133</v>
          </cell>
          <cell r="C11">
            <v>336</v>
          </cell>
          <cell r="D11">
            <v>139</v>
          </cell>
          <cell r="E11">
            <v>3</v>
          </cell>
          <cell r="F11">
            <v>95</v>
          </cell>
          <cell r="G11">
            <v>573</v>
          </cell>
        </row>
        <row r="12">
          <cell r="A12" t="str">
            <v>南区</v>
          </cell>
          <cell r="B12">
            <v>134</v>
          </cell>
          <cell r="C12">
            <v>256</v>
          </cell>
          <cell r="D12">
            <v>237</v>
          </cell>
          <cell r="E12">
            <v>4</v>
          </cell>
          <cell r="F12">
            <v>152</v>
          </cell>
          <cell r="G12">
            <v>649</v>
          </cell>
        </row>
        <row r="13">
          <cell r="A13" t="str">
            <v>北区</v>
          </cell>
          <cell r="B13">
            <v>135</v>
          </cell>
          <cell r="C13">
            <v>294</v>
          </cell>
          <cell r="D13">
            <v>82</v>
          </cell>
          <cell r="E13">
            <v>4</v>
          </cell>
          <cell r="F13">
            <v>35</v>
          </cell>
          <cell r="G13">
            <v>415</v>
          </cell>
        </row>
        <row r="14">
          <cell r="A14" t="str">
            <v>浜北区</v>
          </cell>
          <cell r="B14">
            <v>136</v>
          </cell>
          <cell r="C14">
            <v>372</v>
          </cell>
          <cell r="D14">
            <v>243</v>
          </cell>
          <cell r="E14">
            <v>1</v>
          </cell>
          <cell r="F14">
            <v>128</v>
          </cell>
          <cell r="G14">
            <v>744</v>
          </cell>
        </row>
        <row r="15">
          <cell r="A15" t="str">
            <v>天竜区</v>
          </cell>
          <cell r="B15">
            <v>137</v>
          </cell>
          <cell r="C15">
            <v>58</v>
          </cell>
          <cell r="D15">
            <v>20</v>
          </cell>
          <cell r="E15">
            <v>17</v>
          </cell>
          <cell r="F15">
            <v>5</v>
          </cell>
          <cell r="G15">
            <v>100</v>
          </cell>
        </row>
        <row r="16">
          <cell r="A16" t="str">
            <v>沼津市</v>
          </cell>
          <cell r="B16">
            <v>203</v>
          </cell>
          <cell r="C16">
            <v>443</v>
          </cell>
          <cell r="D16">
            <v>378</v>
          </cell>
          <cell r="E16">
            <v>7</v>
          </cell>
          <cell r="F16">
            <v>243</v>
          </cell>
          <cell r="G16">
            <v>1071</v>
          </cell>
        </row>
        <row r="17">
          <cell r="A17" t="str">
            <v>熱海市</v>
          </cell>
          <cell r="B17">
            <v>205</v>
          </cell>
          <cell r="C17">
            <v>40</v>
          </cell>
          <cell r="D17">
            <v>5</v>
          </cell>
          <cell r="E17">
            <v>4</v>
          </cell>
          <cell r="F17">
            <v>1</v>
          </cell>
          <cell r="G17">
            <v>50</v>
          </cell>
        </row>
        <row r="18">
          <cell r="A18" t="str">
            <v>三島市</v>
          </cell>
          <cell r="B18">
            <v>206</v>
          </cell>
          <cell r="C18">
            <v>228</v>
          </cell>
          <cell r="D18">
            <v>153</v>
          </cell>
          <cell r="E18">
            <v>2</v>
          </cell>
          <cell r="F18">
            <v>70</v>
          </cell>
          <cell r="G18">
            <v>453</v>
          </cell>
        </row>
        <row r="19">
          <cell r="A19" t="str">
            <v>富士宮市</v>
          </cell>
          <cell r="B19">
            <v>207</v>
          </cell>
          <cell r="C19">
            <v>379</v>
          </cell>
          <cell r="D19">
            <v>162</v>
          </cell>
          <cell r="E19">
            <v>2</v>
          </cell>
          <cell r="F19">
            <v>119</v>
          </cell>
          <cell r="G19">
            <v>662</v>
          </cell>
        </row>
        <row r="20">
          <cell r="A20" t="str">
            <v>伊東市</v>
          </cell>
          <cell r="B20">
            <v>208</v>
          </cell>
          <cell r="C20">
            <v>127</v>
          </cell>
          <cell r="D20">
            <v>39</v>
          </cell>
          <cell r="E20">
            <v>5</v>
          </cell>
          <cell r="F20">
            <v>32</v>
          </cell>
          <cell r="G20">
            <v>203</v>
          </cell>
        </row>
        <row r="21">
          <cell r="A21" t="str">
            <v>島田市</v>
          </cell>
          <cell r="B21">
            <v>209</v>
          </cell>
          <cell r="C21">
            <v>331</v>
          </cell>
          <cell r="D21">
            <v>99</v>
          </cell>
          <cell r="E21">
            <v>2</v>
          </cell>
          <cell r="F21">
            <v>54</v>
          </cell>
          <cell r="G21">
            <v>486</v>
          </cell>
        </row>
        <row r="22">
          <cell r="A22" t="str">
            <v>富士市</v>
          </cell>
          <cell r="B22">
            <v>210</v>
          </cell>
          <cell r="C22">
            <v>745</v>
          </cell>
          <cell r="D22">
            <v>435</v>
          </cell>
          <cell r="E22">
            <v>1</v>
          </cell>
          <cell r="F22">
            <v>256</v>
          </cell>
          <cell r="G22">
            <v>1437</v>
          </cell>
        </row>
        <row r="23">
          <cell r="A23" t="str">
            <v>磐田市</v>
          </cell>
          <cell r="B23">
            <v>211</v>
          </cell>
          <cell r="C23">
            <v>490</v>
          </cell>
          <cell r="D23">
            <v>254</v>
          </cell>
          <cell r="E23">
            <v>2</v>
          </cell>
          <cell r="F23">
            <v>208</v>
          </cell>
          <cell r="G23">
            <v>954</v>
          </cell>
        </row>
        <row r="24">
          <cell r="A24" t="str">
            <v>焼津市</v>
          </cell>
          <cell r="B24">
            <v>212</v>
          </cell>
          <cell r="C24">
            <v>423</v>
          </cell>
          <cell r="D24">
            <v>227</v>
          </cell>
          <cell r="E24">
            <v>2</v>
          </cell>
          <cell r="F24">
            <v>109</v>
          </cell>
          <cell r="G24">
            <v>761</v>
          </cell>
        </row>
        <row r="25">
          <cell r="A25" t="str">
            <v>掛川市</v>
          </cell>
          <cell r="B25">
            <v>213</v>
          </cell>
          <cell r="C25">
            <v>416</v>
          </cell>
          <cell r="D25">
            <v>143</v>
          </cell>
          <cell r="E25">
            <v>3</v>
          </cell>
          <cell r="F25">
            <v>70</v>
          </cell>
          <cell r="G25">
            <v>632</v>
          </cell>
        </row>
        <row r="26">
          <cell r="A26" t="str">
            <v>藤枝市</v>
          </cell>
          <cell r="B26">
            <v>214</v>
          </cell>
          <cell r="C26">
            <v>371</v>
          </cell>
          <cell r="D26">
            <v>142</v>
          </cell>
          <cell r="F26">
            <v>117</v>
          </cell>
          <cell r="G26">
            <v>630</v>
          </cell>
        </row>
        <row r="27">
          <cell r="A27" t="str">
            <v>御殿場市</v>
          </cell>
          <cell r="B27">
            <v>215</v>
          </cell>
          <cell r="C27">
            <v>219</v>
          </cell>
          <cell r="D27">
            <v>183</v>
          </cell>
          <cell r="E27">
            <v>1</v>
          </cell>
          <cell r="F27">
            <v>83</v>
          </cell>
          <cell r="G27">
            <v>486</v>
          </cell>
        </row>
        <row r="28">
          <cell r="A28" t="str">
            <v>袋井市</v>
          </cell>
          <cell r="B28">
            <v>216</v>
          </cell>
          <cell r="C28">
            <v>283</v>
          </cell>
          <cell r="D28">
            <v>96</v>
          </cell>
          <cell r="E28">
            <v>1</v>
          </cell>
          <cell r="F28">
            <v>70</v>
          </cell>
          <cell r="G28">
            <v>450</v>
          </cell>
        </row>
        <row r="29">
          <cell r="A29" t="str">
            <v>下田市</v>
          </cell>
          <cell r="B29">
            <v>219</v>
          </cell>
          <cell r="C29">
            <v>36</v>
          </cell>
          <cell r="D29">
            <v>21</v>
          </cell>
          <cell r="E29">
            <v>3</v>
          </cell>
          <cell r="G29">
            <v>60</v>
          </cell>
        </row>
        <row r="30">
          <cell r="A30" t="str">
            <v>裾野市</v>
          </cell>
          <cell r="B30">
            <v>220</v>
          </cell>
          <cell r="C30">
            <v>200</v>
          </cell>
          <cell r="D30">
            <v>28</v>
          </cell>
          <cell r="F30">
            <v>91</v>
          </cell>
          <cell r="G30">
            <v>319</v>
          </cell>
        </row>
        <row r="31">
          <cell r="A31" t="str">
            <v>湖西市</v>
          </cell>
          <cell r="B31">
            <v>221</v>
          </cell>
          <cell r="C31">
            <v>144</v>
          </cell>
          <cell r="D31">
            <v>49</v>
          </cell>
          <cell r="E31">
            <v>2</v>
          </cell>
          <cell r="F31">
            <v>40</v>
          </cell>
          <cell r="G31">
            <v>235</v>
          </cell>
        </row>
        <row r="32">
          <cell r="A32" t="str">
            <v>伊豆市</v>
          </cell>
          <cell r="B32">
            <v>222</v>
          </cell>
          <cell r="C32">
            <v>42</v>
          </cell>
          <cell r="D32">
            <v>20</v>
          </cell>
          <cell r="F32">
            <v>5</v>
          </cell>
          <cell r="G32">
            <v>67</v>
          </cell>
        </row>
        <row r="33">
          <cell r="A33" t="str">
            <v>御前崎市</v>
          </cell>
          <cell r="B33">
            <v>223</v>
          </cell>
          <cell r="C33">
            <v>89</v>
          </cell>
          <cell r="D33">
            <v>12</v>
          </cell>
          <cell r="E33">
            <v>1</v>
          </cell>
          <cell r="F33">
            <v>3</v>
          </cell>
          <cell r="G33">
            <v>105</v>
          </cell>
        </row>
        <row r="34">
          <cell r="A34" t="str">
            <v>菊川市</v>
          </cell>
          <cell r="B34">
            <v>224</v>
          </cell>
          <cell r="C34">
            <v>157</v>
          </cell>
          <cell r="D34">
            <v>22</v>
          </cell>
          <cell r="F34">
            <v>22</v>
          </cell>
          <cell r="G34">
            <v>201</v>
          </cell>
        </row>
        <row r="35">
          <cell r="A35" t="str">
            <v>伊豆の国市</v>
          </cell>
          <cell r="B35">
            <v>225</v>
          </cell>
          <cell r="C35">
            <v>102</v>
          </cell>
          <cell r="D35">
            <v>17</v>
          </cell>
          <cell r="E35">
            <v>1</v>
          </cell>
          <cell r="F35">
            <v>30</v>
          </cell>
          <cell r="G35">
            <v>150</v>
          </cell>
        </row>
        <row r="36">
          <cell r="A36" t="str">
            <v>牧之原市</v>
          </cell>
          <cell r="B36">
            <v>226</v>
          </cell>
          <cell r="C36">
            <v>116</v>
          </cell>
          <cell r="F36">
            <v>14</v>
          </cell>
          <cell r="G36">
            <v>130</v>
          </cell>
        </row>
        <row r="37">
          <cell r="A37" t="str">
            <v>河津町</v>
          </cell>
          <cell r="B37">
            <v>302</v>
          </cell>
          <cell r="C37">
            <v>10</v>
          </cell>
          <cell r="E37">
            <v>1</v>
          </cell>
          <cell r="G37">
            <v>11</v>
          </cell>
        </row>
        <row r="38">
          <cell r="A38" t="str">
            <v>南伊豆町</v>
          </cell>
          <cell r="B38">
            <v>304</v>
          </cell>
          <cell r="C38">
            <v>14</v>
          </cell>
          <cell r="G38">
            <v>14</v>
          </cell>
        </row>
        <row r="39">
          <cell r="A39" t="str">
            <v>松崎町</v>
          </cell>
          <cell r="B39">
            <v>305</v>
          </cell>
          <cell r="C39">
            <v>13</v>
          </cell>
          <cell r="G39">
            <v>13</v>
          </cell>
        </row>
        <row r="40">
          <cell r="A40" t="str">
            <v>函南町</v>
          </cell>
          <cell r="B40">
            <v>325</v>
          </cell>
          <cell r="C40">
            <v>99</v>
          </cell>
          <cell r="D40">
            <v>14</v>
          </cell>
          <cell r="E40">
            <v>1</v>
          </cell>
          <cell r="F40">
            <v>40</v>
          </cell>
          <cell r="G40">
            <v>154</v>
          </cell>
        </row>
        <row r="41">
          <cell r="A41" t="str">
            <v>清水町</v>
          </cell>
          <cell r="B41">
            <v>341</v>
          </cell>
          <cell r="C41">
            <v>84</v>
          </cell>
          <cell r="D41">
            <v>44</v>
          </cell>
          <cell r="F41">
            <v>74</v>
          </cell>
          <cell r="G41">
            <v>202</v>
          </cell>
        </row>
        <row r="42">
          <cell r="A42" t="str">
            <v>長泉町</v>
          </cell>
          <cell r="B42">
            <v>342</v>
          </cell>
          <cell r="C42">
            <v>104</v>
          </cell>
          <cell r="D42">
            <v>134</v>
          </cell>
          <cell r="F42">
            <v>171</v>
          </cell>
          <cell r="G42">
            <v>409</v>
          </cell>
        </row>
        <row r="43">
          <cell r="A43" t="str">
            <v>小山町</v>
          </cell>
          <cell r="B43">
            <v>344</v>
          </cell>
          <cell r="C43">
            <v>72</v>
          </cell>
          <cell r="D43">
            <v>48</v>
          </cell>
          <cell r="F43">
            <v>1</v>
          </cell>
          <cell r="G43">
            <v>121</v>
          </cell>
        </row>
        <row r="44">
          <cell r="A44" t="str">
            <v>吉田町</v>
          </cell>
          <cell r="B44">
            <v>424</v>
          </cell>
          <cell r="C44">
            <v>103</v>
          </cell>
          <cell r="D44">
            <v>2</v>
          </cell>
          <cell r="E44">
            <v>1</v>
          </cell>
          <cell r="F44">
            <v>19</v>
          </cell>
          <cell r="G44">
            <v>125</v>
          </cell>
        </row>
        <row r="45">
          <cell r="A45" t="str">
            <v>森町</v>
          </cell>
          <cell r="B45">
            <v>461</v>
          </cell>
          <cell r="C45">
            <v>69</v>
          </cell>
          <cell r="F45">
            <v>4</v>
          </cell>
          <cell r="G45">
            <v>73</v>
          </cell>
        </row>
        <row r="46">
          <cell r="A46" t="str">
            <v>西伊豆町</v>
          </cell>
          <cell r="B46">
            <v>306</v>
          </cell>
          <cell r="C46">
            <v>4</v>
          </cell>
          <cell r="G46">
            <v>4</v>
          </cell>
        </row>
        <row r="47">
          <cell r="A47" t="str">
            <v>川根本町</v>
          </cell>
          <cell r="B47">
            <v>429</v>
          </cell>
          <cell r="C47">
            <v>6</v>
          </cell>
          <cell r="G47">
            <v>6</v>
          </cell>
        </row>
        <row r="48">
          <cell r="A48" t="str">
            <v>東伊豆町</v>
          </cell>
          <cell r="B48">
            <v>301</v>
          </cell>
          <cell r="C48">
            <v>9</v>
          </cell>
          <cell r="E48">
            <v>1</v>
          </cell>
          <cell r="G48">
            <v>10</v>
          </cell>
        </row>
        <row r="49">
          <cell r="A49" t="str">
            <v/>
          </cell>
          <cell r="B49" t="str">
            <v>総計</v>
          </cell>
          <cell r="C49">
            <v>9955</v>
          </cell>
          <cell r="D49">
            <v>6006</v>
          </cell>
          <cell r="E49">
            <v>116</v>
          </cell>
          <cell r="F49">
            <v>3699</v>
          </cell>
          <cell r="G49">
            <v>19776</v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駿河区</v>
          </cell>
          <cell r="B8">
            <v>102</v>
          </cell>
          <cell r="C8">
            <v>34</v>
          </cell>
        </row>
        <row r="9">
          <cell r="A9" t="str">
            <v>長泉町</v>
          </cell>
          <cell r="B9">
            <v>342</v>
          </cell>
          <cell r="C9">
            <v>56</v>
          </cell>
        </row>
        <row r="10">
          <cell r="A10" t="str">
            <v/>
          </cell>
          <cell r="B10" t="str">
            <v>総計</v>
          </cell>
          <cell r="C10">
            <v>90</v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36</v>
          </cell>
          <cell r="D6">
            <v>30</v>
          </cell>
          <cell r="F6">
            <v>21</v>
          </cell>
          <cell r="G6">
            <v>87</v>
          </cell>
        </row>
        <row r="7">
          <cell r="A7" t="str">
            <v>駿河区</v>
          </cell>
          <cell r="B7">
            <v>102</v>
          </cell>
          <cell r="C7">
            <v>35</v>
          </cell>
          <cell r="D7">
            <v>21</v>
          </cell>
          <cell r="F7">
            <v>49</v>
          </cell>
          <cell r="G7">
            <v>105</v>
          </cell>
        </row>
        <row r="8">
          <cell r="A8" t="str">
            <v>清水区</v>
          </cell>
          <cell r="B8">
            <v>103</v>
          </cell>
          <cell r="C8">
            <v>44</v>
          </cell>
          <cell r="D8">
            <v>20</v>
          </cell>
          <cell r="E8">
            <v>1</v>
          </cell>
          <cell r="F8">
            <v>12</v>
          </cell>
          <cell r="G8">
            <v>77</v>
          </cell>
        </row>
        <row r="9">
          <cell r="A9" t="str">
            <v>中区</v>
          </cell>
          <cell r="B9">
            <v>131</v>
          </cell>
          <cell r="C9">
            <v>49</v>
          </cell>
          <cell r="D9">
            <v>62</v>
          </cell>
          <cell r="F9">
            <v>14</v>
          </cell>
          <cell r="G9">
            <v>125</v>
          </cell>
        </row>
        <row r="10">
          <cell r="A10" t="str">
            <v>東区</v>
          </cell>
          <cell r="B10">
            <v>132</v>
          </cell>
          <cell r="C10">
            <v>40</v>
          </cell>
          <cell r="D10">
            <v>9</v>
          </cell>
          <cell r="F10">
            <v>9</v>
          </cell>
          <cell r="G10">
            <v>58</v>
          </cell>
        </row>
        <row r="11">
          <cell r="A11" t="str">
            <v>西区</v>
          </cell>
          <cell r="B11">
            <v>133</v>
          </cell>
          <cell r="C11">
            <v>29</v>
          </cell>
          <cell r="D11">
            <v>12</v>
          </cell>
          <cell r="F11">
            <v>6</v>
          </cell>
          <cell r="G11">
            <v>47</v>
          </cell>
        </row>
        <row r="12">
          <cell r="A12" t="str">
            <v>南区</v>
          </cell>
          <cell r="B12">
            <v>134</v>
          </cell>
          <cell r="C12">
            <v>19</v>
          </cell>
          <cell r="D12">
            <v>32</v>
          </cell>
          <cell r="F12">
            <v>12</v>
          </cell>
          <cell r="G12">
            <v>63</v>
          </cell>
        </row>
        <row r="13">
          <cell r="A13" t="str">
            <v>北区</v>
          </cell>
          <cell r="B13">
            <v>135</v>
          </cell>
          <cell r="C13">
            <v>37</v>
          </cell>
          <cell r="F13">
            <v>3</v>
          </cell>
          <cell r="G13">
            <v>40</v>
          </cell>
        </row>
        <row r="14">
          <cell r="A14" t="str">
            <v>浜北区</v>
          </cell>
          <cell r="B14">
            <v>136</v>
          </cell>
          <cell r="C14">
            <v>29</v>
          </cell>
          <cell r="D14">
            <v>12</v>
          </cell>
          <cell r="F14">
            <v>13</v>
          </cell>
          <cell r="G14">
            <v>54</v>
          </cell>
        </row>
        <row r="15">
          <cell r="A15" t="str">
            <v>天竜区</v>
          </cell>
          <cell r="B15">
            <v>137</v>
          </cell>
          <cell r="C15">
            <v>8</v>
          </cell>
          <cell r="F15">
            <v>1</v>
          </cell>
          <cell r="G15">
            <v>9</v>
          </cell>
        </row>
        <row r="16">
          <cell r="A16" t="str">
            <v>沼津市</v>
          </cell>
          <cell r="B16">
            <v>203</v>
          </cell>
          <cell r="C16">
            <v>32</v>
          </cell>
          <cell r="D16">
            <v>10</v>
          </cell>
          <cell r="F16">
            <v>15</v>
          </cell>
          <cell r="G16">
            <v>57</v>
          </cell>
        </row>
        <row r="17">
          <cell r="A17" t="str">
            <v>熱海市</v>
          </cell>
          <cell r="B17">
            <v>205</v>
          </cell>
          <cell r="C17">
            <v>2</v>
          </cell>
          <cell r="D17">
            <v>4</v>
          </cell>
          <cell r="E17">
            <v>2</v>
          </cell>
          <cell r="F17">
            <v>1</v>
          </cell>
          <cell r="G17">
            <v>9</v>
          </cell>
        </row>
        <row r="18">
          <cell r="A18" t="str">
            <v>三島市</v>
          </cell>
          <cell r="B18">
            <v>206</v>
          </cell>
          <cell r="C18">
            <v>17</v>
          </cell>
          <cell r="D18">
            <v>10</v>
          </cell>
          <cell r="F18">
            <v>7</v>
          </cell>
          <cell r="G18">
            <v>34</v>
          </cell>
        </row>
        <row r="19">
          <cell r="A19" t="str">
            <v>富士宮市</v>
          </cell>
          <cell r="B19">
            <v>207</v>
          </cell>
          <cell r="C19">
            <v>34</v>
          </cell>
          <cell r="D19">
            <v>8</v>
          </cell>
          <cell r="F19">
            <v>9</v>
          </cell>
          <cell r="G19">
            <v>51</v>
          </cell>
        </row>
        <row r="20">
          <cell r="A20" t="str">
            <v>伊東市</v>
          </cell>
          <cell r="B20">
            <v>208</v>
          </cell>
          <cell r="C20">
            <v>4</v>
          </cell>
          <cell r="E20">
            <v>1</v>
          </cell>
          <cell r="F20">
            <v>4</v>
          </cell>
          <cell r="G20">
            <v>9</v>
          </cell>
        </row>
        <row r="21">
          <cell r="A21" t="str">
            <v>島田市</v>
          </cell>
          <cell r="B21">
            <v>209</v>
          </cell>
          <cell r="C21">
            <v>24</v>
          </cell>
          <cell r="D21">
            <v>10</v>
          </cell>
          <cell r="F21">
            <v>9</v>
          </cell>
          <cell r="G21">
            <v>43</v>
          </cell>
        </row>
        <row r="22">
          <cell r="A22" t="str">
            <v>富士市</v>
          </cell>
          <cell r="B22">
            <v>210</v>
          </cell>
          <cell r="C22">
            <v>57</v>
          </cell>
          <cell r="D22">
            <v>19</v>
          </cell>
          <cell r="F22">
            <v>33</v>
          </cell>
          <cell r="G22">
            <v>109</v>
          </cell>
        </row>
        <row r="23">
          <cell r="A23" t="str">
            <v>磐田市</v>
          </cell>
          <cell r="B23">
            <v>211</v>
          </cell>
          <cell r="C23">
            <v>42</v>
          </cell>
          <cell r="D23">
            <v>27</v>
          </cell>
          <cell r="F23">
            <v>11</v>
          </cell>
          <cell r="G23">
            <v>80</v>
          </cell>
        </row>
        <row r="24">
          <cell r="A24" t="str">
            <v>焼津市</v>
          </cell>
          <cell r="B24">
            <v>212</v>
          </cell>
          <cell r="C24">
            <v>25</v>
          </cell>
          <cell r="D24">
            <v>2</v>
          </cell>
          <cell r="F24">
            <v>6</v>
          </cell>
          <cell r="G24">
            <v>33</v>
          </cell>
        </row>
        <row r="25">
          <cell r="A25" t="str">
            <v>掛川市</v>
          </cell>
          <cell r="B25">
            <v>213</v>
          </cell>
          <cell r="C25">
            <v>24</v>
          </cell>
          <cell r="D25">
            <v>32</v>
          </cell>
          <cell r="F25">
            <v>8</v>
          </cell>
          <cell r="G25">
            <v>64</v>
          </cell>
        </row>
        <row r="26">
          <cell r="A26" t="str">
            <v>藤枝市</v>
          </cell>
          <cell r="B26">
            <v>214</v>
          </cell>
          <cell r="C26">
            <v>22</v>
          </cell>
          <cell r="D26">
            <v>28</v>
          </cell>
          <cell r="F26">
            <v>12</v>
          </cell>
          <cell r="G26">
            <v>62</v>
          </cell>
        </row>
        <row r="27">
          <cell r="A27" t="str">
            <v>御殿場市</v>
          </cell>
          <cell r="B27">
            <v>215</v>
          </cell>
          <cell r="C27">
            <v>14</v>
          </cell>
          <cell r="F27">
            <v>1</v>
          </cell>
          <cell r="G27">
            <v>15</v>
          </cell>
        </row>
        <row r="28">
          <cell r="A28" t="str">
            <v>袋井市</v>
          </cell>
          <cell r="B28">
            <v>216</v>
          </cell>
          <cell r="C28">
            <v>22</v>
          </cell>
          <cell r="F28">
            <v>8</v>
          </cell>
          <cell r="G28">
            <v>30</v>
          </cell>
        </row>
        <row r="29">
          <cell r="A29" t="str">
            <v>下田市</v>
          </cell>
          <cell r="B29">
            <v>219</v>
          </cell>
          <cell r="D29">
            <v>20</v>
          </cell>
          <cell r="G29">
            <v>20</v>
          </cell>
        </row>
        <row r="30">
          <cell r="A30" t="str">
            <v>裾野市</v>
          </cell>
          <cell r="B30">
            <v>220</v>
          </cell>
          <cell r="C30">
            <v>25</v>
          </cell>
          <cell r="F30">
            <v>12</v>
          </cell>
          <cell r="G30">
            <v>37</v>
          </cell>
        </row>
        <row r="31">
          <cell r="A31" t="str">
            <v>湖西市</v>
          </cell>
          <cell r="B31">
            <v>221</v>
          </cell>
          <cell r="C31">
            <v>13</v>
          </cell>
          <cell r="G31">
            <v>13</v>
          </cell>
        </row>
        <row r="32">
          <cell r="A32" t="str">
            <v>伊豆市</v>
          </cell>
          <cell r="B32">
            <v>222</v>
          </cell>
          <cell r="C32">
            <v>5</v>
          </cell>
          <cell r="G32">
            <v>5</v>
          </cell>
        </row>
        <row r="33">
          <cell r="A33" t="str">
            <v>御前崎市</v>
          </cell>
          <cell r="B33">
            <v>223</v>
          </cell>
          <cell r="C33">
            <v>6</v>
          </cell>
          <cell r="G33">
            <v>6</v>
          </cell>
        </row>
        <row r="34">
          <cell r="A34" t="str">
            <v>菊川市</v>
          </cell>
          <cell r="B34">
            <v>224</v>
          </cell>
          <cell r="C34">
            <v>8</v>
          </cell>
          <cell r="D34">
            <v>8</v>
          </cell>
          <cell r="F34">
            <v>2</v>
          </cell>
          <cell r="G34">
            <v>18</v>
          </cell>
        </row>
        <row r="35">
          <cell r="A35" t="str">
            <v>伊豆の国市</v>
          </cell>
          <cell r="B35">
            <v>225</v>
          </cell>
          <cell r="C35">
            <v>10</v>
          </cell>
          <cell r="F35">
            <v>1</v>
          </cell>
          <cell r="G35">
            <v>11</v>
          </cell>
        </row>
        <row r="36">
          <cell r="A36" t="str">
            <v>牧之原市</v>
          </cell>
          <cell r="B36">
            <v>226</v>
          </cell>
          <cell r="C36">
            <v>8</v>
          </cell>
          <cell r="G36">
            <v>8</v>
          </cell>
        </row>
        <row r="37">
          <cell r="A37" t="str">
            <v>東伊豆町</v>
          </cell>
          <cell r="B37">
            <v>301</v>
          </cell>
          <cell r="E37">
            <v>1</v>
          </cell>
          <cell r="G37">
            <v>1</v>
          </cell>
        </row>
        <row r="38">
          <cell r="A38" t="str">
            <v>河津町</v>
          </cell>
          <cell r="B38">
            <v>302</v>
          </cell>
          <cell r="C38">
            <v>1</v>
          </cell>
          <cell r="G38">
            <v>1</v>
          </cell>
        </row>
        <row r="39">
          <cell r="A39" t="str">
            <v>南伊豆町</v>
          </cell>
          <cell r="B39">
            <v>304</v>
          </cell>
          <cell r="C39">
            <v>1</v>
          </cell>
          <cell r="G39">
            <v>1</v>
          </cell>
        </row>
        <row r="40">
          <cell r="A40" t="str">
            <v>函南町</v>
          </cell>
          <cell r="B40">
            <v>325</v>
          </cell>
          <cell r="C40">
            <v>10</v>
          </cell>
          <cell r="F40">
            <v>5</v>
          </cell>
          <cell r="G40">
            <v>15</v>
          </cell>
        </row>
        <row r="41">
          <cell r="A41" t="str">
            <v>清水町</v>
          </cell>
          <cell r="B41">
            <v>341</v>
          </cell>
          <cell r="C41">
            <v>11</v>
          </cell>
          <cell r="F41">
            <v>3</v>
          </cell>
          <cell r="G41">
            <v>14</v>
          </cell>
        </row>
        <row r="42">
          <cell r="A42" t="str">
            <v>長泉町</v>
          </cell>
          <cell r="B42">
            <v>342</v>
          </cell>
          <cell r="C42">
            <v>18</v>
          </cell>
          <cell r="D42">
            <v>34</v>
          </cell>
          <cell r="F42">
            <v>70</v>
          </cell>
          <cell r="G42">
            <v>122</v>
          </cell>
        </row>
        <row r="43">
          <cell r="A43" t="str">
            <v>小山町</v>
          </cell>
          <cell r="B43">
            <v>344</v>
          </cell>
          <cell r="C43">
            <v>6</v>
          </cell>
          <cell r="G43">
            <v>6</v>
          </cell>
        </row>
        <row r="44">
          <cell r="A44" t="str">
            <v>吉田町</v>
          </cell>
          <cell r="B44">
            <v>424</v>
          </cell>
          <cell r="C44">
            <v>5</v>
          </cell>
          <cell r="F44">
            <v>3</v>
          </cell>
          <cell r="G44">
            <v>8</v>
          </cell>
        </row>
        <row r="45">
          <cell r="A45" t="str">
            <v>森町</v>
          </cell>
          <cell r="B45">
            <v>461</v>
          </cell>
          <cell r="C45">
            <v>4</v>
          </cell>
          <cell r="G45">
            <v>4</v>
          </cell>
        </row>
        <row r="46">
          <cell r="A46" t="str">
            <v/>
          </cell>
          <cell r="B46" t="str">
            <v>総計</v>
          </cell>
          <cell r="C46">
            <v>776</v>
          </cell>
          <cell r="D46">
            <v>410</v>
          </cell>
          <cell r="E46">
            <v>5</v>
          </cell>
          <cell r="F46">
            <v>360</v>
          </cell>
          <cell r="G46">
            <v>1551</v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東区</v>
          </cell>
          <cell r="B8">
            <v>132</v>
          </cell>
          <cell r="C8">
            <v>60</v>
          </cell>
        </row>
        <row r="9">
          <cell r="A9" t="str">
            <v>三島市</v>
          </cell>
          <cell r="B9">
            <v>206</v>
          </cell>
          <cell r="C9">
            <v>95</v>
          </cell>
        </row>
        <row r="10">
          <cell r="A10" t="str">
            <v/>
          </cell>
          <cell r="B10" t="str">
            <v>総計</v>
          </cell>
          <cell r="C10">
            <v>155</v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38</v>
          </cell>
          <cell r="D6">
            <v>75</v>
          </cell>
          <cell r="F6">
            <v>27</v>
          </cell>
          <cell r="G6">
            <v>140</v>
          </cell>
        </row>
        <row r="7">
          <cell r="A7" t="str">
            <v>駿河区</v>
          </cell>
          <cell r="B7">
            <v>102</v>
          </cell>
          <cell r="C7">
            <v>51</v>
          </cell>
          <cell r="D7">
            <v>2</v>
          </cell>
          <cell r="E7">
            <v>1</v>
          </cell>
          <cell r="F7">
            <v>28</v>
          </cell>
          <cell r="G7">
            <v>82</v>
          </cell>
        </row>
        <row r="8">
          <cell r="A8" t="str">
            <v>清水区</v>
          </cell>
          <cell r="B8">
            <v>103</v>
          </cell>
          <cell r="C8">
            <v>36</v>
          </cell>
          <cell r="D8">
            <v>25</v>
          </cell>
          <cell r="F8">
            <v>16</v>
          </cell>
          <cell r="G8">
            <v>77</v>
          </cell>
        </row>
        <row r="9">
          <cell r="A9" t="str">
            <v>中区</v>
          </cell>
          <cell r="B9">
            <v>131</v>
          </cell>
          <cell r="C9">
            <v>39</v>
          </cell>
          <cell r="D9">
            <v>88</v>
          </cell>
          <cell r="F9">
            <v>22</v>
          </cell>
          <cell r="G9">
            <v>149</v>
          </cell>
        </row>
        <row r="10">
          <cell r="A10" t="str">
            <v>東区</v>
          </cell>
          <cell r="B10">
            <v>132</v>
          </cell>
          <cell r="C10">
            <v>27</v>
          </cell>
          <cell r="D10">
            <v>9</v>
          </cell>
          <cell r="F10">
            <v>66</v>
          </cell>
          <cell r="G10">
            <v>102</v>
          </cell>
        </row>
        <row r="11">
          <cell r="A11" t="str">
            <v>西区</v>
          </cell>
          <cell r="B11">
            <v>133</v>
          </cell>
          <cell r="C11">
            <v>29</v>
          </cell>
          <cell r="D11">
            <v>3</v>
          </cell>
          <cell r="F11">
            <v>11</v>
          </cell>
          <cell r="G11">
            <v>43</v>
          </cell>
        </row>
        <row r="12">
          <cell r="A12" t="str">
            <v>南区</v>
          </cell>
          <cell r="B12">
            <v>134</v>
          </cell>
          <cell r="C12">
            <v>20</v>
          </cell>
          <cell r="F12">
            <v>9</v>
          </cell>
          <cell r="G12">
            <v>29</v>
          </cell>
        </row>
        <row r="13">
          <cell r="A13" t="str">
            <v>北区</v>
          </cell>
          <cell r="B13">
            <v>135</v>
          </cell>
          <cell r="C13">
            <v>31</v>
          </cell>
          <cell r="D13">
            <v>1</v>
          </cell>
          <cell r="F13">
            <v>3</v>
          </cell>
          <cell r="G13">
            <v>35</v>
          </cell>
        </row>
        <row r="14">
          <cell r="A14" t="str">
            <v>浜北区</v>
          </cell>
          <cell r="B14">
            <v>136</v>
          </cell>
          <cell r="C14">
            <v>36</v>
          </cell>
          <cell r="D14">
            <v>2</v>
          </cell>
          <cell r="E14">
            <v>1</v>
          </cell>
          <cell r="F14">
            <v>20</v>
          </cell>
          <cell r="G14">
            <v>59</v>
          </cell>
        </row>
        <row r="15">
          <cell r="A15" t="str">
            <v>天竜区</v>
          </cell>
          <cell r="B15">
            <v>137</v>
          </cell>
          <cell r="C15">
            <v>3</v>
          </cell>
          <cell r="G15">
            <v>3</v>
          </cell>
        </row>
        <row r="16">
          <cell r="A16" t="str">
            <v>沼津市</v>
          </cell>
          <cell r="B16">
            <v>203</v>
          </cell>
          <cell r="C16">
            <v>32</v>
          </cell>
          <cell r="D16">
            <v>3</v>
          </cell>
          <cell r="F16">
            <v>16</v>
          </cell>
          <cell r="G16">
            <v>51</v>
          </cell>
        </row>
        <row r="17">
          <cell r="A17" t="str">
            <v>熱海市</v>
          </cell>
          <cell r="B17">
            <v>205</v>
          </cell>
          <cell r="C17">
            <v>6</v>
          </cell>
          <cell r="G17">
            <v>6</v>
          </cell>
        </row>
        <row r="18">
          <cell r="A18" t="str">
            <v>三島市</v>
          </cell>
          <cell r="B18">
            <v>206</v>
          </cell>
          <cell r="C18">
            <v>22</v>
          </cell>
          <cell r="F18">
            <v>97</v>
          </cell>
          <cell r="G18">
            <v>119</v>
          </cell>
        </row>
        <row r="19">
          <cell r="A19" t="str">
            <v>富士宮市</v>
          </cell>
          <cell r="B19">
            <v>207</v>
          </cell>
          <cell r="C19">
            <v>29</v>
          </cell>
          <cell r="D19">
            <v>20</v>
          </cell>
          <cell r="F19">
            <v>15</v>
          </cell>
          <cell r="G19">
            <v>64</v>
          </cell>
        </row>
        <row r="20">
          <cell r="A20" t="str">
            <v>伊東市</v>
          </cell>
          <cell r="B20">
            <v>208</v>
          </cell>
          <cell r="C20">
            <v>12</v>
          </cell>
          <cell r="D20">
            <v>4</v>
          </cell>
          <cell r="E20">
            <v>1</v>
          </cell>
          <cell r="F20">
            <v>3</v>
          </cell>
          <cell r="G20">
            <v>20</v>
          </cell>
        </row>
        <row r="21">
          <cell r="A21" t="str">
            <v>島田市</v>
          </cell>
          <cell r="B21">
            <v>209</v>
          </cell>
          <cell r="C21">
            <v>21</v>
          </cell>
          <cell r="D21">
            <v>10</v>
          </cell>
          <cell r="F21">
            <v>3</v>
          </cell>
          <cell r="G21">
            <v>34</v>
          </cell>
        </row>
        <row r="22">
          <cell r="A22" t="str">
            <v>富士市</v>
          </cell>
          <cell r="B22">
            <v>210</v>
          </cell>
          <cell r="C22">
            <v>51</v>
          </cell>
          <cell r="D22">
            <v>58</v>
          </cell>
          <cell r="E22">
            <v>1</v>
          </cell>
          <cell r="F22">
            <v>9</v>
          </cell>
          <cell r="G22">
            <v>119</v>
          </cell>
        </row>
        <row r="23">
          <cell r="A23" t="str">
            <v>磐田市</v>
          </cell>
          <cell r="B23">
            <v>211</v>
          </cell>
          <cell r="C23">
            <v>55</v>
          </cell>
          <cell r="F23">
            <v>11</v>
          </cell>
          <cell r="G23">
            <v>66</v>
          </cell>
        </row>
        <row r="24">
          <cell r="A24" t="str">
            <v>焼津市</v>
          </cell>
          <cell r="B24">
            <v>212</v>
          </cell>
          <cell r="C24">
            <v>32</v>
          </cell>
          <cell r="D24">
            <v>10</v>
          </cell>
          <cell r="F24">
            <v>13</v>
          </cell>
          <cell r="G24">
            <v>55</v>
          </cell>
        </row>
        <row r="25">
          <cell r="A25" t="str">
            <v>掛川市</v>
          </cell>
          <cell r="B25">
            <v>213</v>
          </cell>
          <cell r="C25">
            <v>25</v>
          </cell>
          <cell r="F25">
            <v>4</v>
          </cell>
          <cell r="G25">
            <v>29</v>
          </cell>
        </row>
        <row r="26">
          <cell r="A26" t="str">
            <v>藤枝市</v>
          </cell>
          <cell r="B26">
            <v>214</v>
          </cell>
          <cell r="C26">
            <v>22</v>
          </cell>
          <cell r="D26">
            <v>6</v>
          </cell>
          <cell r="F26">
            <v>2</v>
          </cell>
          <cell r="G26">
            <v>30</v>
          </cell>
        </row>
        <row r="27">
          <cell r="A27" t="str">
            <v>御殿場市</v>
          </cell>
          <cell r="B27">
            <v>215</v>
          </cell>
          <cell r="C27">
            <v>17</v>
          </cell>
          <cell r="D27">
            <v>22</v>
          </cell>
          <cell r="F27">
            <v>9</v>
          </cell>
          <cell r="G27">
            <v>48</v>
          </cell>
        </row>
        <row r="28">
          <cell r="A28" t="str">
            <v>袋井市</v>
          </cell>
          <cell r="B28">
            <v>216</v>
          </cell>
          <cell r="C28">
            <v>14</v>
          </cell>
          <cell r="D28">
            <v>8</v>
          </cell>
          <cell r="F28">
            <v>6</v>
          </cell>
          <cell r="G28">
            <v>28</v>
          </cell>
        </row>
        <row r="29">
          <cell r="A29" t="str">
            <v>裾野市</v>
          </cell>
          <cell r="B29">
            <v>220</v>
          </cell>
          <cell r="C29">
            <v>10</v>
          </cell>
          <cell r="D29">
            <v>12</v>
          </cell>
          <cell r="F29">
            <v>11</v>
          </cell>
          <cell r="G29">
            <v>33</v>
          </cell>
        </row>
        <row r="30">
          <cell r="A30" t="str">
            <v>湖西市</v>
          </cell>
          <cell r="B30">
            <v>221</v>
          </cell>
          <cell r="C30">
            <v>3</v>
          </cell>
          <cell r="G30">
            <v>3</v>
          </cell>
        </row>
        <row r="31">
          <cell r="A31" t="str">
            <v>伊豆市</v>
          </cell>
          <cell r="B31">
            <v>222</v>
          </cell>
          <cell r="C31">
            <v>7</v>
          </cell>
          <cell r="D31">
            <v>4</v>
          </cell>
          <cell r="G31">
            <v>11</v>
          </cell>
        </row>
        <row r="32">
          <cell r="A32" t="str">
            <v>御前崎市</v>
          </cell>
          <cell r="B32">
            <v>223</v>
          </cell>
          <cell r="C32">
            <v>6</v>
          </cell>
          <cell r="F32">
            <v>1</v>
          </cell>
          <cell r="G32">
            <v>7</v>
          </cell>
        </row>
        <row r="33">
          <cell r="A33" t="str">
            <v>菊川市</v>
          </cell>
          <cell r="B33">
            <v>224</v>
          </cell>
          <cell r="C33">
            <v>4</v>
          </cell>
          <cell r="D33">
            <v>12</v>
          </cell>
          <cell r="F33">
            <v>5</v>
          </cell>
          <cell r="G33">
            <v>21</v>
          </cell>
        </row>
        <row r="34">
          <cell r="A34" t="str">
            <v>伊豆の国市</v>
          </cell>
          <cell r="B34">
            <v>225</v>
          </cell>
          <cell r="C34">
            <v>8</v>
          </cell>
          <cell r="F34">
            <v>5</v>
          </cell>
          <cell r="G34">
            <v>13</v>
          </cell>
        </row>
        <row r="35">
          <cell r="A35" t="str">
            <v>牧之原市</v>
          </cell>
          <cell r="B35">
            <v>226</v>
          </cell>
          <cell r="C35">
            <v>2</v>
          </cell>
          <cell r="G35">
            <v>2</v>
          </cell>
        </row>
        <row r="36">
          <cell r="A36" t="str">
            <v>河津町</v>
          </cell>
          <cell r="B36">
            <v>302</v>
          </cell>
          <cell r="C36">
            <v>2</v>
          </cell>
          <cell r="G36">
            <v>2</v>
          </cell>
        </row>
        <row r="37">
          <cell r="A37" t="str">
            <v>南伊豆町</v>
          </cell>
          <cell r="B37">
            <v>304</v>
          </cell>
          <cell r="C37">
            <v>2</v>
          </cell>
          <cell r="D37">
            <v>3</v>
          </cell>
          <cell r="G37">
            <v>5</v>
          </cell>
        </row>
        <row r="38">
          <cell r="A38" t="str">
            <v>松崎町</v>
          </cell>
          <cell r="B38">
            <v>305</v>
          </cell>
          <cell r="C38">
            <v>1</v>
          </cell>
          <cell r="G38">
            <v>1</v>
          </cell>
        </row>
        <row r="39">
          <cell r="A39" t="str">
            <v>函南町</v>
          </cell>
          <cell r="B39">
            <v>325</v>
          </cell>
          <cell r="C39">
            <v>5</v>
          </cell>
          <cell r="F39">
            <v>1</v>
          </cell>
          <cell r="G39">
            <v>6</v>
          </cell>
        </row>
        <row r="40">
          <cell r="A40" t="str">
            <v>清水町</v>
          </cell>
          <cell r="B40">
            <v>341</v>
          </cell>
          <cell r="C40">
            <v>4</v>
          </cell>
          <cell r="D40">
            <v>4</v>
          </cell>
          <cell r="F40">
            <v>12</v>
          </cell>
          <cell r="G40">
            <v>20</v>
          </cell>
        </row>
        <row r="41">
          <cell r="A41" t="str">
            <v>長泉町</v>
          </cell>
          <cell r="B41">
            <v>342</v>
          </cell>
          <cell r="C41">
            <v>11</v>
          </cell>
          <cell r="F41">
            <v>2</v>
          </cell>
          <cell r="G41">
            <v>13</v>
          </cell>
        </row>
        <row r="42">
          <cell r="A42" t="str">
            <v>小山町</v>
          </cell>
          <cell r="B42">
            <v>344</v>
          </cell>
          <cell r="C42">
            <v>3</v>
          </cell>
          <cell r="G42">
            <v>3</v>
          </cell>
        </row>
        <row r="43">
          <cell r="A43" t="str">
            <v>吉田町</v>
          </cell>
          <cell r="B43">
            <v>424</v>
          </cell>
          <cell r="C43">
            <v>10</v>
          </cell>
          <cell r="F43">
            <v>9</v>
          </cell>
          <cell r="G43">
            <v>19</v>
          </cell>
        </row>
        <row r="44">
          <cell r="A44" t="str">
            <v>森町</v>
          </cell>
          <cell r="B44">
            <v>461</v>
          </cell>
          <cell r="C44">
            <v>5</v>
          </cell>
          <cell r="G44">
            <v>5</v>
          </cell>
        </row>
        <row r="45">
          <cell r="A45" t="str">
            <v>西伊豆町</v>
          </cell>
          <cell r="B45">
            <v>306</v>
          </cell>
          <cell r="E45">
            <v>1</v>
          </cell>
          <cell r="G45">
            <v>1</v>
          </cell>
        </row>
        <row r="46">
          <cell r="A46" t="str">
            <v/>
          </cell>
          <cell r="B46" t="str">
            <v>総計</v>
          </cell>
          <cell r="C46">
            <v>731</v>
          </cell>
          <cell r="D46">
            <v>381</v>
          </cell>
          <cell r="E46">
            <v>5</v>
          </cell>
          <cell r="F46">
            <v>436</v>
          </cell>
          <cell r="G46">
            <v>1553</v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中区</v>
          </cell>
          <cell r="B8">
            <v>131</v>
          </cell>
          <cell r="C8">
            <v>92</v>
          </cell>
        </row>
        <row r="9">
          <cell r="A9" t="str">
            <v/>
          </cell>
          <cell r="B9" t="str">
            <v>総計</v>
          </cell>
          <cell r="C9">
            <v>92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51</v>
          </cell>
          <cell r="D6">
            <v>30</v>
          </cell>
          <cell r="F6">
            <v>15</v>
          </cell>
          <cell r="G6">
            <v>96</v>
          </cell>
        </row>
        <row r="7">
          <cell r="A7" t="str">
            <v>駿河区</v>
          </cell>
          <cell r="B7">
            <v>102</v>
          </cell>
          <cell r="C7">
            <v>34</v>
          </cell>
          <cell r="D7">
            <v>53</v>
          </cell>
          <cell r="E7">
            <v>1</v>
          </cell>
          <cell r="F7">
            <v>23</v>
          </cell>
          <cell r="G7">
            <v>111</v>
          </cell>
        </row>
        <row r="8">
          <cell r="A8" t="str">
            <v>清水区</v>
          </cell>
          <cell r="B8">
            <v>103</v>
          </cell>
          <cell r="C8">
            <v>43</v>
          </cell>
          <cell r="D8">
            <v>52</v>
          </cell>
          <cell r="F8">
            <v>16</v>
          </cell>
          <cell r="G8">
            <v>111</v>
          </cell>
        </row>
        <row r="9">
          <cell r="A9" t="str">
            <v>中区</v>
          </cell>
          <cell r="B9">
            <v>131</v>
          </cell>
          <cell r="C9">
            <v>38</v>
          </cell>
          <cell r="D9">
            <v>177</v>
          </cell>
          <cell r="E9">
            <v>1</v>
          </cell>
          <cell r="F9">
            <v>106</v>
          </cell>
          <cell r="G9">
            <v>322</v>
          </cell>
        </row>
        <row r="10">
          <cell r="A10" t="str">
            <v>東区</v>
          </cell>
          <cell r="B10">
            <v>132</v>
          </cell>
          <cell r="C10">
            <v>31</v>
          </cell>
          <cell r="D10">
            <v>6</v>
          </cell>
          <cell r="F10">
            <v>14</v>
          </cell>
          <cell r="G10">
            <v>51</v>
          </cell>
        </row>
        <row r="11">
          <cell r="A11" t="str">
            <v>西区</v>
          </cell>
          <cell r="B11">
            <v>133</v>
          </cell>
          <cell r="C11">
            <v>15</v>
          </cell>
          <cell r="F11">
            <v>12</v>
          </cell>
          <cell r="G11">
            <v>27</v>
          </cell>
        </row>
        <row r="12">
          <cell r="A12" t="str">
            <v>南区</v>
          </cell>
          <cell r="B12">
            <v>134</v>
          </cell>
          <cell r="C12">
            <v>26</v>
          </cell>
          <cell r="D12">
            <v>4</v>
          </cell>
          <cell r="E12">
            <v>2</v>
          </cell>
          <cell r="F12">
            <v>5</v>
          </cell>
          <cell r="G12">
            <v>37</v>
          </cell>
        </row>
        <row r="13">
          <cell r="A13" t="str">
            <v>北区</v>
          </cell>
          <cell r="B13">
            <v>135</v>
          </cell>
          <cell r="C13">
            <v>19</v>
          </cell>
          <cell r="F13">
            <v>1</v>
          </cell>
          <cell r="G13">
            <v>20</v>
          </cell>
        </row>
        <row r="14">
          <cell r="A14" t="str">
            <v>浜北区</v>
          </cell>
          <cell r="B14">
            <v>136</v>
          </cell>
          <cell r="C14">
            <v>34</v>
          </cell>
          <cell r="D14">
            <v>29</v>
          </cell>
          <cell r="F14">
            <v>5</v>
          </cell>
          <cell r="G14">
            <v>68</v>
          </cell>
        </row>
        <row r="15">
          <cell r="A15" t="str">
            <v>天竜区</v>
          </cell>
          <cell r="B15">
            <v>137</v>
          </cell>
          <cell r="C15">
            <v>6</v>
          </cell>
          <cell r="G15">
            <v>6</v>
          </cell>
        </row>
        <row r="16">
          <cell r="A16" t="str">
            <v>沼津市</v>
          </cell>
          <cell r="B16">
            <v>203</v>
          </cell>
          <cell r="C16">
            <v>37</v>
          </cell>
          <cell r="D16">
            <v>9</v>
          </cell>
          <cell r="F16">
            <v>31</v>
          </cell>
          <cell r="G16">
            <v>77</v>
          </cell>
        </row>
        <row r="17">
          <cell r="A17" t="str">
            <v>熱海市</v>
          </cell>
          <cell r="B17">
            <v>205</v>
          </cell>
          <cell r="C17">
            <v>2</v>
          </cell>
          <cell r="E17">
            <v>1</v>
          </cell>
          <cell r="G17">
            <v>3</v>
          </cell>
        </row>
        <row r="18">
          <cell r="A18" t="str">
            <v>三島市</v>
          </cell>
          <cell r="B18">
            <v>206</v>
          </cell>
          <cell r="C18">
            <v>18</v>
          </cell>
          <cell r="F18">
            <v>3</v>
          </cell>
          <cell r="G18">
            <v>21</v>
          </cell>
        </row>
        <row r="19">
          <cell r="A19" t="str">
            <v>富士宮市</v>
          </cell>
          <cell r="B19">
            <v>207</v>
          </cell>
          <cell r="C19">
            <v>36</v>
          </cell>
          <cell r="D19">
            <v>18</v>
          </cell>
          <cell r="F19">
            <v>15</v>
          </cell>
          <cell r="G19">
            <v>69</v>
          </cell>
        </row>
        <row r="20">
          <cell r="A20" t="str">
            <v>伊東市</v>
          </cell>
          <cell r="B20">
            <v>208</v>
          </cell>
          <cell r="C20">
            <v>9</v>
          </cell>
          <cell r="G20">
            <v>9</v>
          </cell>
        </row>
        <row r="21">
          <cell r="A21" t="str">
            <v>島田市</v>
          </cell>
          <cell r="B21">
            <v>209</v>
          </cell>
          <cell r="C21">
            <v>24</v>
          </cell>
          <cell r="F21">
            <v>2</v>
          </cell>
          <cell r="G21">
            <v>26</v>
          </cell>
        </row>
        <row r="22">
          <cell r="A22" t="str">
            <v>富士市</v>
          </cell>
          <cell r="B22">
            <v>210</v>
          </cell>
          <cell r="C22">
            <v>71</v>
          </cell>
          <cell r="D22">
            <v>8</v>
          </cell>
          <cell r="F22">
            <v>13</v>
          </cell>
          <cell r="G22">
            <v>92</v>
          </cell>
        </row>
        <row r="23">
          <cell r="A23" t="str">
            <v>磐田市</v>
          </cell>
          <cell r="B23">
            <v>211</v>
          </cell>
          <cell r="C23">
            <v>41</v>
          </cell>
          <cell r="D23">
            <v>10</v>
          </cell>
          <cell r="E23">
            <v>1</v>
          </cell>
          <cell r="F23">
            <v>10</v>
          </cell>
          <cell r="G23">
            <v>62</v>
          </cell>
        </row>
        <row r="24">
          <cell r="A24" t="str">
            <v>焼津市</v>
          </cell>
          <cell r="B24">
            <v>212</v>
          </cell>
          <cell r="C24">
            <v>33</v>
          </cell>
          <cell r="D24">
            <v>8</v>
          </cell>
          <cell r="F24">
            <v>3</v>
          </cell>
          <cell r="G24">
            <v>44</v>
          </cell>
        </row>
        <row r="25">
          <cell r="A25" t="str">
            <v>掛川市</v>
          </cell>
          <cell r="B25">
            <v>213</v>
          </cell>
          <cell r="C25">
            <v>31</v>
          </cell>
          <cell r="D25">
            <v>9</v>
          </cell>
          <cell r="F25">
            <v>3</v>
          </cell>
          <cell r="G25">
            <v>43</v>
          </cell>
        </row>
        <row r="26">
          <cell r="A26" t="str">
            <v>藤枝市</v>
          </cell>
          <cell r="B26">
            <v>214</v>
          </cell>
          <cell r="C26">
            <v>26</v>
          </cell>
          <cell r="F26">
            <v>1</v>
          </cell>
          <cell r="G26">
            <v>27</v>
          </cell>
        </row>
        <row r="27">
          <cell r="A27" t="str">
            <v>御殿場市</v>
          </cell>
          <cell r="B27">
            <v>215</v>
          </cell>
          <cell r="C27">
            <v>21</v>
          </cell>
          <cell r="F27">
            <v>1</v>
          </cell>
          <cell r="G27">
            <v>22</v>
          </cell>
        </row>
        <row r="28">
          <cell r="A28" t="str">
            <v>袋井市</v>
          </cell>
          <cell r="B28">
            <v>216</v>
          </cell>
          <cell r="C28">
            <v>17</v>
          </cell>
          <cell r="D28">
            <v>10</v>
          </cell>
          <cell r="G28">
            <v>27</v>
          </cell>
        </row>
        <row r="29">
          <cell r="A29" t="str">
            <v>下田市</v>
          </cell>
          <cell r="B29">
            <v>219</v>
          </cell>
          <cell r="C29">
            <v>2</v>
          </cell>
          <cell r="G29">
            <v>2</v>
          </cell>
        </row>
        <row r="30">
          <cell r="A30" t="str">
            <v>裾野市</v>
          </cell>
          <cell r="B30">
            <v>220</v>
          </cell>
          <cell r="C30">
            <v>12</v>
          </cell>
          <cell r="F30">
            <v>1</v>
          </cell>
          <cell r="G30">
            <v>13</v>
          </cell>
        </row>
        <row r="31">
          <cell r="A31" t="str">
            <v>湖西市</v>
          </cell>
          <cell r="B31">
            <v>221</v>
          </cell>
          <cell r="C31">
            <v>9</v>
          </cell>
          <cell r="D31">
            <v>8</v>
          </cell>
          <cell r="F31">
            <v>6</v>
          </cell>
          <cell r="G31">
            <v>23</v>
          </cell>
        </row>
        <row r="32">
          <cell r="A32" t="str">
            <v>伊豆市</v>
          </cell>
          <cell r="B32">
            <v>222</v>
          </cell>
          <cell r="C32">
            <v>1</v>
          </cell>
          <cell r="D32">
            <v>6</v>
          </cell>
          <cell r="G32">
            <v>7</v>
          </cell>
        </row>
        <row r="33">
          <cell r="A33" t="str">
            <v>御前崎市</v>
          </cell>
          <cell r="B33">
            <v>223</v>
          </cell>
          <cell r="C33">
            <v>7</v>
          </cell>
          <cell r="F33">
            <v>1</v>
          </cell>
          <cell r="G33">
            <v>8</v>
          </cell>
        </row>
        <row r="34">
          <cell r="A34" t="str">
            <v>菊川市</v>
          </cell>
          <cell r="B34">
            <v>224</v>
          </cell>
          <cell r="C34">
            <v>16</v>
          </cell>
          <cell r="F34">
            <v>2</v>
          </cell>
          <cell r="G34">
            <v>18</v>
          </cell>
        </row>
        <row r="35">
          <cell r="A35" t="str">
            <v>伊豆の国市</v>
          </cell>
          <cell r="B35">
            <v>225</v>
          </cell>
          <cell r="C35">
            <v>7</v>
          </cell>
          <cell r="F35">
            <v>10</v>
          </cell>
          <cell r="G35">
            <v>17</v>
          </cell>
        </row>
        <row r="36">
          <cell r="A36" t="str">
            <v>牧之原市</v>
          </cell>
          <cell r="B36">
            <v>226</v>
          </cell>
          <cell r="C36">
            <v>8</v>
          </cell>
          <cell r="G36">
            <v>8</v>
          </cell>
        </row>
        <row r="37">
          <cell r="A37" t="str">
            <v>東伊豆町</v>
          </cell>
          <cell r="B37">
            <v>301</v>
          </cell>
          <cell r="C37">
            <v>1</v>
          </cell>
          <cell r="G37">
            <v>1</v>
          </cell>
        </row>
        <row r="38">
          <cell r="A38" t="str">
            <v>松崎町</v>
          </cell>
          <cell r="B38">
            <v>305</v>
          </cell>
          <cell r="C38">
            <v>2</v>
          </cell>
          <cell r="G38">
            <v>2</v>
          </cell>
        </row>
        <row r="39">
          <cell r="A39" t="str">
            <v>函南町</v>
          </cell>
          <cell r="B39">
            <v>325</v>
          </cell>
          <cell r="C39">
            <v>6</v>
          </cell>
          <cell r="F39">
            <v>4</v>
          </cell>
          <cell r="G39">
            <v>10</v>
          </cell>
        </row>
        <row r="40">
          <cell r="A40" t="str">
            <v>清水町</v>
          </cell>
          <cell r="B40">
            <v>341</v>
          </cell>
          <cell r="C40">
            <v>5</v>
          </cell>
          <cell r="D40">
            <v>8</v>
          </cell>
          <cell r="F40">
            <v>7</v>
          </cell>
          <cell r="G40">
            <v>20</v>
          </cell>
        </row>
        <row r="41">
          <cell r="A41" t="str">
            <v>長泉町</v>
          </cell>
          <cell r="B41">
            <v>342</v>
          </cell>
          <cell r="C41">
            <v>9</v>
          </cell>
          <cell r="D41">
            <v>24</v>
          </cell>
          <cell r="F41">
            <v>1</v>
          </cell>
          <cell r="G41">
            <v>34</v>
          </cell>
        </row>
        <row r="42">
          <cell r="A42" t="str">
            <v>小山町</v>
          </cell>
          <cell r="B42">
            <v>344</v>
          </cell>
          <cell r="C42">
            <v>11</v>
          </cell>
          <cell r="G42">
            <v>11</v>
          </cell>
        </row>
        <row r="43">
          <cell r="A43" t="str">
            <v>吉田町</v>
          </cell>
          <cell r="B43">
            <v>424</v>
          </cell>
          <cell r="C43">
            <v>10</v>
          </cell>
          <cell r="F43">
            <v>1</v>
          </cell>
          <cell r="G43">
            <v>11</v>
          </cell>
        </row>
        <row r="44">
          <cell r="A44" t="str">
            <v>森町</v>
          </cell>
          <cell r="B44">
            <v>461</v>
          </cell>
          <cell r="C44">
            <v>7</v>
          </cell>
          <cell r="F44">
            <v>1</v>
          </cell>
          <cell r="G44">
            <v>8</v>
          </cell>
        </row>
        <row r="45">
          <cell r="A45" t="str">
            <v>川根本町</v>
          </cell>
          <cell r="B45">
            <v>429</v>
          </cell>
          <cell r="C45">
            <v>2</v>
          </cell>
          <cell r="G45">
            <v>2</v>
          </cell>
        </row>
        <row r="46">
          <cell r="A46" t="str">
            <v/>
          </cell>
          <cell r="B46" t="str">
            <v>総計</v>
          </cell>
          <cell r="C46">
            <v>778</v>
          </cell>
          <cell r="D46">
            <v>469</v>
          </cell>
          <cell r="E46">
            <v>6</v>
          </cell>
          <cell r="F46">
            <v>313</v>
          </cell>
          <cell r="G46">
            <v>1566</v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34</v>
          </cell>
          <cell r="D6">
            <v>60</v>
          </cell>
          <cell r="F6">
            <v>17</v>
          </cell>
          <cell r="G6">
            <v>111</v>
          </cell>
        </row>
        <row r="7">
          <cell r="A7" t="str">
            <v>駿河区</v>
          </cell>
          <cell r="B7">
            <v>102</v>
          </cell>
          <cell r="C7">
            <v>45</v>
          </cell>
          <cell r="D7">
            <v>95</v>
          </cell>
          <cell r="F7">
            <v>23</v>
          </cell>
          <cell r="G7">
            <v>163</v>
          </cell>
        </row>
        <row r="8">
          <cell r="A8" t="str">
            <v>清水区</v>
          </cell>
          <cell r="B8">
            <v>103</v>
          </cell>
          <cell r="C8">
            <v>46</v>
          </cell>
          <cell r="D8">
            <v>20</v>
          </cell>
          <cell r="F8">
            <v>11</v>
          </cell>
          <cell r="G8">
            <v>77</v>
          </cell>
        </row>
        <row r="9">
          <cell r="A9" t="str">
            <v>中区</v>
          </cell>
          <cell r="B9">
            <v>131</v>
          </cell>
          <cell r="C9">
            <v>38</v>
          </cell>
          <cell r="D9">
            <v>101</v>
          </cell>
          <cell r="F9">
            <v>15</v>
          </cell>
          <cell r="G9">
            <v>154</v>
          </cell>
        </row>
        <row r="10">
          <cell r="A10" t="str">
            <v>東区</v>
          </cell>
          <cell r="B10">
            <v>132</v>
          </cell>
          <cell r="C10">
            <v>28</v>
          </cell>
          <cell r="D10">
            <v>12</v>
          </cell>
          <cell r="F10">
            <v>7</v>
          </cell>
          <cell r="G10">
            <v>47</v>
          </cell>
        </row>
        <row r="11">
          <cell r="A11" t="str">
            <v>西区</v>
          </cell>
          <cell r="B11">
            <v>133</v>
          </cell>
          <cell r="C11">
            <v>27</v>
          </cell>
          <cell r="D11">
            <v>13</v>
          </cell>
          <cell r="F11">
            <v>12</v>
          </cell>
          <cell r="G11">
            <v>52</v>
          </cell>
        </row>
        <row r="12">
          <cell r="A12" t="str">
            <v>南区</v>
          </cell>
          <cell r="B12">
            <v>134</v>
          </cell>
          <cell r="C12">
            <v>21</v>
          </cell>
          <cell r="D12">
            <v>8</v>
          </cell>
          <cell r="F12">
            <v>14</v>
          </cell>
          <cell r="G12">
            <v>43</v>
          </cell>
        </row>
        <row r="13">
          <cell r="A13" t="str">
            <v>北区</v>
          </cell>
          <cell r="B13">
            <v>135</v>
          </cell>
          <cell r="C13">
            <v>23</v>
          </cell>
          <cell r="D13">
            <v>18</v>
          </cell>
          <cell r="F13">
            <v>9</v>
          </cell>
          <cell r="G13">
            <v>50</v>
          </cell>
        </row>
        <row r="14">
          <cell r="A14" t="str">
            <v>浜北区</v>
          </cell>
          <cell r="B14">
            <v>136</v>
          </cell>
          <cell r="C14">
            <v>32</v>
          </cell>
          <cell r="D14">
            <v>13</v>
          </cell>
          <cell r="E14">
            <v>1</v>
          </cell>
          <cell r="F14">
            <v>12</v>
          </cell>
          <cell r="G14">
            <v>58</v>
          </cell>
        </row>
        <row r="15">
          <cell r="A15" t="str">
            <v>天竜区</v>
          </cell>
          <cell r="B15">
            <v>137</v>
          </cell>
          <cell r="C15">
            <v>3</v>
          </cell>
          <cell r="G15">
            <v>3</v>
          </cell>
        </row>
        <row r="16">
          <cell r="A16" t="str">
            <v>沼津市</v>
          </cell>
          <cell r="B16">
            <v>203</v>
          </cell>
          <cell r="C16">
            <v>20</v>
          </cell>
          <cell r="D16">
            <v>116</v>
          </cell>
          <cell r="E16">
            <v>1</v>
          </cell>
          <cell r="F16">
            <v>8</v>
          </cell>
          <cell r="G16">
            <v>145</v>
          </cell>
        </row>
        <row r="17">
          <cell r="A17" t="str">
            <v>熱海市</v>
          </cell>
          <cell r="B17">
            <v>205</v>
          </cell>
          <cell r="C17">
            <v>5</v>
          </cell>
          <cell r="D17">
            <v>32</v>
          </cell>
          <cell r="G17">
            <v>37</v>
          </cell>
        </row>
        <row r="18">
          <cell r="A18" t="str">
            <v>三島市</v>
          </cell>
          <cell r="B18">
            <v>206</v>
          </cell>
          <cell r="C18">
            <v>18</v>
          </cell>
          <cell r="D18">
            <v>9</v>
          </cell>
          <cell r="F18">
            <v>2</v>
          </cell>
          <cell r="G18">
            <v>29</v>
          </cell>
        </row>
        <row r="19">
          <cell r="A19" t="str">
            <v>富士宮市</v>
          </cell>
          <cell r="B19">
            <v>207</v>
          </cell>
          <cell r="C19">
            <v>33</v>
          </cell>
          <cell r="D19">
            <v>14</v>
          </cell>
          <cell r="F19">
            <v>8</v>
          </cell>
          <cell r="G19">
            <v>55</v>
          </cell>
        </row>
        <row r="20">
          <cell r="A20" t="str">
            <v>伊東市</v>
          </cell>
          <cell r="B20">
            <v>208</v>
          </cell>
          <cell r="C20">
            <v>8</v>
          </cell>
          <cell r="E20">
            <v>1</v>
          </cell>
          <cell r="F20">
            <v>1</v>
          </cell>
          <cell r="G20">
            <v>10</v>
          </cell>
        </row>
        <row r="21">
          <cell r="A21" t="str">
            <v>島田市</v>
          </cell>
          <cell r="B21">
            <v>209</v>
          </cell>
          <cell r="C21">
            <v>21</v>
          </cell>
          <cell r="D21">
            <v>16</v>
          </cell>
          <cell r="F21">
            <v>1</v>
          </cell>
          <cell r="G21">
            <v>38</v>
          </cell>
        </row>
        <row r="22">
          <cell r="A22" t="str">
            <v>富士市</v>
          </cell>
          <cell r="B22">
            <v>210</v>
          </cell>
          <cell r="C22">
            <v>64</v>
          </cell>
          <cell r="D22">
            <v>4</v>
          </cell>
          <cell r="E22">
            <v>1</v>
          </cell>
          <cell r="F22">
            <v>38</v>
          </cell>
          <cell r="G22">
            <v>107</v>
          </cell>
        </row>
        <row r="23">
          <cell r="A23" t="str">
            <v>磐田市</v>
          </cell>
          <cell r="B23">
            <v>211</v>
          </cell>
          <cell r="C23">
            <v>30</v>
          </cell>
          <cell r="D23">
            <v>28</v>
          </cell>
          <cell r="F23">
            <v>10</v>
          </cell>
          <cell r="G23">
            <v>68</v>
          </cell>
        </row>
        <row r="24">
          <cell r="A24" t="str">
            <v>焼津市</v>
          </cell>
          <cell r="B24">
            <v>212</v>
          </cell>
          <cell r="C24">
            <v>28</v>
          </cell>
          <cell r="D24">
            <v>34</v>
          </cell>
          <cell r="E24">
            <v>1</v>
          </cell>
          <cell r="F24">
            <v>7</v>
          </cell>
          <cell r="G24">
            <v>70</v>
          </cell>
        </row>
        <row r="25">
          <cell r="A25" t="str">
            <v>掛川市</v>
          </cell>
          <cell r="B25">
            <v>213</v>
          </cell>
          <cell r="C25">
            <v>24</v>
          </cell>
          <cell r="D25">
            <v>18</v>
          </cell>
          <cell r="E25">
            <v>1</v>
          </cell>
          <cell r="F25">
            <v>9</v>
          </cell>
          <cell r="G25">
            <v>52</v>
          </cell>
        </row>
        <row r="26">
          <cell r="A26" t="str">
            <v>藤枝市</v>
          </cell>
          <cell r="B26">
            <v>214</v>
          </cell>
          <cell r="C26">
            <v>38</v>
          </cell>
          <cell r="D26">
            <v>16</v>
          </cell>
          <cell r="F26">
            <v>6</v>
          </cell>
          <cell r="G26">
            <v>60</v>
          </cell>
        </row>
        <row r="27">
          <cell r="A27" t="str">
            <v>御殿場市</v>
          </cell>
          <cell r="B27">
            <v>215</v>
          </cell>
          <cell r="C27">
            <v>10</v>
          </cell>
          <cell r="D27">
            <v>2</v>
          </cell>
          <cell r="F27">
            <v>9</v>
          </cell>
          <cell r="G27">
            <v>21</v>
          </cell>
        </row>
        <row r="28">
          <cell r="A28" t="str">
            <v>袋井市</v>
          </cell>
          <cell r="B28">
            <v>216</v>
          </cell>
          <cell r="C28">
            <v>10</v>
          </cell>
          <cell r="D28">
            <v>8</v>
          </cell>
          <cell r="E28">
            <v>1</v>
          </cell>
          <cell r="F28">
            <v>5</v>
          </cell>
          <cell r="G28">
            <v>24</v>
          </cell>
        </row>
        <row r="29">
          <cell r="A29" t="str">
            <v>下田市</v>
          </cell>
          <cell r="B29">
            <v>219</v>
          </cell>
          <cell r="C29">
            <v>4</v>
          </cell>
          <cell r="F29">
            <v>1</v>
          </cell>
          <cell r="G29">
            <v>5</v>
          </cell>
        </row>
        <row r="30">
          <cell r="A30" t="str">
            <v>裾野市</v>
          </cell>
          <cell r="B30">
            <v>220</v>
          </cell>
          <cell r="C30">
            <v>14</v>
          </cell>
          <cell r="F30">
            <v>5</v>
          </cell>
          <cell r="G30">
            <v>19</v>
          </cell>
        </row>
        <row r="31">
          <cell r="A31" t="str">
            <v>湖西市</v>
          </cell>
          <cell r="B31">
            <v>221</v>
          </cell>
          <cell r="C31">
            <v>13</v>
          </cell>
          <cell r="D31">
            <v>12</v>
          </cell>
          <cell r="G31">
            <v>25</v>
          </cell>
        </row>
        <row r="32">
          <cell r="A32" t="str">
            <v>伊豆市</v>
          </cell>
          <cell r="B32">
            <v>222</v>
          </cell>
          <cell r="C32">
            <v>1</v>
          </cell>
          <cell r="G32">
            <v>1</v>
          </cell>
        </row>
        <row r="33">
          <cell r="A33" t="str">
            <v>御前崎市</v>
          </cell>
          <cell r="B33">
            <v>223</v>
          </cell>
          <cell r="C33">
            <v>8</v>
          </cell>
          <cell r="G33">
            <v>8</v>
          </cell>
        </row>
        <row r="34">
          <cell r="A34" t="str">
            <v>菊川市</v>
          </cell>
          <cell r="B34">
            <v>224</v>
          </cell>
          <cell r="C34">
            <v>9</v>
          </cell>
          <cell r="E34">
            <v>1</v>
          </cell>
          <cell r="G34">
            <v>10</v>
          </cell>
        </row>
        <row r="35">
          <cell r="A35" t="str">
            <v>伊豆の国市</v>
          </cell>
          <cell r="B35">
            <v>225</v>
          </cell>
          <cell r="C35">
            <v>10</v>
          </cell>
          <cell r="F35">
            <v>4</v>
          </cell>
          <cell r="G35">
            <v>14</v>
          </cell>
        </row>
        <row r="36">
          <cell r="A36" t="str">
            <v>牧之原市</v>
          </cell>
          <cell r="B36">
            <v>226</v>
          </cell>
          <cell r="C36">
            <v>9</v>
          </cell>
          <cell r="G36">
            <v>9</v>
          </cell>
        </row>
        <row r="37">
          <cell r="A37" t="str">
            <v>河津町</v>
          </cell>
          <cell r="B37">
            <v>302</v>
          </cell>
          <cell r="C37">
            <v>1</v>
          </cell>
          <cell r="D37">
            <v>1</v>
          </cell>
          <cell r="G37">
            <v>2</v>
          </cell>
        </row>
        <row r="38">
          <cell r="A38" t="str">
            <v>函南町</v>
          </cell>
          <cell r="B38">
            <v>325</v>
          </cell>
          <cell r="C38">
            <v>5</v>
          </cell>
          <cell r="G38">
            <v>5</v>
          </cell>
        </row>
        <row r="39">
          <cell r="A39" t="str">
            <v>清水町</v>
          </cell>
          <cell r="B39">
            <v>341</v>
          </cell>
          <cell r="C39">
            <v>10</v>
          </cell>
          <cell r="D39">
            <v>6</v>
          </cell>
          <cell r="F39">
            <v>2</v>
          </cell>
          <cell r="G39">
            <v>18</v>
          </cell>
        </row>
        <row r="40">
          <cell r="A40" t="str">
            <v>長泉町</v>
          </cell>
          <cell r="B40">
            <v>342</v>
          </cell>
          <cell r="C40">
            <v>14</v>
          </cell>
          <cell r="D40">
            <v>30</v>
          </cell>
          <cell r="F40">
            <v>8</v>
          </cell>
          <cell r="G40">
            <v>52</v>
          </cell>
        </row>
        <row r="41">
          <cell r="A41" t="str">
            <v>小山町</v>
          </cell>
          <cell r="B41">
            <v>344</v>
          </cell>
          <cell r="C41">
            <v>3</v>
          </cell>
          <cell r="G41">
            <v>3</v>
          </cell>
        </row>
        <row r="42">
          <cell r="A42" t="str">
            <v>吉田町</v>
          </cell>
          <cell r="B42">
            <v>424</v>
          </cell>
          <cell r="C42">
            <v>4</v>
          </cell>
          <cell r="F42">
            <v>1</v>
          </cell>
          <cell r="G42">
            <v>5</v>
          </cell>
        </row>
        <row r="43">
          <cell r="A43" t="str">
            <v>森町</v>
          </cell>
          <cell r="B43">
            <v>461</v>
          </cell>
          <cell r="C43">
            <v>5</v>
          </cell>
          <cell r="G43">
            <v>5</v>
          </cell>
        </row>
        <row r="44">
          <cell r="A44" t="str">
            <v>西伊豆町</v>
          </cell>
          <cell r="B44">
            <v>306</v>
          </cell>
          <cell r="C44">
            <v>1</v>
          </cell>
          <cell r="G44">
            <v>1</v>
          </cell>
        </row>
        <row r="45">
          <cell r="A45" t="str">
            <v/>
          </cell>
          <cell r="B45" t="str">
            <v>総計</v>
          </cell>
          <cell r="C45">
            <v>717</v>
          </cell>
          <cell r="D45">
            <v>686</v>
          </cell>
          <cell r="E45">
            <v>8</v>
          </cell>
          <cell r="F45">
            <v>245</v>
          </cell>
          <cell r="G45">
            <v>1656</v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中区</v>
          </cell>
          <cell r="B8">
            <v>131</v>
          </cell>
          <cell r="C8">
            <v>161</v>
          </cell>
        </row>
        <row r="9">
          <cell r="A9" t="str">
            <v>東区</v>
          </cell>
          <cell r="B9">
            <v>132</v>
          </cell>
          <cell r="C9">
            <v>60</v>
          </cell>
        </row>
        <row r="10">
          <cell r="A10" t="str">
            <v>三島市</v>
          </cell>
          <cell r="B10">
            <v>206</v>
          </cell>
          <cell r="C10">
            <v>95</v>
          </cell>
        </row>
        <row r="11">
          <cell r="A11" t="str">
            <v>長泉町</v>
          </cell>
          <cell r="B11">
            <v>342</v>
          </cell>
          <cell r="C11">
            <v>58</v>
          </cell>
        </row>
        <row r="12">
          <cell r="A12" t="str">
            <v/>
          </cell>
          <cell r="B12" t="str">
            <v>総計</v>
          </cell>
          <cell r="C12">
            <v>374</v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580</v>
          </cell>
          <cell r="D6">
            <v>650</v>
          </cell>
          <cell r="E6">
            <v>36</v>
          </cell>
          <cell r="F6">
            <v>264</v>
          </cell>
          <cell r="G6">
            <v>1530</v>
          </cell>
        </row>
        <row r="7">
          <cell r="A7" t="str">
            <v>駿河区</v>
          </cell>
          <cell r="B7">
            <v>102</v>
          </cell>
          <cell r="C7">
            <v>503</v>
          </cell>
          <cell r="D7">
            <v>811</v>
          </cell>
          <cell r="E7">
            <v>2</v>
          </cell>
          <cell r="F7">
            <v>277</v>
          </cell>
          <cell r="G7">
            <v>1593</v>
          </cell>
        </row>
        <row r="8">
          <cell r="A8" t="str">
            <v>清水区</v>
          </cell>
          <cell r="B8">
            <v>103</v>
          </cell>
          <cell r="C8">
            <v>574</v>
          </cell>
          <cell r="D8">
            <v>435</v>
          </cell>
          <cell r="E8">
            <v>84</v>
          </cell>
          <cell r="F8">
            <v>173</v>
          </cell>
          <cell r="G8">
            <v>1266</v>
          </cell>
        </row>
        <row r="9">
          <cell r="A9" t="str">
            <v>中区</v>
          </cell>
          <cell r="B9">
            <v>131</v>
          </cell>
          <cell r="C9">
            <v>555</v>
          </cell>
          <cell r="D9">
            <v>840</v>
          </cell>
          <cell r="E9">
            <v>13</v>
          </cell>
          <cell r="F9">
            <v>393</v>
          </cell>
          <cell r="G9">
            <v>1801</v>
          </cell>
        </row>
        <row r="10">
          <cell r="A10" t="str">
            <v>東区</v>
          </cell>
          <cell r="B10">
            <v>132</v>
          </cell>
          <cell r="C10">
            <v>405</v>
          </cell>
          <cell r="D10">
            <v>149</v>
          </cell>
          <cell r="E10">
            <v>20</v>
          </cell>
          <cell r="F10">
            <v>209</v>
          </cell>
          <cell r="G10">
            <v>783</v>
          </cell>
        </row>
        <row r="11">
          <cell r="A11" t="str">
            <v>西区</v>
          </cell>
          <cell r="B11">
            <v>133</v>
          </cell>
          <cell r="C11">
            <v>324</v>
          </cell>
          <cell r="D11">
            <v>141</v>
          </cell>
          <cell r="E11">
            <v>3</v>
          </cell>
          <cell r="F11">
            <v>101</v>
          </cell>
          <cell r="G11">
            <v>569</v>
          </cell>
        </row>
        <row r="12">
          <cell r="A12" t="str">
            <v>南区</v>
          </cell>
          <cell r="B12">
            <v>134</v>
          </cell>
          <cell r="C12">
            <v>276</v>
          </cell>
          <cell r="D12">
            <v>189</v>
          </cell>
          <cell r="E12">
            <v>4</v>
          </cell>
          <cell r="F12">
            <v>165</v>
          </cell>
          <cell r="G12">
            <v>634</v>
          </cell>
        </row>
        <row r="13">
          <cell r="A13" t="str">
            <v>北区</v>
          </cell>
          <cell r="B13">
            <v>135</v>
          </cell>
          <cell r="C13">
            <v>303</v>
          </cell>
          <cell r="D13">
            <v>100</v>
          </cell>
          <cell r="E13">
            <v>3</v>
          </cell>
          <cell r="F13">
            <v>40</v>
          </cell>
          <cell r="G13">
            <v>446</v>
          </cell>
        </row>
        <row r="14">
          <cell r="A14" t="str">
            <v>浜北区</v>
          </cell>
          <cell r="B14">
            <v>136</v>
          </cell>
          <cell r="C14">
            <v>380</v>
          </cell>
          <cell r="D14">
            <v>245</v>
          </cell>
          <cell r="E14">
            <v>2</v>
          </cell>
          <cell r="F14">
            <v>132</v>
          </cell>
          <cell r="G14">
            <v>759</v>
          </cell>
        </row>
        <row r="15">
          <cell r="A15" t="str">
            <v>天竜区</v>
          </cell>
          <cell r="B15">
            <v>137</v>
          </cell>
          <cell r="C15">
            <v>48</v>
          </cell>
          <cell r="D15">
            <v>20</v>
          </cell>
          <cell r="E15">
            <v>17</v>
          </cell>
          <cell r="F15">
            <v>5</v>
          </cell>
          <cell r="G15">
            <v>90</v>
          </cell>
        </row>
        <row r="16">
          <cell r="A16" t="str">
            <v>沼津市</v>
          </cell>
          <cell r="B16">
            <v>203</v>
          </cell>
          <cell r="C16">
            <v>429</v>
          </cell>
          <cell r="D16">
            <v>447</v>
          </cell>
          <cell r="E16">
            <v>7</v>
          </cell>
          <cell r="F16">
            <v>212</v>
          </cell>
          <cell r="G16">
            <v>1095</v>
          </cell>
        </row>
        <row r="17">
          <cell r="A17" t="str">
            <v>熱海市</v>
          </cell>
          <cell r="B17">
            <v>205</v>
          </cell>
          <cell r="C17">
            <v>45</v>
          </cell>
          <cell r="D17">
            <v>33</v>
          </cell>
          <cell r="E17">
            <v>2</v>
          </cell>
          <cell r="F17">
            <v>1</v>
          </cell>
          <cell r="G17">
            <v>81</v>
          </cell>
        </row>
        <row r="18">
          <cell r="A18" t="str">
            <v>三島市</v>
          </cell>
          <cell r="B18">
            <v>206</v>
          </cell>
          <cell r="C18">
            <v>232</v>
          </cell>
          <cell r="D18">
            <v>140</v>
          </cell>
          <cell r="E18">
            <v>3</v>
          </cell>
          <cell r="F18">
            <v>163</v>
          </cell>
          <cell r="G18">
            <v>538</v>
          </cell>
        </row>
        <row r="19">
          <cell r="A19" t="str">
            <v>富士宮市</v>
          </cell>
          <cell r="B19">
            <v>207</v>
          </cell>
          <cell r="C19">
            <v>360</v>
          </cell>
          <cell r="D19">
            <v>127</v>
          </cell>
          <cell r="E19">
            <v>1</v>
          </cell>
          <cell r="F19">
            <v>110</v>
          </cell>
          <cell r="G19">
            <v>598</v>
          </cell>
        </row>
        <row r="20">
          <cell r="A20" t="str">
            <v>伊東市</v>
          </cell>
          <cell r="B20">
            <v>208</v>
          </cell>
          <cell r="C20">
            <v>131</v>
          </cell>
          <cell r="D20">
            <v>43</v>
          </cell>
          <cell r="E20">
            <v>6</v>
          </cell>
          <cell r="F20">
            <v>31</v>
          </cell>
          <cell r="G20">
            <v>211</v>
          </cell>
        </row>
        <row r="21">
          <cell r="A21" t="str">
            <v>島田市</v>
          </cell>
          <cell r="B21">
            <v>209</v>
          </cell>
          <cell r="C21">
            <v>320</v>
          </cell>
          <cell r="D21">
            <v>90</v>
          </cell>
          <cell r="E21">
            <v>2</v>
          </cell>
          <cell r="F21">
            <v>51</v>
          </cell>
          <cell r="G21">
            <v>463</v>
          </cell>
        </row>
        <row r="22">
          <cell r="A22" t="str">
            <v>富士市</v>
          </cell>
          <cell r="B22">
            <v>210</v>
          </cell>
          <cell r="C22">
            <v>726</v>
          </cell>
          <cell r="D22">
            <v>463</v>
          </cell>
          <cell r="E22">
            <v>3</v>
          </cell>
          <cell r="F22">
            <v>245</v>
          </cell>
          <cell r="G22">
            <v>1437</v>
          </cell>
        </row>
        <row r="23">
          <cell r="A23" t="str">
            <v>磐田市</v>
          </cell>
          <cell r="B23">
            <v>211</v>
          </cell>
          <cell r="C23">
            <v>500</v>
          </cell>
          <cell r="D23">
            <v>209</v>
          </cell>
          <cell r="E23">
            <v>3</v>
          </cell>
          <cell r="F23">
            <v>197</v>
          </cell>
          <cell r="G23">
            <v>909</v>
          </cell>
        </row>
        <row r="24">
          <cell r="A24" t="str">
            <v>焼津市</v>
          </cell>
          <cell r="B24">
            <v>212</v>
          </cell>
          <cell r="C24">
            <v>404</v>
          </cell>
          <cell r="D24">
            <v>253</v>
          </cell>
          <cell r="E24">
            <v>3</v>
          </cell>
          <cell r="F24">
            <v>109</v>
          </cell>
          <cell r="G24">
            <v>769</v>
          </cell>
        </row>
        <row r="25">
          <cell r="A25" t="str">
            <v>掛川市</v>
          </cell>
          <cell r="B25">
            <v>213</v>
          </cell>
          <cell r="C25">
            <v>400</v>
          </cell>
          <cell r="D25">
            <v>129</v>
          </cell>
          <cell r="E25">
            <v>3</v>
          </cell>
          <cell r="F25">
            <v>72</v>
          </cell>
          <cell r="G25">
            <v>604</v>
          </cell>
        </row>
        <row r="26">
          <cell r="A26" t="str">
            <v>藤枝市</v>
          </cell>
          <cell r="B26">
            <v>214</v>
          </cell>
          <cell r="C26">
            <v>375</v>
          </cell>
          <cell r="D26">
            <v>128</v>
          </cell>
          <cell r="F26">
            <v>92</v>
          </cell>
          <cell r="G26">
            <v>595</v>
          </cell>
        </row>
        <row r="27">
          <cell r="A27" t="str">
            <v>御殿場市</v>
          </cell>
          <cell r="B27">
            <v>215</v>
          </cell>
          <cell r="C27">
            <v>210</v>
          </cell>
          <cell r="D27">
            <v>131</v>
          </cell>
          <cell r="E27">
            <v>1</v>
          </cell>
          <cell r="F27">
            <v>95</v>
          </cell>
          <cell r="G27">
            <v>437</v>
          </cell>
        </row>
        <row r="28">
          <cell r="A28" t="str">
            <v>袋井市</v>
          </cell>
          <cell r="B28">
            <v>216</v>
          </cell>
          <cell r="C28">
            <v>269</v>
          </cell>
          <cell r="D28">
            <v>66</v>
          </cell>
          <cell r="E28">
            <v>1</v>
          </cell>
          <cell r="F28">
            <v>62</v>
          </cell>
          <cell r="G28">
            <v>398</v>
          </cell>
        </row>
        <row r="29">
          <cell r="A29" t="str">
            <v>下田市</v>
          </cell>
          <cell r="B29">
            <v>219</v>
          </cell>
          <cell r="C29">
            <v>36</v>
          </cell>
          <cell r="D29">
            <v>1</v>
          </cell>
          <cell r="E29">
            <v>2</v>
          </cell>
          <cell r="F29">
            <v>1</v>
          </cell>
          <cell r="G29">
            <v>40</v>
          </cell>
        </row>
        <row r="30">
          <cell r="A30" t="str">
            <v>裾野市</v>
          </cell>
          <cell r="B30">
            <v>220</v>
          </cell>
          <cell r="C30">
            <v>175</v>
          </cell>
          <cell r="D30">
            <v>27</v>
          </cell>
          <cell r="F30">
            <v>85</v>
          </cell>
          <cell r="G30">
            <v>287</v>
          </cell>
        </row>
        <row r="31">
          <cell r="A31" t="str">
            <v>湖西市</v>
          </cell>
          <cell r="B31">
            <v>221</v>
          </cell>
          <cell r="C31">
            <v>137</v>
          </cell>
          <cell r="D31">
            <v>53</v>
          </cell>
          <cell r="E31">
            <v>2</v>
          </cell>
          <cell r="F31">
            <v>30</v>
          </cell>
          <cell r="G31">
            <v>222</v>
          </cell>
        </row>
        <row r="32">
          <cell r="A32" t="str">
            <v>伊豆市</v>
          </cell>
          <cell r="B32">
            <v>222</v>
          </cell>
          <cell r="C32">
            <v>44</v>
          </cell>
          <cell r="D32">
            <v>14</v>
          </cell>
          <cell r="F32">
            <v>1</v>
          </cell>
          <cell r="G32">
            <v>59</v>
          </cell>
        </row>
        <row r="33">
          <cell r="A33" t="str">
            <v>御前崎市</v>
          </cell>
          <cell r="B33">
            <v>223</v>
          </cell>
          <cell r="C33">
            <v>101</v>
          </cell>
          <cell r="D33">
            <v>12</v>
          </cell>
          <cell r="E33">
            <v>1</v>
          </cell>
          <cell r="F33">
            <v>4</v>
          </cell>
          <cell r="G33">
            <v>118</v>
          </cell>
        </row>
        <row r="34">
          <cell r="A34" t="str">
            <v>菊川市</v>
          </cell>
          <cell r="B34">
            <v>224</v>
          </cell>
          <cell r="C34">
            <v>142</v>
          </cell>
          <cell r="D34">
            <v>26</v>
          </cell>
          <cell r="E34">
            <v>1</v>
          </cell>
          <cell r="F34">
            <v>20</v>
          </cell>
          <cell r="G34">
            <v>189</v>
          </cell>
        </row>
        <row r="35">
          <cell r="A35" t="str">
            <v>伊豆の国市</v>
          </cell>
          <cell r="B35">
            <v>225</v>
          </cell>
          <cell r="C35">
            <v>99</v>
          </cell>
          <cell r="D35">
            <v>25</v>
          </cell>
          <cell r="E35">
            <v>1</v>
          </cell>
          <cell r="F35">
            <v>37</v>
          </cell>
          <cell r="G35">
            <v>162</v>
          </cell>
        </row>
        <row r="36">
          <cell r="A36" t="str">
            <v>牧之原市</v>
          </cell>
          <cell r="B36">
            <v>226</v>
          </cell>
          <cell r="C36">
            <v>112</v>
          </cell>
          <cell r="F36">
            <v>9</v>
          </cell>
          <cell r="G36">
            <v>121</v>
          </cell>
        </row>
        <row r="37">
          <cell r="A37" t="str">
            <v>東伊豆町</v>
          </cell>
          <cell r="B37">
            <v>301</v>
          </cell>
          <cell r="C37">
            <v>10</v>
          </cell>
          <cell r="G37">
            <v>10</v>
          </cell>
        </row>
        <row r="38">
          <cell r="A38" t="str">
            <v>河津町</v>
          </cell>
          <cell r="B38">
            <v>302</v>
          </cell>
          <cell r="C38">
            <v>14</v>
          </cell>
          <cell r="D38">
            <v>1</v>
          </cell>
          <cell r="E38">
            <v>1</v>
          </cell>
          <cell r="G38">
            <v>16</v>
          </cell>
        </row>
        <row r="39">
          <cell r="A39" t="str">
            <v>南伊豆町</v>
          </cell>
          <cell r="B39">
            <v>304</v>
          </cell>
          <cell r="C39">
            <v>13</v>
          </cell>
          <cell r="D39">
            <v>3</v>
          </cell>
          <cell r="G39">
            <v>16</v>
          </cell>
        </row>
        <row r="40">
          <cell r="A40" t="str">
            <v>松崎町</v>
          </cell>
          <cell r="B40">
            <v>305</v>
          </cell>
          <cell r="C40">
            <v>15</v>
          </cell>
          <cell r="G40">
            <v>15</v>
          </cell>
        </row>
        <row r="41">
          <cell r="A41" t="str">
            <v>函南町</v>
          </cell>
          <cell r="B41">
            <v>325</v>
          </cell>
          <cell r="C41">
            <v>87</v>
          </cell>
          <cell r="D41">
            <v>12</v>
          </cell>
          <cell r="E41">
            <v>1</v>
          </cell>
          <cell r="F41">
            <v>32</v>
          </cell>
          <cell r="G41">
            <v>132</v>
          </cell>
        </row>
        <row r="42">
          <cell r="A42" t="str">
            <v>清水町</v>
          </cell>
          <cell r="B42">
            <v>341</v>
          </cell>
          <cell r="C42">
            <v>81</v>
          </cell>
          <cell r="D42">
            <v>54</v>
          </cell>
          <cell r="F42">
            <v>91</v>
          </cell>
          <cell r="G42">
            <v>226</v>
          </cell>
        </row>
        <row r="43">
          <cell r="A43" t="str">
            <v>長泉町</v>
          </cell>
          <cell r="B43">
            <v>342</v>
          </cell>
          <cell r="C43">
            <v>103</v>
          </cell>
          <cell r="D43">
            <v>151</v>
          </cell>
          <cell r="F43">
            <v>100</v>
          </cell>
          <cell r="G43">
            <v>354</v>
          </cell>
        </row>
        <row r="44">
          <cell r="A44" t="str">
            <v>小山町</v>
          </cell>
          <cell r="B44">
            <v>344</v>
          </cell>
          <cell r="C44">
            <v>65</v>
          </cell>
          <cell r="D44">
            <v>48</v>
          </cell>
          <cell r="F44">
            <v>3</v>
          </cell>
          <cell r="G44">
            <v>116</v>
          </cell>
        </row>
        <row r="45">
          <cell r="A45" t="str">
            <v>吉田町</v>
          </cell>
          <cell r="B45">
            <v>424</v>
          </cell>
          <cell r="C45">
            <v>96</v>
          </cell>
          <cell r="E45">
            <v>1</v>
          </cell>
          <cell r="F45">
            <v>31</v>
          </cell>
          <cell r="G45">
            <v>128</v>
          </cell>
        </row>
        <row r="46">
          <cell r="A46" t="str">
            <v>森町</v>
          </cell>
          <cell r="B46">
            <v>461</v>
          </cell>
          <cell r="C46">
            <v>68</v>
          </cell>
          <cell r="D46">
            <v>8</v>
          </cell>
          <cell r="F46">
            <v>4</v>
          </cell>
          <cell r="G46">
            <v>80</v>
          </cell>
        </row>
        <row r="47">
          <cell r="A47" t="str">
            <v>西伊豆町</v>
          </cell>
          <cell r="B47">
            <v>306</v>
          </cell>
          <cell r="C47">
            <v>6</v>
          </cell>
          <cell r="E47">
            <v>1</v>
          </cell>
          <cell r="G47">
            <v>7</v>
          </cell>
        </row>
        <row r="48">
          <cell r="A48" t="str">
            <v>川根本町</v>
          </cell>
          <cell r="B48">
            <v>429</v>
          </cell>
          <cell r="C48">
            <v>7</v>
          </cell>
          <cell r="G48">
            <v>7</v>
          </cell>
        </row>
        <row r="49">
          <cell r="A49" t="str">
            <v/>
          </cell>
          <cell r="B49" t="str">
            <v>総計</v>
          </cell>
          <cell r="C49">
            <v>9760</v>
          </cell>
          <cell r="D49">
            <v>6274</v>
          </cell>
          <cell r="E49">
            <v>230</v>
          </cell>
          <cell r="F49">
            <v>3647</v>
          </cell>
          <cell r="G49">
            <v>19911</v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長泉町</v>
          </cell>
          <cell r="B8">
            <v>342</v>
          </cell>
          <cell r="C8">
            <v>58</v>
          </cell>
        </row>
        <row r="9">
          <cell r="A9" t="str">
            <v/>
          </cell>
          <cell r="B9" t="str">
            <v>総計</v>
          </cell>
          <cell r="C9">
            <v>58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50</v>
          </cell>
          <cell r="D6">
            <v>20</v>
          </cell>
          <cell r="E6">
            <v>1</v>
          </cell>
          <cell r="F6">
            <v>24</v>
          </cell>
          <cell r="G6">
            <v>95</v>
          </cell>
        </row>
        <row r="7">
          <cell r="A7" t="str">
            <v>駿河区</v>
          </cell>
          <cell r="B7">
            <v>102</v>
          </cell>
          <cell r="C7">
            <v>36</v>
          </cell>
          <cell r="D7">
            <v>82</v>
          </cell>
          <cell r="F7">
            <v>15</v>
          </cell>
          <cell r="G7">
            <v>133</v>
          </cell>
        </row>
        <row r="8">
          <cell r="A8" t="str">
            <v>清水区</v>
          </cell>
          <cell r="B8">
            <v>103</v>
          </cell>
          <cell r="C8">
            <v>41</v>
          </cell>
          <cell r="D8">
            <v>31</v>
          </cell>
          <cell r="F8">
            <v>15</v>
          </cell>
          <cell r="G8">
            <v>87</v>
          </cell>
        </row>
        <row r="9">
          <cell r="A9" t="str">
            <v>中区</v>
          </cell>
          <cell r="B9">
            <v>131</v>
          </cell>
          <cell r="C9">
            <v>46</v>
          </cell>
          <cell r="D9">
            <v>55</v>
          </cell>
          <cell r="F9">
            <v>22</v>
          </cell>
          <cell r="G9">
            <v>123</v>
          </cell>
        </row>
        <row r="10">
          <cell r="A10" t="str">
            <v>東区</v>
          </cell>
          <cell r="B10">
            <v>132</v>
          </cell>
          <cell r="C10">
            <v>20</v>
          </cell>
          <cell r="D10">
            <v>5</v>
          </cell>
          <cell r="F10">
            <v>17</v>
          </cell>
          <cell r="G10">
            <v>42</v>
          </cell>
        </row>
        <row r="11">
          <cell r="A11" t="str">
            <v>西区</v>
          </cell>
          <cell r="B11">
            <v>133</v>
          </cell>
          <cell r="C11">
            <v>31</v>
          </cell>
          <cell r="D11">
            <v>18</v>
          </cell>
          <cell r="F11">
            <v>8</v>
          </cell>
          <cell r="G11">
            <v>57</v>
          </cell>
        </row>
        <row r="12">
          <cell r="A12" t="str">
            <v>南区</v>
          </cell>
          <cell r="B12">
            <v>134</v>
          </cell>
          <cell r="C12">
            <v>24</v>
          </cell>
          <cell r="D12">
            <v>22</v>
          </cell>
          <cell r="F12">
            <v>16</v>
          </cell>
          <cell r="G12">
            <v>62</v>
          </cell>
        </row>
        <row r="13">
          <cell r="A13" t="str">
            <v>北区</v>
          </cell>
          <cell r="B13">
            <v>135</v>
          </cell>
          <cell r="C13">
            <v>29</v>
          </cell>
          <cell r="D13">
            <v>6</v>
          </cell>
          <cell r="G13">
            <v>35</v>
          </cell>
        </row>
        <row r="14">
          <cell r="A14" t="str">
            <v>浜北区</v>
          </cell>
          <cell r="B14">
            <v>136</v>
          </cell>
          <cell r="C14">
            <v>29</v>
          </cell>
          <cell r="D14">
            <v>10</v>
          </cell>
          <cell r="F14">
            <v>6</v>
          </cell>
          <cell r="G14">
            <v>45</v>
          </cell>
        </row>
        <row r="15">
          <cell r="A15" t="str">
            <v>天竜区</v>
          </cell>
          <cell r="B15">
            <v>137</v>
          </cell>
          <cell r="C15">
            <v>6</v>
          </cell>
          <cell r="D15">
            <v>6</v>
          </cell>
          <cell r="G15">
            <v>12</v>
          </cell>
        </row>
        <row r="16">
          <cell r="A16" t="str">
            <v>沼津市</v>
          </cell>
          <cell r="B16">
            <v>203</v>
          </cell>
          <cell r="C16">
            <v>37</v>
          </cell>
          <cell r="D16">
            <v>56</v>
          </cell>
          <cell r="F16">
            <v>15</v>
          </cell>
          <cell r="G16">
            <v>108</v>
          </cell>
        </row>
        <row r="17">
          <cell r="A17" t="str">
            <v>三島市</v>
          </cell>
          <cell r="B17">
            <v>206</v>
          </cell>
          <cell r="C17">
            <v>27</v>
          </cell>
          <cell r="D17">
            <v>11</v>
          </cell>
          <cell r="F17">
            <v>6</v>
          </cell>
          <cell r="G17">
            <v>44</v>
          </cell>
        </row>
        <row r="18">
          <cell r="A18" t="str">
            <v>富士宮市</v>
          </cell>
          <cell r="B18">
            <v>207</v>
          </cell>
          <cell r="C18">
            <v>37</v>
          </cell>
          <cell r="D18">
            <v>12</v>
          </cell>
          <cell r="F18">
            <v>12</v>
          </cell>
          <cell r="G18">
            <v>61</v>
          </cell>
        </row>
        <row r="19">
          <cell r="A19" t="str">
            <v>伊東市</v>
          </cell>
          <cell r="B19">
            <v>208</v>
          </cell>
          <cell r="C19">
            <v>12</v>
          </cell>
          <cell r="D19">
            <v>10</v>
          </cell>
          <cell r="F19">
            <v>2</v>
          </cell>
          <cell r="G19">
            <v>24</v>
          </cell>
        </row>
        <row r="20">
          <cell r="A20" t="str">
            <v>島田市</v>
          </cell>
          <cell r="B20">
            <v>209</v>
          </cell>
          <cell r="C20">
            <v>27</v>
          </cell>
          <cell r="D20">
            <v>14</v>
          </cell>
          <cell r="F20">
            <v>6</v>
          </cell>
          <cell r="G20">
            <v>47</v>
          </cell>
        </row>
        <row r="21">
          <cell r="A21" t="str">
            <v>富士市</v>
          </cell>
          <cell r="B21">
            <v>210</v>
          </cell>
          <cell r="C21">
            <v>61</v>
          </cell>
          <cell r="D21">
            <v>16</v>
          </cell>
          <cell r="F21">
            <v>16</v>
          </cell>
          <cell r="G21">
            <v>93</v>
          </cell>
        </row>
        <row r="22">
          <cell r="A22" t="str">
            <v>磐田市</v>
          </cell>
          <cell r="B22">
            <v>211</v>
          </cell>
          <cell r="C22">
            <v>37</v>
          </cell>
          <cell r="D22">
            <v>43</v>
          </cell>
          <cell r="F22">
            <v>21</v>
          </cell>
          <cell r="G22">
            <v>101</v>
          </cell>
        </row>
        <row r="23">
          <cell r="A23" t="str">
            <v>焼津市</v>
          </cell>
          <cell r="B23">
            <v>212</v>
          </cell>
          <cell r="C23">
            <v>31</v>
          </cell>
          <cell r="D23">
            <v>22</v>
          </cell>
          <cell r="F23">
            <v>14</v>
          </cell>
          <cell r="G23">
            <v>67</v>
          </cell>
        </row>
        <row r="24">
          <cell r="A24" t="str">
            <v>掛川市</v>
          </cell>
          <cell r="B24">
            <v>213</v>
          </cell>
          <cell r="C24">
            <v>41</v>
          </cell>
          <cell r="D24">
            <v>20</v>
          </cell>
          <cell r="E24">
            <v>1</v>
          </cell>
          <cell r="F24">
            <v>6</v>
          </cell>
          <cell r="G24">
            <v>68</v>
          </cell>
        </row>
        <row r="25">
          <cell r="A25" t="str">
            <v>藤枝市</v>
          </cell>
          <cell r="B25">
            <v>214</v>
          </cell>
          <cell r="C25">
            <v>42</v>
          </cell>
          <cell r="D25">
            <v>4</v>
          </cell>
          <cell r="F25">
            <v>3</v>
          </cell>
          <cell r="G25">
            <v>49</v>
          </cell>
        </row>
        <row r="26">
          <cell r="A26" t="str">
            <v>御殿場市</v>
          </cell>
          <cell r="B26">
            <v>215</v>
          </cell>
          <cell r="C26">
            <v>17</v>
          </cell>
          <cell r="D26">
            <v>12</v>
          </cell>
          <cell r="F26">
            <v>8</v>
          </cell>
          <cell r="G26">
            <v>37</v>
          </cell>
        </row>
        <row r="27">
          <cell r="A27" t="str">
            <v>袋井市</v>
          </cell>
          <cell r="B27">
            <v>216</v>
          </cell>
          <cell r="C27">
            <v>30</v>
          </cell>
          <cell r="D27">
            <v>14</v>
          </cell>
          <cell r="F27">
            <v>6</v>
          </cell>
          <cell r="G27">
            <v>50</v>
          </cell>
        </row>
        <row r="28">
          <cell r="A28" t="str">
            <v>下田市</v>
          </cell>
          <cell r="B28">
            <v>219</v>
          </cell>
          <cell r="C28">
            <v>6</v>
          </cell>
          <cell r="G28">
            <v>6</v>
          </cell>
        </row>
        <row r="29">
          <cell r="A29" t="str">
            <v>裾野市</v>
          </cell>
          <cell r="B29">
            <v>220</v>
          </cell>
          <cell r="C29">
            <v>18</v>
          </cell>
          <cell r="D29">
            <v>6</v>
          </cell>
          <cell r="F29">
            <v>8</v>
          </cell>
          <cell r="G29">
            <v>32</v>
          </cell>
        </row>
        <row r="30">
          <cell r="A30" t="str">
            <v>湖西市</v>
          </cell>
          <cell r="B30">
            <v>221</v>
          </cell>
          <cell r="C30">
            <v>14</v>
          </cell>
          <cell r="F30">
            <v>7</v>
          </cell>
          <cell r="G30">
            <v>21</v>
          </cell>
        </row>
        <row r="31">
          <cell r="A31" t="str">
            <v>伊豆市</v>
          </cell>
          <cell r="B31">
            <v>222</v>
          </cell>
          <cell r="C31">
            <v>6</v>
          </cell>
          <cell r="G31">
            <v>6</v>
          </cell>
        </row>
        <row r="32">
          <cell r="A32" t="str">
            <v>御前崎市</v>
          </cell>
          <cell r="B32">
            <v>223</v>
          </cell>
          <cell r="C32">
            <v>12</v>
          </cell>
          <cell r="D32">
            <v>12</v>
          </cell>
          <cell r="E32">
            <v>1</v>
          </cell>
          <cell r="G32">
            <v>25</v>
          </cell>
        </row>
        <row r="33">
          <cell r="A33" t="str">
            <v>菊川市</v>
          </cell>
          <cell r="B33">
            <v>224</v>
          </cell>
          <cell r="C33">
            <v>10</v>
          </cell>
          <cell r="F33">
            <v>3</v>
          </cell>
          <cell r="G33">
            <v>13</v>
          </cell>
        </row>
        <row r="34">
          <cell r="A34" t="str">
            <v>伊豆の国市</v>
          </cell>
          <cell r="B34">
            <v>225</v>
          </cell>
          <cell r="C34">
            <v>8</v>
          </cell>
          <cell r="D34">
            <v>8</v>
          </cell>
          <cell r="F34">
            <v>1</v>
          </cell>
          <cell r="G34">
            <v>17</v>
          </cell>
        </row>
        <row r="35">
          <cell r="A35" t="str">
            <v>牧之原市</v>
          </cell>
          <cell r="B35">
            <v>226</v>
          </cell>
          <cell r="C35">
            <v>8</v>
          </cell>
          <cell r="G35">
            <v>8</v>
          </cell>
        </row>
        <row r="36">
          <cell r="A36" t="str">
            <v>東伊豆町</v>
          </cell>
          <cell r="B36">
            <v>301</v>
          </cell>
          <cell r="C36">
            <v>2</v>
          </cell>
          <cell r="G36">
            <v>2</v>
          </cell>
        </row>
        <row r="37">
          <cell r="A37" t="str">
            <v>河津町</v>
          </cell>
          <cell r="B37">
            <v>302</v>
          </cell>
          <cell r="C37">
            <v>1</v>
          </cell>
          <cell r="G37">
            <v>1</v>
          </cell>
        </row>
        <row r="38">
          <cell r="A38" t="str">
            <v>南伊豆町</v>
          </cell>
          <cell r="B38">
            <v>304</v>
          </cell>
          <cell r="C38">
            <v>3</v>
          </cell>
          <cell r="G38">
            <v>3</v>
          </cell>
        </row>
        <row r="39">
          <cell r="A39" t="str">
            <v>函南町</v>
          </cell>
          <cell r="B39">
            <v>325</v>
          </cell>
          <cell r="C39">
            <v>3</v>
          </cell>
          <cell r="F39">
            <v>3</v>
          </cell>
          <cell r="G39">
            <v>6</v>
          </cell>
        </row>
        <row r="40">
          <cell r="A40" t="str">
            <v>清水町</v>
          </cell>
          <cell r="B40">
            <v>341</v>
          </cell>
          <cell r="C40">
            <v>5</v>
          </cell>
          <cell r="F40">
            <v>6</v>
          </cell>
          <cell r="G40">
            <v>11</v>
          </cell>
        </row>
        <row r="41">
          <cell r="A41" t="str">
            <v>長泉町</v>
          </cell>
          <cell r="B41">
            <v>342</v>
          </cell>
          <cell r="C41">
            <v>11</v>
          </cell>
          <cell r="D41">
            <v>2</v>
          </cell>
          <cell r="F41">
            <v>62</v>
          </cell>
          <cell r="G41">
            <v>75</v>
          </cell>
        </row>
        <row r="42">
          <cell r="A42" t="str">
            <v>小山町</v>
          </cell>
          <cell r="B42">
            <v>344</v>
          </cell>
          <cell r="C42">
            <v>4</v>
          </cell>
          <cell r="G42">
            <v>4</v>
          </cell>
        </row>
        <row r="43">
          <cell r="A43" t="str">
            <v>吉田町</v>
          </cell>
          <cell r="B43">
            <v>424</v>
          </cell>
          <cell r="C43">
            <v>6</v>
          </cell>
          <cell r="F43">
            <v>1</v>
          </cell>
          <cell r="G43">
            <v>7</v>
          </cell>
        </row>
        <row r="44">
          <cell r="A44" t="str">
            <v>森町</v>
          </cell>
          <cell r="B44">
            <v>461</v>
          </cell>
          <cell r="C44">
            <v>6</v>
          </cell>
          <cell r="G44">
            <v>6</v>
          </cell>
        </row>
        <row r="45">
          <cell r="A45" t="str">
            <v>川根本町</v>
          </cell>
          <cell r="B45">
            <v>429</v>
          </cell>
          <cell r="C45">
            <v>2</v>
          </cell>
          <cell r="G45">
            <v>2</v>
          </cell>
        </row>
        <row r="46">
          <cell r="A46" t="str">
            <v/>
          </cell>
          <cell r="B46" t="str">
            <v>総計</v>
          </cell>
          <cell r="C46">
            <v>836</v>
          </cell>
          <cell r="D46">
            <v>517</v>
          </cell>
          <cell r="E46">
            <v>3</v>
          </cell>
          <cell r="F46">
            <v>329</v>
          </cell>
          <cell r="G46">
            <v>1685</v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1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6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Q51"/>
  <sheetViews>
    <sheetView view="pageBreakPreview" topLeftCell="A19" zoomScale="85" zoomScaleSheetLayoutView="85" workbookViewId="0">
      <selection activeCell="L11" sqref="L11"/>
    </sheetView>
  </sheetViews>
  <sheetFormatPr defaultRowHeight="12.9"/>
  <cols>
    <col min="1" max="1" width="11.625" style="1" customWidth="1"/>
    <col min="2" max="2" width="12" style="2" customWidth="1"/>
    <col min="3" max="6" width="11.625" style="2" customWidth="1"/>
    <col min="7" max="7" width="14.25" style="2" customWidth="1"/>
    <col min="8" max="16384" width="11.625" style="2" customWidth="1"/>
  </cols>
  <sheetData>
    <row r="1" spans="1:17" s="3" customFormat="1" ht="20.100000000000001" customHeight="1">
      <c r="A1" s="1"/>
      <c r="G1" s="16"/>
      <c r="H1" s="20"/>
      <c r="J1" s="21"/>
      <c r="K1" s="24"/>
      <c r="L1" s="24"/>
      <c r="M1" s="24"/>
      <c r="N1" s="24"/>
      <c r="O1" s="24"/>
      <c r="P1" s="24"/>
      <c r="Q1" s="24"/>
    </row>
    <row r="2" spans="1:17" s="3" customFormat="1" ht="17">
      <c r="A2" s="1"/>
      <c r="D2" s="14"/>
      <c r="E2" s="14" t="s">
        <v>27</v>
      </c>
      <c r="F2" s="15" t="s">
        <v>71</v>
      </c>
      <c r="G2" s="17"/>
      <c r="J2" s="21"/>
      <c r="K2" s="24"/>
      <c r="L2" s="24"/>
      <c r="M2" s="24"/>
      <c r="N2" s="24"/>
      <c r="O2" s="24"/>
      <c r="P2" s="24"/>
      <c r="Q2" s="24"/>
    </row>
    <row r="3" spans="1:17" s="4" customFormat="1" ht="12.95" customHeight="1">
      <c r="A3" s="1"/>
      <c r="G3" s="18" t="s">
        <v>6</v>
      </c>
      <c r="J3" s="22" t="s">
        <v>66</v>
      </c>
      <c r="K3" s="22"/>
      <c r="L3" s="24"/>
      <c r="M3" s="24"/>
      <c r="N3" s="24"/>
      <c r="O3" s="24"/>
      <c r="P3" s="24"/>
      <c r="Q3" s="24"/>
    </row>
    <row r="4" spans="1:17" s="4" customFormat="1">
      <c r="A4" s="5" t="s">
        <v>9</v>
      </c>
      <c r="B4" s="11" t="s">
        <v>12</v>
      </c>
      <c r="C4" s="11" t="s">
        <v>14</v>
      </c>
      <c r="D4" s="11" t="s">
        <v>10</v>
      </c>
      <c r="E4" s="11" t="s">
        <v>17</v>
      </c>
      <c r="F4" s="11" t="s">
        <v>21</v>
      </c>
      <c r="G4" s="19" t="s">
        <v>23</v>
      </c>
      <c r="J4" s="23" t="s">
        <v>38</v>
      </c>
      <c r="K4" s="21"/>
      <c r="L4" s="25"/>
      <c r="M4" s="25" t="s">
        <v>65</v>
      </c>
      <c r="N4" s="24"/>
      <c r="O4" s="24"/>
      <c r="P4" s="24"/>
      <c r="Q4" s="24"/>
    </row>
    <row r="5" spans="1:17">
      <c r="A5" s="6" t="s">
        <v>39</v>
      </c>
      <c r="B5" s="12">
        <v>98</v>
      </c>
      <c r="C5" s="12">
        <v>54</v>
      </c>
      <c r="D5" s="12">
        <v>28</v>
      </c>
      <c r="E5" s="12">
        <v>0</v>
      </c>
      <c r="F5" s="12">
        <v>16</v>
      </c>
      <c r="G5" s="12">
        <v>0</v>
      </c>
      <c r="J5" s="23" t="str">
        <f t="shared" ref="J5:J50" si="0">IF(SUM(C5:F5)=B5,"○","×")</f>
        <v>○</v>
      </c>
      <c r="K5" s="21"/>
      <c r="L5" s="26" t="s">
        <v>30</v>
      </c>
      <c r="M5" s="25" t="str">
        <f>IF(SUM(B5:B7)=B8,"○","×")</f>
        <v>○</v>
      </c>
      <c r="N5" s="24"/>
      <c r="O5" s="24"/>
      <c r="P5" s="24"/>
      <c r="Q5" s="24"/>
    </row>
    <row r="6" spans="1:17">
      <c r="A6" s="6" t="s">
        <v>13</v>
      </c>
      <c r="B6" s="13">
        <v>81</v>
      </c>
      <c r="C6" s="13">
        <v>36</v>
      </c>
      <c r="D6" s="13">
        <v>20</v>
      </c>
      <c r="E6" s="13">
        <v>0</v>
      </c>
      <c r="F6" s="13">
        <v>25</v>
      </c>
      <c r="G6" s="13">
        <v>0</v>
      </c>
      <c r="J6" s="23" t="str">
        <f t="shared" si="0"/>
        <v>○</v>
      </c>
      <c r="K6" s="21"/>
      <c r="L6" s="26" t="s">
        <v>68</v>
      </c>
      <c r="M6" s="25" t="str">
        <f>IF(SUM(B9:B15)=B16,"○","×")</f>
        <v>○</v>
      </c>
      <c r="N6" s="24"/>
      <c r="O6" s="24"/>
      <c r="P6" s="24"/>
      <c r="Q6" s="24"/>
    </row>
    <row r="7" spans="1:17">
      <c r="A7" s="6" t="s">
        <v>11</v>
      </c>
      <c r="B7" s="13">
        <v>53</v>
      </c>
      <c r="C7" s="13">
        <v>42</v>
      </c>
      <c r="D7" s="13">
        <v>6</v>
      </c>
      <c r="E7" s="13">
        <v>0</v>
      </c>
      <c r="F7" s="13">
        <v>5</v>
      </c>
      <c r="G7" s="13">
        <v>0</v>
      </c>
      <c r="J7" s="23" t="str">
        <f t="shared" si="0"/>
        <v>○</v>
      </c>
      <c r="K7" s="21"/>
      <c r="L7" s="24"/>
      <c r="M7" s="24" t="s">
        <v>43</v>
      </c>
      <c r="N7" s="24"/>
      <c r="O7" s="24"/>
      <c r="P7" s="24"/>
      <c r="Q7" s="24"/>
    </row>
    <row r="8" spans="1:17">
      <c r="A8" s="7" t="s">
        <v>40</v>
      </c>
      <c r="B8" s="13">
        <v>232</v>
      </c>
      <c r="C8" s="13">
        <v>132</v>
      </c>
      <c r="D8" s="13">
        <v>54</v>
      </c>
      <c r="E8" s="13">
        <v>0</v>
      </c>
      <c r="F8" s="13">
        <v>46</v>
      </c>
      <c r="G8" s="13">
        <v>0</v>
      </c>
      <c r="J8" s="23" t="str">
        <f t="shared" si="0"/>
        <v>○</v>
      </c>
      <c r="K8" s="21"/>
      <c r="L8" s="24"/>
      <c r="M8" s="24"/>
      <c r="N8" s="24"/>
      <c r="O8" s="24"/>
      <c r="P8" s="24"/>
      <c r="Q8" s="24"/>
    </row>
    <row r="9" spans="1:17">
      <c r="A9" s="6" t="s">
        <v>4</v>
      </c>
      <c r="B9" s="13">
        <v>109</v>
      </c>
      <c r="C9" s="13">
        <v>41</v>
      </c>
      <c r="D9" s="13">
        <v>42</v>
      </c>
      <c r="E9" s="13">
        <v>8</v>
      </c>
      <c r="F9" s="13">
        <v>18</v>
      </c>
      <c r="G9" s="13">
        <v>0</v>
      </c>
      <c r="J9" s="23" t="str">
        <f t="shared" si="0"/>
        <v>○</v>
      </c>
      <c r="K9" s="21"/>
      <c r="L9" s="24" t="s">
        <v>24</v>
      </c>
      <c r="M9" s="24"/>
      <c r="N9" s="24"/>
      <c r="O9" s="24"/>
      <c r="P9" s="24"/>
      <c r="Q9" s="24"/>
    </row>
    <row r="10" spans="1:17">
      <c r="A10" s="6" t="s">
        <v>41</v>
      </c>
      <c r="B10" s="13">
        <v>65</v>
      </c>
      <c r="C10" s="13">
        <v>33</v>
      </c>
      <c r="D10" s="13">
        <v>16</v>
      </c>
      <c r="E10" s="13">
        <v>2</v>
      </c>
      <c r="F10" s="13">
        <v>14</v>
      </c>
      <c r="G10" s="13">
        <v>0</v>
      </c>
      <c r="J10" s="23" t="str">
        <f t="shared" si="0"/>
        <v>○</v>
      </c>
      <c r="K10" s="21"/>
      <c r="L10" s="27" t="s">
        <v>12</v>
      </c>
      <c r="M10" s="27" t="s">
        <v>14</v>
      </c>
      <c r="N10" s="27" t="s">
        <v>10</v>
      </c>
      <c r="O10" s="27" t="s">
        <v>17</v>
      </c>
      <c r="P10" s="27" t="s">
        <v>21</v>
      </c>
      <c r="Q10" s="27" t="s">
        <v>23</v>
      </c>
    </row>
    <row r="11" spans="1:17">
      <c r="A11" s="6" t="s">
        <v>44</v>
      </c>
      <c r="B11" s="13">
        <v>37</v>
      </c>
      <c r="C11" s="13">
        <v>31</v>
      </c>
      <c r="D11" s="13">
        <v>0</v>
      </c>
      <c r="E11" s="13">
        <v>0</v>
      </c>
      <c r="F11" s="13">
        <v>6</v>
      </c>
      <c r="G11" s="13">
        <v>0</v>
      </c>
      <c r="J11" s="23" t="str">
        <f t="shared" si="0"/>
        <v>○</v>
      </c>
      <c r="K11" s="21"/>
      <c r="L11" s="25" t="str">
        <f t="shared" ref="L11:Q11" si="1">IF(B50=SUM(B5:B49)-B8-B16,"○","×")</f>
        <v>○</v>
      </c>
      <c r="M11" s="25" t="str">
        <f t="shared" si="1"/>
        <v>○</v>
      </c>
      <c r="N11" s="25" t="str">
        <f t="shared" si="1"/>
        <v>○</v>
      </c>
      <c r="O11" s="25" t="str">
        <f t="shared" si="1"/>
        <v>○</v>
      </c>
      <c r="P11" s="25" t="str">
        <f t="shared" si="1"/>
        <v>○</v>
      </c>
      <c r="Q11" s="25" t="str">
        <f t="shared" si="1"/>
        <v>○</v>
      </c>
    </row>
    <row r="12" spans="1:17">
      <c r="A12" s="6" t="s">
        <v>45</v>
      </c>
      <c r="B12" s="13">
        <v>26</v>
      </c>
      <c r="C12" s="13">
        <v>16</v>
      </c>
      <c r="D12" s="13">
        <v>3</v>
      </c>
      <c r="E12" s="13">
        <v>0</v>
      </c>
      <c r="F12" s="13">
        <v>7</v>
      </c>
      <c r="G12" s="13">
        <v>0</v>
      </c>
      <c r="J12" s="23" t="str">
        <f t="shared" si="0"/>
        <v>○</v>
      </c>
      <c r="K12" s="21"/>
      <c r="L12" s="24" t="s">
        <v>26</v>
      </c>
      <c r="M12" s="24"/>
      <c r="N12" s="24"/>
      <c r="O12" s="24"/>
      <c r="P12" s="24"/>
      <c r="Q12" s="24"/>
    </row>
    <row r="13" spans="1:17">
      <c r="A13" s="6" t="s">
        <v>46</v>
      </c>
      <c r="B13" s="13">
        <v>30</v>
      </c>
      <c r="C13" s="13">
        <v>26</v>
      </c>
      <c r="D13" s="13">
        <v>0</v>
      </c>
      <c r="E13" s="13">
        <v>1</v>
      </c>
      <c r="F13" s="13">
        <v>3</v>
      </c>
      <c r="G13" s="13">
        <v>0</v>
      </c>
      <c r="J13" s="23" t="str">
        <f t="shared" si="0"/>
        <v>○</v>
      </c>
      <c r="K13" s="21"/>
      <c r="L13" s="24"/>
      <c r="M13" s="24"/>
      <c r="N13" s="24"/>
      <c r="O13" s="24"/>
      <c r="P13" s="24"/>
      <c r="Q13" s="24"/>
    </row>
    <row r="14" spans="1:17">
      <c r="A14" s="6" t="s">
        <v>48</v>
      </c>
      <c r="B14" s="13">
        <v>45</v>
      </c>
      <c r="C14" s="13">
        <v>26</v>
      </c>
      <c r="D14" s="13">
        <v>4</v>
      </c>
      <c r="E14" s="13">
        <v>1</v>
      </c>
      <c r="F14" s="13">
        <v>14</v>
      </c>
      <c r="G14" s="13">
        <v>0</v>
      </c>
      <c r="J14" s="23" t="str">
        <f t="shared" si="0"/>
        <v>○</v>
      </c>
      <c r="K14" s="21"/>
      <c r="L14" s="24"/>
      <c r="M14" s="24"/>
      <c r="N14" s="24"/>
      <c r="O14" s="24"/>
      <c r="P14" s="24"/>
      <c r="Q14" s="24"/>
    </row>
    <row r="15" spans="1:17">
      <c r="A15" s="6" t="s">
        <v>47</v>
      </c>
      <c r="B15" s="13">
        <v>5</v>
      </c>
      <c r="C15" s="13">
        <v>5</v>
      </c>
      <c r="D15" s="13">
        <v>0</v>
      </c>
      <c r="E15" s="13">
        <v>0</v>
      </c>
      <c r="F15" s="13">
        <v>0</v>
      </c>
      <c r="G15" s="13">
        <v>0</v>
      </c>
      <c r="J15" s="23" t="str">
        <f t="shared" si="0"/>
        <v>○</v>
      </c>
      <c r="K15" s="21"/>
      <c r="L15" s="24"/>
      <c r="M15" s="24"/>
      <c r="N15" s="24"/>
      <c r="O15" s="24"/>
      <c r="P15" s="24"/>
      <c r="Q15" s="24"/>
    </row>
    <row r="16" spans="1:17">
      <c r="A16" s="7" t="s">
        <v>5</v>
      </c>
      <c r="B16" s="13">
        <v>317</v>
      </c>
      <c r="C16" s="13">
        <v>178</v>
      </c>
      <c r="D16" s="13">
        <v>65</v>
      </c>
      <c r="E16" s="13">
        <v>12</v>
      </c>
      <c r="F16" s="13">
        <v>62</v>
      </c>
      <c r="G16" s="13">
        <v>0</v>
      </c>
      <c r="J16" s="23" t="str">
        <f t="shared" si="0"/>
        <v>○</v>
      </c>
      <c r="K16" s="21"/>
      <c r="L16" s="24"/>
      <c r="M16" s="24"/>
      <c r="N16" s="24"/>
      <c r="O16" s="24"/>
      <c r="P16" s="24"/>
      <c r="Q16" s="24"/>
    </row>
    <row r="17" spans="1:17">
      <c r="A17" s="6" t="s">
        <v>8</v>
      </c>
      <c r="B17" s="13">
        <v>75</v>
      </c>
      <c r="C17" s="13">
        <v>31</v>
      </c>
      <c r="D17" s="13">
        <v>21</v>
      </c>
      <c r="E17" s="13">
        <v>0</v>
      </c>
      <c r="F17" s="13">
        <v>23</v>
      </c>
      <c r="G17" s="13">
        <v>0</v>
      </c>
      <c r="J17" s="23" t="str">
        <f t="shared" si="0"/>
        <v>○</v>
      </c>
      <c r="K17" s="21"/>
      <c r="L17" s="24"/>
      <c r="M17" s="24"/>
      <c r="N17" s="24"/>
      <c r="O17" s="24"/>
      <c r="P17" s="24"/>
      <c r="Q17" s="24"/>
    </row>
    <row r="18" spans="1:17">
      <c r="A18" s="6" t="s">
        <v>28</v>
      </c>
      <c r="B18" s="13">
        <v>1</v>
      </c>
      <c r="C18" s="13">
        <v>1</v>
      </c>
      <c r="D18" s="13">
        <v>0</v>
      </c>
      <c r="E18" s="13">
        <v>0</v>
      </c>
      <c r="F18" s="13">
        <v>0</v>
      </c>
      <c r="G18" s="13">
        <v>0</v>
      </c>
      <c r="J18" s="23" t="str">
        <f t="shared" si="0"/>
        <v>○</v>
      </c>
      <c r="K18" s="21"/>
      <c r="L18" s="24"/>
      <c r="M18" s="24"/>
      <c r="N18" s="24"/>
      <c r="O18" s="24"/>
      <c r="P18" s="24"/>
      <c r="Q18" s="24"/>
    </row>
    <row r="19" spans="1:17">
      <c r="A19" s="6" t="s">
        <v>50</v>
      </c>
      <c r="B19" s="13">
        <v>31</v>
      </c>
      <c r="C19" s="13">
        <v>19</v>
      </c>
      <c r="D19" s="13">
        <v>12</v>
      </c>
      <c r="E19" s="13">
        <v>0</v>
      </c>
      <c r="F19" s="13">
        <v>0</v>
      </c>
      <c r="G19" s="13">
        <v>0</v>
      </c>
      <c r="J19" s="23" t="str">
        <f t="shared" si="0"/>
        <v>○</v>
      </c>
      <c r="K19" s="21"/>
      <c r="L19" s="24"/>
      <c r="M19" s="24"/>
      <c r="N19" s="24"/>
      <c r="O19" s="24"/>
      <c r="P19" s="24"/>
      <c r="Q19" s="24"/>
    </row>
    <row r="20" spans="1:17">
      <c r="A20" s="6" t="s">
        <v>53</v>
      </c>
      <c r="B20" s="13">
        <v>56</v>
      </c>
      <c r="C20" s="13">
        <v>32</v>
      </c>
      <c r="D20" s="13">
        <v>8</v>
      </c>
      <c r="E20" s="13">
        <v>0</v>
      </c>
      <c r="F20" s="13">
        <v>16</v>
      </c>
      <c r="G20" s="13">
        <v>0</v>
      </c>
      <c r="J20" s="23" t="str">
        <f t="shared" si="0"/>
        <v>○</v>
      </c>
      <c r="K20" s="21"/>
      <c r="L20" s="24"/>
      <c r="M20" s="24"/>
      <c r="N20" s="24"/>
      <c r="O20" s="24"/>
      <c r="P20" s="24"/>
      <c r="Q20" s="24"/>
    </row>
    <row r="21" spans="1:17">
      <c r="A21" s="6" t="s">
        <v>57</v>
      </c>
      <c r="B21" s="13">
        <v>15</v>
      </c>
      <c r="C21" s="13">
        <v>12</v>
      </c>
      <c r="D21" s="13">
        <v>0</v>
      </c>
      <c r="E21" s="13">
        <v>1</v>
      </c>
      <c r="F21" s="13">
        <v>2</v>
      </c>
      <c r="G21" s="13">
        <v>0</v>
      </c>
      <c r="J21" s="23" t="str">
        <f t="shared" si="0"/>
        <v>○</v>
      </c>
      <c r="K21" s="21"/>
      <c r="L21" s="24"/>
      <c r="M21" s="24"/>
      <c r="N21" s="24"/>
      <c r="O21" s="24"/>
      <c r="P21" s="24"/>
      <c r="Q21" s="24"/>
    </row>
    <row r="22" spans="1:17">
      <c r="A22" s="6" t="s">
        <v>59</v>
      </c>
      <c r="B22" s="13">
        <v>31</v>
      </c>
      <c r="C22" s="13">
        <v>26</v>
      </c>
      <c r="D22" s="13">
        <v>5</v>
      </c>
      <c r="E22" s="13">
        <v>0</v>
      </c>
      <c r="F22" s="13">
        <v>0</v>
      </c>
      <c r="G22" s="13">
        <v>0</v>
      </c>
      <c r="J22" s="23" t="str">
        <f t="shared" si="0"/>
        <v>○</v>
      </c>
      <c r="K22" s="21"/>
      <c r="L22" s="24"/>
      <c r="M22" s="24"/>
      <c r="N22" s="24"/>
      <c r="O22" s="24"/>
      <c r="P22" s="24"/>
      <c r="Q22" s="24"/>
    </row>
    <row r="23" spans="1:17">
      <c r="A23" s="6" t="s">
        <v>15</v>
      </c>
      <c r="B23" s="13">
        <v>68</v>
      </c>
      <c r="C23" s="13">
        <v>49</v>
      </c>
      <c r="D23" s="13">
        <v>8</v>
      </c>
      <c r="E23" s="13">
        <v>0</v>
      </c>
      <c r="F23" s="13">
        <v>11</v>
      </c>
      <c r="G23" s="13">
        <v>0</v>
      </c>
      <c r="J23" s="23" t="str">
        <f t="shared" si="0"/>
        <v>○</v>
      </c>
      <c r="K23" s="21"/>
      <c r="L23" s="24"/>
      <c r="M23" s="24"/>
      <c r="N23" s="24"/>
      <c r="O23" s="24"/>
      <c r="P23" s="24"/>
      <c r="Q23" s="24"/>
    </row>
    <row r="24" spans="1:17">
      <c r="A24" s="6" t="s">
        <v>49</v>
      </c>
      <c r="B24" s="13">
        <v>92</v>
      </c>
      <c r="C24" s="13">
        <v>36</v>
      </c>
      <c r="D24" s="13">
        <v>32</v>
      </c>
      <c r="E24" s="13">
        <v>0</v>
      </c>
      <c r="F24" s="13">
        <v>24</v>
      </c>
      <c r="G24" s="13">
        <v>0</v>
      </c>
      <c r="J24" s="23" t="str">
        <f t="shared" si="0"/>
        <v>○</v>
      </c>
      <c r="K24" s="21"/>
      <c r="L24" s="24"/>
      <c r="M24" s="24"/>
      <c r="N24" s="24"/>
      <c r="O24" s="24"/>
      <c r="P24" s="24"/>
      <c r="Q24" s="24"/>
    </row>
    <row r="25" spans="1:17">
      <c r="A25" s="6" t="s">
        <v>34</v>
      </c>
      <c r="B25" s="13">
        <v>52</v>
      </c>
      <c r="C25" s="13">
        <v>41</v>
      </c>
      <c r="D25" s="13">
        <v>0</v>
      </c>
      <c r="E25" s="13">
        <v>0</v>
      </c>
      <c r="F25" s="13">
        <v>11</v>
      </c>
      <c r="G25" s="13">
        <v>0</v>
      </c>
      <c r="J25" s="23" t="str">
        <f t="shared" si="0"/>
        <v>○</v>
      </c>
      <c r="K25" s="21"/>
      <c r="L25" s="24"/>
      <c r="M25" s="24"/>
      <c r="N25" s="24"/>
      <c r="O25" s="24"/>
      <c r="P25" s="24"/>
      <c r="Q25" s="24"/>
    </row>
    <row r="26" spans="1:17">
      <c r="A26" s="6" t="s">
        <v>2</v>
      </c>
      <c r="B26" s="13">
        <v>34</v>
      </c>
      <c r="C26" s="13">
        <v>29</v>
      </c>
      <c r="D26" s="13">
        <v>0</v>
      </c>
      <c r="E26" s="13">
        <v>1</v>
      </c>
      <c r="F26" s="13">
        <v>4</v>
      </c>
      <c r="G26" s="13">
        <v>0</v>
      </c>
      <c r="J26" s="23" t="str">
        <f t="shared" si="0"/>
        <v>○</v>
      </c>
      <c r="K26" s="21"/>
      <c r="L26" s="24"/>
      <c r="M26" s="24"/>
      <c r="N26" s="24"/>
      <c r="O26" s="24"/>
      <c r="P26" s="24"/>
      <c r="Q26" s="24"/>
    </row>
    <row r="27" spans="1:17">
      <c r="A27" s="6" t="s">
        <v>51</v>
      </c>
      <c r="B27" s="13">
        <v>44</v>
      </c>
      <c r="C27" s="13">
        <v>24</v>
      </c>
      <c r="D27" s="13">
        <v>8</v>
      </c>
      <c r="E27" s="13">
        <v>0</v>
      </c>
      <c r="F27" s="13">
        <v>12</v>
      </c>
      <c r="G27" s="13">
        <v>0</v>
      </c>
      <c r="J27" s="23" t="str">
        <f t="shared" si="0"/>
        <v>○</v>
      </c>
      <c r="K27" s="21"/>
      <c r="L27" s="24"/>
      <c r="M27" s="24"/>
      <c r="N27" s="24"/>
      <c r="O27" s="24"/>
      <c r="P27" s="24"/>
      <c r="Q27" s="24"/>
    </row>
    <row r="28" spans="1:17">
      <c r="A28" s="6" t="s">
        <v>61</v>
      </c>
      <c r="B28" s="13">
        <v>81</v>
      </c>
      <c r="C28" s="13">
        <v>15</v>
      </c>
      <c r="D28" s="13">
        <v>56</v>
      </c>
      <c r="E28" s="13">
        <v>0</v>
      </c>
      <c r="F28" s="13">
        <v>10</v>
      </c>
      <c r="G28" s="13">
        <v>0</v>
      </c>
      <c r="J28" s="23" t="str">
        <f t="shared" si="0"/>
        <v>○</v>
      </c>
      <c r="K28" s="21"/>
      <c r="L28" s="24"/>
      <c r="M28" s="24"/>
      <c r="N28" s="24"/>
      <c r="O28" s="24"/>
      <c r="P28" s="24"/>
      <c r="Q28" s="24"/>
    </row>
    <row r="29" spans="1:17">
      <c r="A29" s="6" t="s">
        <v>29</v>
      </c>
      <c r="B29" s="13">
        <v>46</v>
      </c>
      <c r="C29" s="13">
        <v>14</v>
      </c>
      <c r="D29" s="13">
        <v>24</v>
      </c>
      <c r="E29" s="13">
        <v>1</v>
      </c>
      <c r="F29" s="13">
        <v>7</v>
      </c>
      <c r="G29" s="13">
        <v>0</v>
      </c>
      <c r="J29" s="23" t="str">
        <f t="shared" si="0"/>
        <v>○</v>
      </c>
      <c r="K29" s="21"/>
      <c r="L29" s="24"/>
      <c r="M29" s="24"/>
      <c r="N29" s="24"/>
      <c r="O29" s="24"/>
      <c r="P29" s="24"/>
      <c r="Q29" s="24"/>
    </row>
    <row r="30" spans="1:17">
      <c r="A30" s="6" t="s">
        <v>54</v>
      </c>
      <c r="B30" s="13">
        <v>1</v>
      </c>
      <c r="C30" s="13">
        <v>1</v>
      </c>
      <c r="D30" s="13">
        <v>0</v>
      </c>
      <c r="E30" s="13">
        <v>0</v>
      </c>
      <c r="F30" s="13">
        <v>0</v>
      </c>
      <c r="G30" s="13">
        <v>0</v>
      </c>
      <c r="J30" s="23" t="str">
        <f t="shared" si="0"/>
        <v>○</v>
      </c>
      <c r="K30" s="21"/>
      <c r="L30" s="24"/>
      <c r="M30" s="24"/>
      <c r="N30" s="24"/>
      <c r="O30" s="24"/>
      <c r="P30" s="24"/>
      <c r="Q30" s="24"/>
    </row>
    <row r="31" spans="1:17">
      <c r="A31" s="6" t="s">
        <v>42</v>
      </c>
      <c r="B31" s="13">
        <v>13</v>
      </c>
      <c r="C31" s="13">
        <v>6</v>
      </c>
      <c r="D31" s="13">
        <v>7</v>
      </c>
      <c r="E31" s="13">
        <v>0</v>
      </c>
      <c r="F31" s="13">
        <v>0</v>
      </c>
      <c r="G31" s="13">
        <v>0</v>
      </c>
      <c r="J31" s="23" t="str">
        <f t="shared" si="0"/>
        <v>○</v>
      </c>
      <c r="K31" s="21"/>
      <c r="L31" s="24"/>
      <c r="M31" s="24"/>
      <c r="N31" s="24"/>
      <c r="O31" s="24"/>
      <c r="P31" s="24"/>
      <c r="Q31" s="24"/>
    </row>
    <row r="32" spans="1:17">
      <c r="A32" s="6" t="s">
        <v>0</v>
      </c>
      <c r="B32" s="13">
        <v>19</v>
      </c>
      <c r="C32" s="13">
        <v>10</v>
      </c>
      <c r="D32" s="13">
        <v>0</v>
      </c>
      <c r="E32" s="13">
        <v>0</v>
      </c>
      <c r="F32" s="13">
        <v>9</v>
      </c>
      <c r="G32" s="13">
        <v>0</v>
      </c>
      <c r="J32" s="23" t="str">
        <f t="shared" si="0"/>
        <v>○</v>
      </c>
      <c r="K32" s="21"/>
      <c r="L32" s="24"/>
      <c r="M32" s="24"/>
      <c r="N32" s="24"/>
      <c r="O32" s="24"/>
      <c r="P32" s="24"/>
      <c r="Q32" s="24"/>
    </row>
    <row r="33" spans="1:17">
      <c r="A33" s="6" t="s">
        <v>56</v>
      </c>
      <c r="B33" s="13">
        <v>3</v>
      </c>
      <c r="C33" s="13">
        <v>3</v>
      </c>
      <c r="D33" s="13">
        <v>0</v>
      </c>
      <c r="E33" s="13">
        <v>0</v>
      </c>
      <c r="F33" s="13">
        <v>0</v>
      </c>
      <c r="G33" s="13">
        <v>0</v>
      </c>
      <c r="J33" s="23" t="str">
        <f t="shared" si="0"/>
        <v>○</v>
      </c>
      <c r="K33" s="21"/>
      <c r="L33" s="24"/>
      <c r="M33" s="24"/>
      <c r="N33" s="24"/>
      <c r="O33" s="24"/>
      <c r="P33" s="24"/>
      <c r="Q33" s="24"/>
    </row>
    <row r="34" spans="1:17">
      <c r="A34" s="6" t="s">
        <v>35</v>
      </c>
      <c r="B34" s="13">
        <v>3</v>
      </c>
      <c r="C34" s="13">
        <v>3</v>
      </c>
      <c r="D34" s="13">
        <v>0</v>
      </c>
      <c r="E34" s="13">
        <v>0</v>
      </c>
      <c r="F34" s="13">
        <v>0</v>
      </c>
      <c r="G34" s="13">
        <v>0</v>
      </c>
      <c r="J34" s="23" t="str">
        <f t="shared" si="0"/>
        <v>○</v>
      </c>
      <c r="K34" s="21"/>
      <c r="L34" s="24"/>
      <c r="M34" s="24"/>
      <c r="N34" s="24"/>
      <c r="O34" s="24"/>
      <c r="P34" s="24"/>
      <c r="Q34" s="24"/>
    </row>
    <row r="35" spans="1:17">
      <c r="A35" s="6" t="s">
        <v>31</v>
      </c>
      <c r="B35" s="13">
        <v>13</v>
      </c>
      <c r="C35" s="13">
        <v>12</v>
      </c>
      <c r="D35" s="13">
        <v>0</v>
      </c>
      <c r="E35" s="13">
        <v>0</v>
      </c>
      <c r="F35" s="13">
        <v>1</v>
      </c>
      <c r="G35" s="13">
        <v>0</v>
      </c>
      <c r="J35" s="23" t="str">
        <f t="shared" si="0"/>
        <v>○</v>
      </c>
      <c r="K35" s="21"/>
      <c r="L35" s="24"/>
      <c r="M35" s="24"/>
      <c r="N35" s="24"/>
      <c r="O35" s="24"/>
      <c r="P35" s="24"/>
      <c r="Q35" s="24"/>
    </row>
    <row r="36" spans="1:17">
      <c r="A36" s="6" t="s">
        <v>22</v>
      </c>
      <c r="B36" s="13">
        <v>8</v>
      </c>
      <c r="C36" s="13">
        <v>7</v>
      </c>
      <c r="D36" s="13">
        <v>0</v>
      </c>
      <c r="E36" s="13">
        <v>0</v>
      </c>
      <c r="F36" s="13">
        <v>1</v>
      </c>
      <c r="G36" s="13">
        <v>0</v>
      </c>
      <c r="J36" s="23" t="str">
        <f t="shared" si="0"/>
        <v>○</v>
      </c>
      <c r="K36" s="21"/>
      <c r="L36" s="24"/>
      <c r="M36" s="24"/>
      <c r="N36" s="24"/>
      <c r="O36" s="24"/>
      <c r="P36" s="24"/>
      <c r="Q36" s="24"/>
    </row>
    <row r="37" spans="1:17">
      <c r="A37" s="6" t="s">
        <v>33</v>
      </c>
      <c r="B37" s="13">
        <v>11</v>
      </c>
      <c r="C37" s="13">
        <v>8</v>
      </c>
      <c r="D37" s="13">
        <v>0</v>
      </c>
      <c r="E37" s="13">
        <v>0</v>
      </c>
      <c r="F37" s="13">
        <v>3</v>
      </c>
      <c r="G37" s="13">
        <v>0</v>
      </c>
      <c r="J37" s="23" t="str">
        <f t="shared" si="0"/>
        <v>○</v>
      </c>
      <c r="K37" s="21"/>
      <c r="L37" s="24"/>
      <c r="M37" s="24"/>
      <c r="N37" s="24"/>
      <c r="O37" s="24"/>
      <c r="P37" s="24"/>
      <c r="Q37" s="24"/>
    </row>
    <row r="38" spans="1:17">
      <c r="A38" s="8" t="s">
        <v>19</v>
      </c>
      <c r="B38" s="13">
        <v>0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J38" s="23" t="str">
        <f t="shared" si="0"/>
        <v>○</v>
      </c>
      <c r="K38" s="21"/>
      <c r="L38" s="24"/>
      <c r="M38" s="24"/>
      <c r="N38" s="24"/>
      <c r="O38" s="24"/>
      <c r="P38" s="24"/>
      <c r="Q38" s="24"/>
    </row>
    <row r="39" spans="1:17">
      <c r="A39" s="6" t="s">
        <v>64</v>
      </c>
      <c r="B39" s="13">
        <v>0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J39" s="23" t="str">
        <f t="shared" si="0"/>
        <v>○</v>
      </c>
      <c r="K39" s="21"/>
      <c r="L39" s="24"/>
      <c r="M39" s="24"/>
      <c r="N39" s="24"/>
      <c r="O39" s="24"/>
      <c r="P39" s="24"/>
      <c r="Q39" s="24"/>
    </row>
    <row r="40" spans="1:17">
      <c r="A40" s="7" t="s">
        <v>62</v>
      </c>
      <c r="B40" s="13">
        <v>0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J40" s="23" t="str">
        <f t="shared" si="0"/>
        <v>○</v>
      </c>
      <c r="K40" s="21"/>
      <c r="L40" s="24"/>
      <c r="M40" s="24"/>
      <c r="N40" s="24"/>
      <c r="O40" s="24"/>
      <c r="P40" s="24"/>
      <c r="Q40" s="24"/>
    </row>
    <row r="41" spans="1:17">
      <c r="A41" s="7" t="s">
        <v>16</v>
      </c>
      <c r="B41" s="13">
        <v>0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J41" s="23" t="str">
        <f t="shared" si="0"/>
        <v>○</v>
      </c>
      <c r="K41" s="21"/>
      <c r="L41" s="24"/>
      <c r="M41" s="24"/>
      <c r="N41" s="24"/>
      <c r="O41" s="24"/>
      <c r="P41" s="24"/>
      <c r="Q41" s="24"/>
    </row>
    <row r="42" spans="1:17">
      <c r="A42" s="6" t="s">
        <v>36</v>
      </c>
      <c r="B42" s="13">
        <v>0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J42" s="23" t="str">
        <f t="shared" si="0"/>
        <v>○</v>
      </c>
      <c r="K42" s="21"/>
      <c r="L42" s="24"/>
      <c r="M42" s="24"/>
      <c r="N42" s="24"/>
      <c r="O42" s="24"/>
      <c r="P42" s="24"/>
      <c r="Q42" s="24"/>
    </row>
    <row r="43" spans="1:17">
      <c r="A43" s="9" t="s">
        <v>32</v>
      </c>
      <c r="B43" s="13">
        <v>12</v>
      </c>
      <c r="C43" s="13">
        <v>7</v>
      </c>
      <c r="D43" s="13">
        <v>0</v>
      </c>
      <c r="E43" s="13">
        <v>0</v>
      </c>
      <c r="F43" s="13">
        <v>5</v>
      </c>
      <c r="G43" s="13">
        <v>0</v>
      </c>
      <c r="J43" s="23" t="str">
        <f t="shared" si="0"/>
        <v>○</v>
      </c>
      <c r="K43" s="21"/>
      <c r="L43" s="24"/>
      <c r="M43" s="24"/>
      <c r="N43" s="24"/>
      <c r="O43" s="24"/>
      <c r="P43" s="24"/>
      <c r="Q43" s="24"/>
    </row>
    <row r="44" spans="1:17">
      <c r="A44" s="6" t="s">
        <v>55</v>
      </c>
      <c r="B44" s="13">
        <v>4</v>
      </c>
      <c r="C44" s="13">
        <v>3</v>
      </c>
      <c r="D44" s="13">
        <v>0</v>
      </c>
      <c r="E44" s="13">
        <v>0</v>
      </c>
      <c r="F44" s="13">
        <v>1</v>
      </c>
      <c r="G44" s="13">
        <v>0</v>
      </c>
      <c r="J44" s="23" t="str">
        <f t="shared" si="0"/>
        <v>○</v>
      </c>
      <c r="K44" s="21"/>
      <c r="L44" s="24"/>
      <c r="M44" s="24"/>
      <c r="N44" s="24"/>
      <c r="O44" s="24"/>
      <c r="P44" s="24"/>
      <c r="Q44" s="24"/>
    </row>
    <row r="45" spans="1:17">
      <c r="A45" s="9" t="s">
        <v>18</v>
      </c>
      <c r="B45" s="13">
        <v>16</v>
      </c>
      <c r="C45" s="13">
        <v>7</v>
      </c>
      <c r="D45" s="13">
        <v>0</v>
      </c>
      <c r="E45" s="13">
        <v>0</v>
      </c>
      <c r="F45" s="13">
        <v>9</v>
      </c>
      <c r="G45" s="13">
        <v>0</v>
      </c>
      <c r="J45" s="23" t="str">
        <f t="shared" si="0"/>
        <v>○</v>
      </c>
      <c r="K45" s="21"/>
      <c r="L45" s="24"/>
      <c r="M45" s="24"/>
      <c r="N45" s="24"/>
      <c r="O45" s="24"/>
      <c r="P45" s="24"/>
      <c r="Q45" s="24"/>
    </row>
    <row r="46" spans="1:17">
      <c r="A46" s="6" t="s">
        <v>3</v>
      </c>
      <c r="B46" s="13">
        <v>4</v>
      </c>
      <c r="C46" s="13">
        <v>4</v>
      </c>
      <c r="D46" s="13">
        <v>0</v>
      </c>
      <c r="E46" s="13">
        <v>0</v>
      </c>
      <c r="F46" s="13">
        <v>0</v>
      </c>
      <c r="G46" s="13">
        <v>0</v>
      </c>
      <c r="J46" s="23" t="str">
        <f t="shared" si="0"/>
        <v>○</v>
      </c>
      <c r="K46" s="21"/>
      <c r="L46" s="24"/>
      <c r="M46" s="24"/>
      <c r="N46" s="24"/>
      <c r="O46" s="24"/>
      <c r="P46" s="24"/>
      <c r="Q46" s="24"/>
    </row>
    <row r="47" spans="1:17">
      <c r="A47" s="6" t="s">
        <v>52</v>
      </c>
      <c r="B47" s="13">
        <v>14</v>
      </c>
      <c r="C47" s="13">
        <v>11</v>
      </c>
      <c r="D47" s="13">
        <v>2</v>
      </c>
      <c r="E47" s="13">
        <v>0</v>
      </c>
      <c r="F47" s="13">
        <v>1</v>
      </c>
      <c r="G47" s="13">
        <v>0</v>
      </c>
      <c r="J47" s="23" t="str">
        <f t="shared" si="0"/>
        <v>○</v>
      </c>
      <c r="K47" s="21"/>
      <c r="L47" s="24"/>
      <c r="M47" s="24"/>
      <c r="N47" s="24"/>
      <c r="O47" s="24"/>
      <c r="P47" s="24"/>
      <c r="Q47" s="24"/>
    </row>
    <row r="48" spans="1:17">
      <c r="A48" s="7" t="s">
        <v>1</v>
      </c>
      <c r="B48" s="13">
        <v>0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J48" s="23" t="str">
        <f t="shared" si="0"/>
        <v>○</v>
      </c>
      <c r="K48" s="21"/>
      <c r="L48" s="24"/>
      <c r="M48" s="24"/>
      <c r="N48" s="24"/>
      <c r="O48" s="24"/>
      <c r="P48" s="24"/>
      <c r="Q48" s="24"/>
    </row>
    <row r="49" spans="1:17">
      <c r="A49" s="6" t="s">
        <v>63</v>
      </c>
      <c r="B49" s="13">
        <v>5</v>
      </c>
      <c r="C49" s="13">
        <v>5</v>
      </c>
      <c r="D49" s="13">
        <v>0</v>
      </c>
      <c r="E49" s="13">
        <v>0</v>
      </c>
      <c r="F49" s="13">
        <v>0</v>
      </c>
      <c r="G49" s="13">
        <v>0</v>
      </c>
      <c r="J49" s="23" t="str">
        <f t="shared" si="0"/>
        <v>○</v>
      </c>
      <c r="K49" s="21"/>
      <c r="L49" s="24"/>
      <c r="M49" s="24"/>
      <c r="N49" s="24"/>
      <c r="O49" s="24"/>
      <c r="P49" s="24"/>
      <c r="Q49" s="24"/>
    </row>
    <row r="50" spans="1:17">
      <c r="A50" s="10" t="s">
        <v>67</v>
      </c>
      <c r="B50" s="13">
        <f t="shared" ref="B50:G50" si="2">SUM(B5:B49)-B8-B16</f>
        <v>1301</v>
      </c>
      <c r="C50" s="13">
        <f t="shared" si="2"/>
        <v>726</v>
      </c>
      <c r="D50" s="13">
        <f t="shared" si="2"/>
        <v>302</v>
      </c>
      <c r="E50" s="13">
        <f t="shared" si="2"/>
        <v>15</v>
      </c>
      <c r="F50" s="13">
        <f t="shared" si="2"/>
        <v>258</v>
      </c>
      <c r="G50" s="13">
        <f t="shared" si="2"/>
        <v>0</v>
      </c>
      <c r="J50" s="23" t="str">
        <f t="shared" si="0"/>
        <v>○</v>
      </c>
      <c r="K50" s="21"/>
      <c r="L50" s="24"/>
      <c r="M50" s="24"/>
      <c r="N50" s="24"/>
      <c r="O50" s="24"/>
      <c r="P50" s="24"/>
      <c r="Q50" s="24"/>
    </row>
    <row r="51" spans="1:17">
      <c r="J51" s="22" t="s">
        <v>69</v>
      </c>
      <c r="K51" s="22"/>
      <c r="L51" s="24"/>
      <c r="M51" s="24"/>
      <c r="N51" s="24"/>
      <c r="O51" s="24"/>
      <c r="P51" s="24"/>
      <c r="Q51" s="24"/>
    </row>
  </sheetData>
  <mergeCells count="1">
    <mergeCell ref="G1:H1"/>
  </mergeCells>
  <phoneticPr fontId="3"/>
  <printOptions horizontalCentered="1" verticalCentered="1"/>
  <pageMargins left="0.59055118110236227" right="0.39370078740157477" top="0.59055118110236227" bottom="0.59055118110236227" header="0.31496062992125984" footer="0.31496062992125984"/>
  <pageSetup paperSize="9" fitToWidth="1" fitToHeight="1" orientation="portrait" usePrinterDefaults="1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68"/>
  <sheetViews>
    <sheetView workbookViewId="0">
      <selection activeCell="L11" sqref="L11"/>
    </sheetView>
  </sheetViews>
  <sheetFormatPr defaultRowHeight="13"/>
  <cols>
    <col min="1" max="1" width="9" hidden="1" customWidth="1"/>
    <col min="2" max="2" width="12" customWidth="1"/>
  </cols>
  <sheetData>
    <row r="1" spans="2:8" ht="16.5">
      <c r="C1" s="3"/>
      <c r="D1" s="3"/>
      <c r="E1" s="14"/>
      <c r="F1" s="14" t="s">
        <v>27</v>
      </c>
      <c r="G1" s="36" t="str">
        <f>[2]データ!A19&amp;"年"&amp;[2]データ!B19&amp;"月"</f>
        <v>2022年10月</v>
      </c>
      <c r="H1" s="17"/>
    </row>
    <row r="2" spans="2:8">
      <c r="C2" s="4"/>
      <c r="D2" s="4"/>
      <c r="E2" s="4"/>
      <c r="F2" s="4"/>
      <c r="G2" s="4"/>
      <c r="H2" s="18" t="s">
        <v>6</v>
      </c>
    </row>
    <row r="3" spans="2:8">
      <c r="B3" s="28" t="s">
        <v>72</v>
      </c>
      <c r="C3" s="33" t="s">
        <v>74</v>
      </c>
      <c r="D3" s="28" t="s">
        <v>58</v>
      </c>
      <c r="E3" s="28" t="s">
        <v>75</v>
      </c>
      <c r="F3" s="35" t="s">
        <v>76</v>
      </c>
      <c r="G3" s="28" t="s">
        <v>20</v>
      </c>
      <c r="H3" s="27" t="s">
        <v>23</v>
      </c>
    </row>
    <row r="4" spans="2:8">
      <c r="B4" s="29" t="s">
        <v>39</v>
      </c>
      <c r="C4" s="34">
        <f>IFERROR(VLOOKUP($B4,'[2]11市町別戸数'!$A:$G,7,FALSE),0)</f>
        <v>179</v>
      </c>
      <c r="D4" s="34">
        <f>IFERROR(VLOOKUP($B4,'[2]11市町別戸数'!$A:$G,3,FALSE),0)</f>
        <v>47</v>
      </c>
      <c r="E4" s="34">
        <f>IFERROR(VLOOKUP($B4,'[2]11市町別戸数'!$A:$G,4,FALSE),0)</f>
        <v>112</v>
      </c>
      <c r="F4" s="34">
        <f>IFERROR(VLOOKUP($B4,'[2]11市町別戸数'!$A:$G,5,FALSE),0)</f>
        <v>1</v>
      </c>
      <c r="G4" s="34">
        <f>IFERROR(VLOOKUP($B4,'[2]11市町別戸数'!$A:$G,6,FALSE),0)</f>
        <v>19</v>
      </c>
      <c r="H4" s="34">
        <f>IFERROR(VLOOKUP($B4,'[2]11市町別マンション戸数'!A:C,3,FALSE),0)</f>
        <v>0</v>
      </c>
    </row>
    <row r="5" spans="2:8">
      <c r="B5" s="29" t="s">
        <v>13</v>
      </c>
      <c r="C5" s="34">
        <f>IFERROR(VLOOKUP($B5,'[2]11市町別戸数'!$A:$G,7,FALSE),0)</f>
        <v>141</v>
      </c>
      <c r="D5" s="34">
        <f>IFERROR(VLOOKUP($B5,'[2]11市町別戸数'!$A:$G,3,FALSE),0)</f>
        <v>36</v>
      </c>
      <c r="E5" s="34">
        <f>IFERROR(VLOOKUP($B5,'[2]11市町別戸数'!$A:$G,4,FALSE),0)</f>
        <v>86</v>
      </c>
      <c r="F5" s="34">
        <f>IFERROR(VLOOKUP($B5,'[2]11市町別戸数'!$A:$G,5,FALSE),0)</f>
        <v>0</v>
      </c>
      <c r="G5" s="34">
        <f>IFERROR(VLOOKUP($B5,'[2]11市町別戸数'!$A:$G,6,FALSE),0)</f>
        <v>19</v>
      </c>
      <c r="H5" s="34">
        <f>IFERROR(VLOOKUP($B5,'[2]11市町別マンション戸数'!A:C,3,FALSE),0)</f>
        <v>0</v>
      </c>
    </row>
    <row r="6" spans="2:8">
      <c r="B6" s="29" t="s">
        <v>11</v>
      </c>
      <c r="C6" s="34">
        <f>IFERROR(VLOOKUP($B6,'[2]11市町別戸数'!$A:$G,7,FALSE),0)</f>
        <v>75</v>
      </c>
      <c r="D6" s="34">
        <f>IFERROR(VLOOKUP($B6,'[2]11市町別戸数'!$A:$G,3,FALSE),0)</f>
        <v>54</v>
      </c>
      <c r="E6" s="34">
        <f>IFERROR(VLOOKUP($B6,'[2]11市町別戸数'!$A:$G,4,FALSE),0)</f>
        <v>9</v>
      </c>
      <c r="F6" s="34">
        <f>IFERROR(VLOOKUP($B6,'[2]11市町別戸数'!$A:$G,5,FALSE),0)</f>
        <v>0</v>
      </c>
      <c r="G6" s="34">
        <f>IFERROR(VLOOKUP($B6,'[2]11市町別戸数'!$A:$G,6,FALSE),0)</f>
        <v>12</v>
      </c>
      <c r="H6" s="34">
        <f>IFERROR(VLOOKUP($B6,'[2]11市町別マンション戸数'!A:C,3,FALSE),0)</f>
        <v>0</v>
      </c>
    </row>
    <row r="7" spans="2:8">
      <c r="B7" s="29" t="s">
        <v>40</v>
      </c>
      <c r="C7" s="34">
        <f t="shared" ref="C7:H7" si="0">SUM(C4:C6)</f>
        <v>395</v>
      </c>
      <c r="D7" s="34">
        <f t="shared" si="0"/>
        <v>137</v>
      </c>
      <c r="E7" s="34">
        <f t="shared" si="0"/>
        <v>207</v>
      </c>
      <c r="F7" s="34">
        <f t="shared" si="0"/>
        <v>1</v>
      </c>
      <c r="G7" s="34">
        <f t="shared" si="0"/>
        <v>50</v>
      </c>
      <c r="H7" s="34">
        <f t="shared" si="0"/>
        <v>0</v>
      </c>
    </row>
    <row r="8" spans="2:8">
      <c r="B8" s="29" t="s">
        <v>4</v>
      </c>
      <c r="C8" s="34">
        <f>IFERROR(VLOOKUP($B8,'[2]11市町別戸数'!$A:$G,7,FALSE),0)</f>
        <v>116</v>
      </c>
      <c r="D8" s="34">
        <f>IFERROR(VLOOKUP($B8,'[2]11市町別戸数'!$A:$G,3,FALSE),0)</f>
        <v>46</v>
      </c>
      <c r="E8" s="34">
        <f>IFERROR(VLOOKUP($B8,'[2]11市町別戸数'!$A:$G,4,FALSE),0)</f>
        <v>34</v>
      </c>
      <c r="F8" s="34">
        <f>IFERROR(VLOOKUP($B8,'[2]11市町別戸数'!$A:$G,5,FALSE),0)</f>
        <v>1</v>
      </c>
      <c r="G8" s="34">
        <f>IFERROR(VLOOKUP($B8,'[2]11市町別戸数'!$A:$G,6,FALSE),0)</f>
        <v>35</v>
      </c>
      <c r="H8" s="34">
        <f>IFERROR(VLOOKUP($B8,'[2]11市町別マンション戸数'!A:C,3,FALSE),0)</f>
        <v>0</v>
      </c>
    </row>
    <row r="9" spans="2:8">
      <c r="B9" s="29" t="s">
        <v>41</v>
      </c>
      <c r="C9" s="34">
        <f>IFERROR(VLOOKUP($B9,'[2]11市町別戸数'!$A:$G,7,FALSE),0)</f>
        <v>74</v>
      </c>
      <c r="D9" s="34">
        <f>IFERROR(VLOOKUP($B9,'[2]11市町別戸数'!$A:$G,3,FALSE),0)</f>
        <v>21</v>
      </c>
      <c r="E9" s="34">
        <f>IFERROR(VLOOKUP($B9,'[2]11市町別戸数'!$A:$G,4,FALSE),0)</f>
        <v>15</v>
      </c>
      <c r="F9" s="34">
        <f>IFERROR(VLOOKUP($B9,'[2]11市町別戸数'!$A:$G,5,FALSE),0)</f>
        <v>20</v>
      </c>
      <c r="G9" s="34">
        <f>IFERROR(VLOOKUP($B9,'[2]11市町別戸数'!$A:$G,6,FALSE),0)</f>
        <v>18</v>
      </c>
      <c r="H9" s="34">
        <f>IFERROR(VLOOKUP($B9,'[2]11市町別マンション戸数'!A:C,3,FALSE),0)</f>
        <v>0</v>
      </c>
    </row>
    <row r="10" spans="2:8">
      <c r="B10" s="29" t="s">
        <v>44</v>
      </c>
      <c r="C10" s="34">
        <f>IFERROR(VLOOKUP($B10,'[2]11市町別戸数'!$A:$G,7,FALSE),0)</f>
        <v>49</v>
      </c>
      <c r="D10" s="34">
        <f>IFERROR(VLOOKUP($B10,'[2]11市町別戸数'!$A:$G,3,FALSE),0)</f>
        <v>29</v>
      </c>
      <c r="E10" s="34">
        <f>IFERROR(VLOOKUP($B10,'[2]11市町別戸数'!$A:$G,4,FALSE),0)</f>
        <v>15</v>
      </c>
      <c r="F10" s="34">
        <f>IFERROR(VLOOKUP($B10,'[2]11市町別戸数'!$A:$G,5,FALSE),0)</f>
        <v>0</v>
      </c>
      <c r="G10" s="34">
        <f>IFERROR(VLOOKUP($B10,'[2]11市町別戸数'!$A:$G,6,FALSE),0)</f>
        <v>5</v>
      </c>
      <c r="H10" s="34">
        <f>IFERROR(VLOOKUP($B10,'[2]11市町別マンション戸数'!A:C,3,FALSE),0)</f>
        <v>0</v>
      </c>
    </row>
    <row r="11" spans="2:8">
      <c r="B11" s="29" t="s">
        <v>45</v>
      </c>
      <c r="C11" s="34">
        <f>IFERROR(VLOOKUP($B11,'[2]11市町別戸数'!$A:$G,7,FALSE),0)</f>
        <v>43</v>
      </c>
      <c r="D11" s="34">
        <f>IFERROR(VLOOKUP($B11,'[2]11市町別戸数'!$A:$G,3,FALSE),0)</f>
        <v>25</v>
      </c>
      <c r="E11" s="34">
        <f>IFERROR(VLOOKUP($B11,'[2]11市町別戸数'!$A:$G,4,FALSE),0)</f>
        <v>14</v>
      </c>
      <c r="F11" s="34">
        <f>IFERROR(VLOOKUP($B11,'[2]11市町別戸数'!$A:$G,5,FALSE),0)</f>
        <v>0</v>
      </c>
      <c r="G11" s="34">
        <f>IFERROR(VLOOKUP($B11,'[2]11市町別戸数'!$A:$G,6,FALSE),0)</f>
        <v>4</v>
      </c>
      <c r="H11" s="34">
        <f>IFERROR(VLOOKUP($B11,'[2]11市町別マンション戸数'!A:C,3,FALSE),0)</f>
        <v>0</v>
      </c>
    </row>
    <row r="12" spans="2:8">
      <c r="B12" s="29" t="s">
        <v>46</v>
      </c>
      <c r="C12" s="34">
        <f>IFERROR(VLOOKUP($B12,'[2]11市町別戸数'!$A:$G,7,FALSE),0)</f>
        <v>31</v>
      </c>
      <c r="D12" s="34">
        <f>IFERROR(VLOOKUP($B12,'[2]11市町別戸数'!$A:$G,3,FALSE),0)</f>
        <v>24</v>
      </c>
      <c r="E12" s="34">
        <f>IFERROR(VLOOKUP($B12,'[2]11市町別戸数'!$A:$G,4,FALSE),0)</f>
        <v>0</v>
      </c>
      <c r="F12" s="34">
        <f>IFERROR(VLOOKUP($B12,'[2]11市町別戸数'!$A:$G,5,FALSE),0)</f>
        <v>1</v>
      </c>
      <c r="G12" s="34">
        <f>IFERROR(VLOOKUP($B12,'[2]11市町別戸数'!$A:$G,6,FALSE),0)</f>
        <v>6</v>
      </c>
      <c r="H12" s="34">
        <f>IFERROR(VLOOKUP($B12,'[2]11市町別マンション戸数'!A:C,3,FALSE),0)</f>
        <v>0</v>
      </c>
    </row>
    <row r="13" spans="2:8">
      <c r="B13" s="29" t="s">
        <v>48</v>
      </c>
      <c r="C13" s="34">
        <f>IFERROR(VLOOKUP($B13,'[2]11市町別戸数'!$A:$G,7,FALSE),0)</f>
        <v>52</v>
      </c>
      <c r="D13" s="34">
        <f>IFERROR(VLOOKUP($B13,'[2]11市町別戸数'!$A:$G,3,FALSE),0)</f>
        <v>35</v>
      </c>
      <c r="E13" s="34">
        <f>IFERROR(VLOOKUP($B13,'[2]11市町別戸数'!$A:$G,4,FALSE),0)</f>
        <v>13</v>
      </c>
      <c r="F13" s="34">
        <f>IFERROR(VLOOKUP($B13,'[2]11市町別戸数'!$A:$G,5,FALSE),0)</f>
        <v>0</v>
      </c>
      <c r="G13" s="34">
        <f>IFERROR(VLOOKUP($B13,'[2]11市町別戸数'!$A:$G,6,FALSE),0)</f>
        <v>4</v>
      </c>
      <c r="H13" s="34">
        <f>IFERROR(VLOOKUP($B13,'[2]11市町別マンション戸数'!A:C,3,FALSE),0)</f>
        <v>0</v>
      </c>
    </row>
    <row r="14" spans="2:8">
      <c r="B14" s="29" t="s">
        <v>47</v>
      </c>
      <c r="C14" s="34">
        <f>IFERROR(VLOOKUP($B14,'[2]11市町別戸数'!$A:$G,7,FALSE),0)</f>
        <v>8</v>
      </c>
      <c r="D14" s="34">
        <f>IFERROR(VLOOKUP($B14,'[2]11市町別戸数'!$A:$G,3,FALSE),0)</f>
        <v>2</v>
      </c>
      <c r="E14" s="34">
        <f>IFERROR(VLOOKUP($B14,'[2]11市町別戸数'!$A:$G,4,FALSE),0)</f>
        <v>6</v>
      </c>
      <c r="F14" s="34">
        <f>IFERROR(VLOOKUP($B14,'[2]11市町別戸数'!$A:$G,5,FALSE),0)</f>
        <v>0</v>
      </c>
      <c r="G14" s="34">
        <f>IFERROR(VLOOKUP($B14,'[2]11市町別戸数'!$A:$G,6,FALSE),0)</f>
        <v>0</v>
      </c>
      <c r="H14" s="34">
        <f>IFERROR(VLOOKUP($B14,'[2]11市町別マンション戸数'!A:C,3,FALSE),0)</f>
        <v>0</v>
      </c>
    </row>
    <row r="15" spans="2:8">
      <c r="B15" s="29" t="s">
        <v>5</v>
      </c>
      <c r="C15" s="34">
        <f t="shared" ref="C15:H15" si="1">SUM(C8:C14)</f>
        <v>373</v>
      </c>
      <c r="D15" s="34">
        <f t="shared" si="1"/>
        <v>182</v>
      </c>
      <c r="E15" s="34">
        <f t="shared" si="1"/>
        <v>97</v>
      </c>
      <c r="F15" s="34">
        <f t="shared" si="1"/>
        <v>22</v>
      </c>
      <c r="G15" s="34">
        <f t="shared" si="1"/>
        <v>72</v>
      </c>
      <c r="H15" s="34">
        <f t="shared" si="1"/>
        <v>0</v>
      </c>
    </row>
    <row r="16" spans="2:8">
      <c r="B16" s="29" t="s">
        <v>8</v>
      </c>
      <c r="C16" s="34">
        <f>IFERROR(VLOOKUP($B16,'[2]11市町別戸数'!$A:$G,7,FALSE),0)</f>
        <v>84</v>
      </c>
      <c r="D16" s="34">
        <f>IFERROR(VLOOKUP($B16,'[2]11市町別戸数'!$A:$G,3,FALSE),0)</f>
        <v>40</v>
      </c>
      <c r="E16" s="34">
        <f>IFERROR(VLOOKUP($B16,'[2]11市町別戸数'!$A:$G,4,FALSE),0)</f>
        <v>22</v>
      </c>
      <c r="F16" s="34">
        <f>IFERROR(VLOOKUP($B16,'[2]11市町別戸数'!$A:$G,5,FALSE),0)</f>
        <v>0</v>
      </c>
      <c r="G16" s="34">
        <f>IFERROR(VLOOKUP($B16,'[2]11市町別戸数'!$A:$G,6,FALSE),0)</f>
        <v>22</v>
      </c>
      <c r="H16" s="34">
        <f>IFERROR(VLOOKUP($B16,'[2]11市町別マンション戸数'!A:C,3,FALSE),0)</f>
        <v>0</v>
      </c>
    </row>
    <row r="17" spans="1:8">
      <c r="B17" s="29" t="s">
        <v>28</v>
      </c>
      <c r="C17" s="34">
        <f>IFERROR(VLOOKUP($B17,'[2]11市町別戸数'!$A:$G,7,FALSE),0)</f>
        <v>4</v>
      </c>
      <c r="D17" s="34">
        <f>IFERROR(VLOOKUP($B17,'[2]11市町別戸数'!$A:$G,3,FALSE),0)</f>
        <v>4</v>
      </c>
      <c r="E17" s="34">
        <f>IFERROR(VLOOKUP($B17,'[2]11市町別戸数'!$A:$G,4,FALSE),0)</f>
        <v>0</v>
      </c>
      <c r="F17" s="34">
        <f>IFERROR(VLOOKUP($B17,'[2]11市町別戸数'!$A:$G,5,FALSE),0)</f>
        <v>0</v>
      </c>
      <c r="G17" s="34">
        <f>IFERROR(VLOOKUP($B17,'[2]11市町別戸数'!$A:$G,6,FALSE),0)</f>
        <v>0</v>
      </c>
      <c r="H17" s="34">
        <f>IFERROR(VLOOKUP($B17,'[2]11市町別マンション戸数'!A:C,3,FALSE),0)</f>
        <v>0</v>
      </c>
    </row>
    <row r="18" spans="1:8">
      <c r="B18" s="29" t="s">
        <v>50</v>
      </c>
      <c r="C18" s="34">
        <f>IFERROR(VLOOKUP($B18,'[2]11市町別戸数'!$A:$G,7,FALSE),0)</f>
        <v>38</v>
      </c>
      <c r="D18" s="34">
        <f>IFERROR(VLOOKUP($B18,'[2]11市町別戸数'!$A:$G,3,FALSE),0)</f>
        <v>21</v>
      </c>
      <c r="E18" s="34">
        <f>IFERROR(VLOOKUP($B18,'[2]11市町別戸数'!$A:$G,4,FALSE),0)</f>
        <v>12</v>
      </c>
      <c r="F18" s="34">
        <f>IFERROR(VLOOKUP($B18,'[2]11市町別戸数'!$A:$G,5,FALSE),0)</f>
        <v>0</v>
      </c>
      <c r="G18" s="34">
        <f>IFERROR(VLOOKUP($B18,'[2]11市町別戸数'!$A:$G,6,FALSE),0)</f>
        <v>5</v>
      </c>
      <c r="H18" s="34">
        <f>IFERROR(VLOOKUP($B18,'[2]11市町別マンション戸数'!A:C,3,FALSE),0)</f>
        <v>0</v>
      </c>
    </row>
    <row r="19" spans="1:8">
      <c r="A19" s="48"/>
      <c r="B19" s="29" t="s">
        <v>53</v>
      </c>
      <c r="C19" s="34">
        <f>IFERROR(VLOOKUP($B19,'[2]11市町別戸数'!$A:$G,7,FALSE),0)</f>
        <v>50</v>
      </c>
      <c r="D19" s="34">
        <f>IFERROR(VLOOKUP($B19,'[2]11市町別戸数'!$A:$G,3,FALSE),0)</f>
        <v>25</v>
      </c>
      <c r="E19" s="34">
        <f>IFERROR(VLOOKUP($B19,'[2]11市町別戸数'!$A:$G,4,FALSE),0)</f>
        <v>16</v>
      </c>
      <c r="F19" s="34">
        <f>IFERROR(VLOOKUP($B19,'[2]11市町別戸数'!$A:$G,5,FALSE),0)</f>
        <v>0</v>
      </c>
      <c r="G19" s="34">
        <f>IFERROR(VLOOKUP($B19,'[2]11市町別戸数'!$A:$G,6,FALSE),0)</f>
        <v>9</v>
      </c>
      <c r="H19" s="34">
        <f>IFERROR(VLOOKUP($B19,'[2]11市町別マンション戸数'!A:C,3,FALSE),0)</f>
        <v>0</v>
      </c>
    </row>
    <row r="20" spans="1:8">
      <c r="A20" s="48"/>
      <c r="B20" s="29" t="s">
        <v>57</v>
      </c>
      <c r="C20" s="34">
        <f>IFERROR(VLOOKUP($B20,'[2]11市町別戸数'!$A:$G,7,FALSE),0)</f>
        <v>14</v>
      </c>
      <c r="D20" s="34">
        <f>IFERROR(VLOOKUP($B20,'[2]11市町別戸数'!$A:$G,3,FALSE),0)</f>
        <v>11</v>
      </c>
      <c r="E20" s="34">
        <f>IFERROR(VLOOKUP($B20,'[2]11市町別戸数'!$A:$G,4,FALSE),0)</f>
        <v>0</v>
      </c>
      <c r="F20" s="34">
        <f>IFERROR(VLOOKUP($B20,'[2]11市町別戸数'!$A:$G,5,FALSE),0)</f>
        <v>0</v>
      </c>
      <c r="G20" s="34">
        <f>IFERROR(VLOOKUP($B20,'[2]11市町別戸数'!$A:$G,6,FALSE),0)</f>
        <v>3</v>
      </c>
      <c r="H20" s="34">
        <f>IFERROR(VLOOKUP($B20,'[2]11市町別マンション戸数'!A:C,3,FALSE),0)</f>
        <v>0</v>
      </c>
    </row>
    <row r="21" spans="1:8">
      <c r="A21" s="48"/>
      <c r="B21" s="29" t="s">
        <v>59</v>
      </c>
      <c r="C21" s="34">
        <f>IFERROR(VLOOKUP($B21,'[2]11市町別戸数'!$A:$G,7,FALSE),0)</f>
        <v>58</v>
      </c>
      <c r="D21" s="34">
        <f>IFERROR(VLOOKUP($B21,'[2]11市町別戸数'!$A:$G,3,FALSE),0)</f>
        <v>35</v>
      </c>
      <c r="E21" s="34">
        <f>IFERROR(VLOOKUP($B21,'[2]11市町別戸数'!$A:$G,4,FALSE),0)</f>
        <v>10</v>
      </c>
      <c r="F21" s="34">
        <f>IFERROR(VLOOKUP($B21,'[2]11市町別戸数'!$A:$G,5,FALSE),0)</f>
        <v>0</v>
      </c>
      <c r="G21" s="34">
        <f>IFERROR(VLOOKUP($B21,'[2]11市町別戸数'!$A:$G,6,FALSE),0)</f>
        <v>13</v>
      </c>
      <c r="H21" s="34">
        <f>IFERROR(VLOOKUP($B21,'[2]11市町別マンション戸数'!A:C,3,FALSE),0)</f>
        <v>0</v>
      </c>
    </row>
    <row r="22" spans="1:8">
      <c r="A22" s="48"/>
      <c r="B22" s="29" t="s">
        <v>15</v>
      </c>
      <c r="C22" s="34">
        <f>IFERROR(VLOOKUP($B22,'[2]11市町別戸数'!$A:$G,7,FALSE),0)</f>
        <v>124</v>
      </c>
      <c r="D22" s="34">
        <f>IFERROR(VLOOKUP($B22,'[2]11市町別戸数'!$A:$G,3,FALSE),0)</f>
        <v>77</v>
      </c>
      <c r="E22" s="34">
        <f>IFERROR(VLOOKUP($B22,'[2]11市町別戸数'!$A:$G,4,FALSE),0)</f>
        <v>30</v>
      </c>
      <c r="F22" s="34">
        <f>IFERROR(VLOOKUP($B22,'[2]11市町別戸数'!$A:$G,5,FALSE),0)</f>
        <v>0</v>
      </c>
      <c r="G22" s="34">
        <f>IFERROR(VLOOKUP($B22,'[2]11市町別戸数'!$A:$G,6,FALSE),0)</f>
        <v>17</v>
      </c>
      <c r="H22" s="34">
        <f>IFERROR(VLOOKUP($B22,'[2]11市町別マンション戸数'!A:C,3,FALSE),0)</f>
        <v>0</v>
      </c>
    </row>
    <row r="23" spans="1:8">
      <c r="A23" s="48"/>
      <c r="B23" s="29" t="s">
        <v>49</v>
      </c>
      <c r="C23" s="34">
        <f>IFERROR(VLOOKUP($B23,'[2]11市町別戸数'!$A:$G,7,FALSE),0)</f>
        <v>71</v>
      </c>
      <c r="D23" s="34">
        <f>IFERROR(VLOOKUP($B23,'[2]11市町別戸数'!$A:$G,3,FALSE),0)</f>
        <v>40</v>
      </c>
      <c r="E23" s="34">
        <f>IFERROR(VLOOKUP($B23,'[2]11市町別戸数'!$A:$G,4,FALSE),0)</f>
        <v>14</v>
      </c>
      <c r="F23" s="34">
        <f>IFERROR(VLOOKUP($B23,'[2]11市町別戸数'!$A:$G,5,FALSE),0)</f>
        <v>1</v>
      </c>
      <c r="G23" s="34">
        <f>IFERROR(VLOOKUP($B23,'[2]11市町別戸数'!$A:$G,6,FALSE),0)</f>
        <v>16</v>
      </c>
      <c r="H23" s="34">
        <f>IFERROR(VLOOKUP($B23,'[2]11市町別マンション戸数'!A:C,3,FALSE),0)</f>
        <v>0</v>
      </c>
    </row>
    <row r="24" spans="1:8">
      <c r="A24" s="48"/>
      <c r="B24" s="29" t="s">
        <v>34</v>
      </c>
      <c r="C24" s="34">
        <f>IFERROR(VLOOKUP($B24,'[2]11市町別戸数'!$A:$G,7,FALSE),0)</f>
        <v>62</v>
      </c>
      <c r="D24" s="34">
        <f>IFERROR(VLOOKUP($B24,'[2]11市町別戸数'!$A:$G,3,FALSE),0)</f>
        <v>46</v>
      </c>
      <c r="E24" s="34">
        <f>IFERROR(VLOOKUP($B24,'[2]11市町別戸数'!$A:$G,4,FALSE),0)</f>
        <v>12</v>
      </c>
      <c r="F24" s="34">
        <f>IFERROR(VLOOKUP($B24,'[2]11市町別戸数'!$A:$G,5,FALSE),0)</f>
        <v>0</v>
      </c>
      <c r="G24" s="34">
        <f>IFERROR(VLOOKUP($B24,'[2]11市町別戸数'!$A:$G,6,FALSE),0)</f>
        <v>4</v>
      </c>
      <c r="H24" s="34">
        <f>IFERROR(VLOOKUP($B24,'[2]11市町別マンション戸数'!A:C,3,FALSE),0)</f>
        <v>0</v>
      </c>
    </row>
    <row r="25" spans="1:8">
      <c r="A25" s="48"/>
      <c r="B25" s="29" t="s">
        <v>2</v>
      </c>
      <c r="C25" s="34">
        <f>IFERROR(VLOOKUP($B25,'[2]11市町別戸数'!$A:$G,7,FALSE),0)</f>
        <v>59</v>
      </c>
      <c r="D25" s="34">
        <f>IFERROR(VLOOKUP($B25,'[2]11市町別戸数'!$A:$G,3,FALSE),0)</f>
        <v>31</v>
      </c>
      <c r="E25" s="34">
        <f>IFERROR(VLOOKUP($B25,'[2]11市町別戸数'!$A:$G,4,FALSE),0)</f>
        <v>24</v>
      </c>
      <c r="F25" s="34">
        <f>IFERROR(VLOOKUP($B25,'[2]11市町別戸数'!$A:$G,5,FALSE),0)</f>
        <v>0</v>
      </c>
      <c r="G25" s="34">
        <f>IFERROR(VLOOKUP($B25,'[2]11市町別戸数'!$A:$G,6,FALSE),0)</f>
        <v>4</v>
      </c>
      <c r="H25" s="34">
        <f>IFERROR(VLOOKUP($B25,'[2]11市町別マンション戸数'!A:C,3,FALSE),0)</f>
        <v>0</v>
      </c>
    </row>
    <row r="26" spans="1:8">
      <c r="A26" s="48"/>
      <c r="B26" s="29" t="s">
        <v>51</v>
      </c>
      <c r="C26" s="34">
        <f>IFERROR(VLOOKUP($B26,'[2]11市町別戸数'!$A:$G,7,FALSE),0)</f>
        <v>38</v>
      </c>
      <c r="D26" s="34">
        <f>IFERROR(VLOOKUP($B26,'[2]11市町別戸数'!$A:$G,3,FALSE),0)</f>
        <v>29</v>
      </c>
      <c r="E26" s="34">
        <f>IFERROR(VLOOKUP($B26,'[2]11市町別戸数'!$A:$G,4,FALSE),0)</f>
        <v>0</v>
      </c>
      <c r="F26" s="34">
        <f>IFERROR(VLOOKUP($B26,'[2]11市町別戸数'!$A:$G,5,FALSE),0)</f>
        <v>0</v>
      </c>
      <c r="G26" s="34">
        <f>IFERROR(VLOOKUP($B26,'[2]11市町別戸数'!$A:$G,6,FALSE),0)</f>
        <v>9</v>
      </c>
      <c r="H26" s="34">
        <f>IFERROR(VLOOKUP($B26,'[2]11市町別マンション戸数'!A:C,3,FALSE),0)</f>
        <v>0</v>
      </c>
    </row>
    <row r="27" spans="1:8">
      <c r="A27" s="48"/>
      <c r="B27" s="29" t="s">
        <v>61</v>
      </c>
      <c r="C27" s="34">
        <f>IFERROR(VLOOKUP($B27,'[2]11市町別戸数'!$A:$G,7,FALSE),0)</f>
        <v>36</v>
      </c>
      <c r="D27" s="34">
        <f>IFERROR(VLOOKUP($B27,'[2]11市町別戸数'!$A:$G,3,FALSE),0)</f>
        <v>25</v>
      </c>
      <c r="E27" s="34">
        <f>IFERROR(VLOOKUP($B27,'[2]11市町別戸数'!$A:$G,4,FALSE),0)</f>
        <v>0</v>
      </c>
      <c r="F27" s="34">
        <f>IFERROR(VLOOKUP($B27,'[2]11市町別戸数'!$A:$G,5,FALSE),0)</f>
        <v>0</v>
      </c>
      <c r="G27" s="34">
        <f>IFERROR(VLOOKUP($B27,'[2]11市町別戸数'!$A:$G,6,FALSE),0)</f>
        <v>11</v>
      </c>
      <c r="H27" s="34">
        <f>IFERROR(VLOOKUP($B27,'[2]11市町別マンション戸数'!A:C,3,FALSE),0)</f>
        <v>0</v>
      </c>
    </row>
    <row r="28" spans="1:8">
      <c r="A28" s="48"/>
      <c r="B28" s="29" t="s">
        <v>29</v>
      </c>
      <c r="C28" s="34">
        <f>IFERROR(VLOOKUP($B28,'[2]11市町別戸数'!$A:$G,7,FALSE),0)</f>
        <v>31</v>
      </c>
      <c r="D28" s="34">
        <f>IFERROR(VLOOKUP($B28,'[2]11市町別戸数'!$A:$G,3,FALSE),0)</f>
        <v>27</v>
      </c>
      <c r="E28" s="34">
        <f>IFERROR(VLOOKUP($B28,'[2]11市町別戸数'!$A:$G,4,FALSE),0)</f>
        <v>0</v>
      </c>
      <c r="F28" s="34">
        <f>IFERROR(VLOOKUP($B28,'[2]11市町別戸数'!$A:$G,5,FALSE),0)</f>
        <v>0</v>
      </c>
      <c r="G28" s="34">
        <f>IFERROR(VLOOKUP($B28,'[2]11市町別戸数'!$A:$G,6,FALSE),0)</f>
        <v>4</v>
      </c>
      <c r="H28" s="34">
        <f>IFERROR(VLOOKUP($B28,'[2]11市町別マンション戸数'!A:C,3,FALSE),0)</f>
        <v>0</v>
      </c>
    </row>
    <row r="29" spans="1:8">
      <c r="A29" s="48"/>
      <c r="B29" s="29" t="s">
        <v>54</v>
      </c>
      <c r="C29" s="34">
        <f>IFERROR(VLOOKUP($B29,'[2]11市町別戸数'!$A:$G,7,FALSE),0)</f>
        <v>2</v>
      </c>
      <c r="D29" s="34">
        <f>IFERROR(VLOOKUP($B29,'[2]11市町別戸数'!$A:$G,3,FALSE),0)</f>
        <v>2</v>
      </c>
      <c r="E29" s="34">
        <f>IFERROR(VLOOKUP($B29,'[2]11市町別戸数'!$A:$G,4,FALSE),0)</f>
        <v>0</v>
      </c>
      <c r="F29" s="34">
        <f>IFERROR(VLOOKUP($B29,'[2]11市町別戸数'!$A:$G,5,FALSE),0)</f>
        <v>0</v>
      </c>
      <c r="G29" s="34">
        <f>IFERROR(VLOOKUP($B29,'[2]11市町別戸数'!$A:$G,6,FALSE),0)</f>
        <v>0</v>
      </c>
      <c r="H29" s="34">
        <f>IFERROR(VLOOKUP($B29,'[2]11市町別マンション戸数'!A:C,3,FALSE),0)</f>
        <v>0</v>
      </c>
    </row>
    <row r="30" spans="1:8">
      <c r="A30" s="48"/>
      <c r="B30" s="29" t="s">
        <v>42</v>
      </c>
      <c r="C30" s="34">
        <f>IFERROR(VLOOKUP($B30,'[2]11市町別戸数'!$A:$G,7,FALSE),0)</f>
        <v>18</v>
      </c>
      <c r="D30" s="34">
        <f>IFERROR(VLOOKUP($B30,'[2]11市町別戸数'!$A:$G,3,FALSE),0)</f>
        <v>13</v>
      </c>
      <c r="E30" s="34">
        <f>IFERROR(VLOOKUP($B30,'[2]11市町別戸数'!$A:$G,4,FALSE),0)</f>
        <v>0</v>
      </c>
      <c r="F30" s="34">
        <f>IFERROR(VLOOKUP($B30,'[2]11市町別戸数'!$A:$G,5,FALSE),0)</f>
        <v>0</v>
      </c>
      <c r="G30" s="34">
        <f>IFERROR(VLOOKUP($B30,'[2]11市町別戸数'!$A:$G,6,FALSE),0)</f>
        <v>5</v>
      </c>
      <c r="H30" s="34">
        <f>IFERROR(VLOOKUP($B30,'[2]11市町別マンション戸数'!A:C,3,FALSE),0)</f>
        <v>0</v>
      </c>
    </row>
    <row r="31" spans="1:8">
      <c r="A31" s="48"/>
      <c r="B31" s="29" t="s">
        <v>0</v>
      </c>
      <c r="C31" s="34">
        <f>IFERROR(VLOOKUP($B31,'[2]11市町別戸数'!$A:$G,7,FALSE),0)</f>
        <v>16</v>
      </c>
      <c r="D31" s="34">
        <f>IFERROR(VLOOKUP($B31,'[2]11市町別戸数'!$A:$G,3,FALSE),0)</f>
        <v>14</v>
      </c>
      <c r="E31" s="34">
        <f>IFERROR(VLOOKUP($B31,'[2]11市町別戸数'!$A:$G,4,FALSE),0)</f>
        <v>0</v>
      </c>
      <c r="F31" s="34">
        <f>IFERROR(VLOOKUP($B31,'[2]11市町別戸数'!$A:$G,5,FALSE),0)</f>
        <v>0</v>
      </c>
      <c r="G31" s="34">
        <f>IFERROR(VLOOKUP($B31,'[2]11市町別戸数'!$A:$G,6,FALSE),0)</f>
        <v>2</v>
      </c>
      <c r="H31" s="34">
        <f>IFERROR(VLOOKUP($B31,'[2]11市町別マンション戸数'!A:C,3,FALSE),0)</f>
        <v>0</v>
      </c>
    </row>
    <row r="32" spans="1:8">
      <c r="A32" s="48"/>
      <c r="B32" s="29" t="s">
        <v>56</v>
      </c>
      <c r="C32" s="34">
        <f>IFERROR(VLOOKUP($B32,'[2]11市町別戸数'!$A:$G,7,FALSE),0)</f>
        <v>4</v>
      </c>
      <c r="D32" s="34">
        <f>IFERROR(VLOOKUP($B32,'[2]11市町別戸数'!$A:$G,3,FALSE),0)</f>
        <v>4</v>
      </c>
      <c r="E32" s="34">
        <f>IFERROR(VLOOKUP($B32,'[2]11市町別戸数'!$A:$G,4,FALSE),0)</f>
        <v>0</v>
      </c>
      <c r="F32" s="34">
        <f>IFERROR(VLOOKUP($B32,'[2]11市町別戸数'!$A:$G,5,FALSE),0)</f>
        <v>0</v>
      </c>
      <c r="G32" s="34">
        <f>IFERROR(VLOOKUP($B32,'[2]11市町別戸数'!$A:$G,6,FALSE),0)</f>
        <v>0</v>
      </c>
      <c r="H32" s="34">
        <f>IFERROR(VLOOKUP($B32,'[2]11市町別マンション戸数'!A:C,3,FALSE),0)</f>
        <v>0</v>
      </c>
    </row>
    <row r="33" spans="1:8">
      <c r="A33" s="48"/>
      <c r="B33" s="29" t="s">
        <v>35</v>
      </c>
      <c r="C33" s="34">
        <f>IFERROR(VLOOKUP($B33,'[2]11市町別戸数'!$A:$G,7,FALSE),0)</f>
        <v>4</v>
      </c>
      <c r="D33" s="34">
        <f>IFERROR(VLOOKUP($B33,'[2]11市町別戸数'!$A:$G,3,FALSE),0)</f>
        <v>4</v>
      </c>
      <c r="E33" s="34">
        <f>IFERROR(VLOOKUP($B33,'[2]11市町別戸数'!$A:$G,4,FALSE),0)</f>
        <v>0</v>
      </c>
      <c r="F33" s="34">
        <f>IFERROR(VLOOKUP($B33,'[2]11市町別戸数'!$A:$G,5,FALSE),0)</f>
        <v>0</v>
      </c>
      <c r="G33" s="34">
        <f>IFERROR(VLOOKUP($B33,'[2]11市町別戸数'!$A:$G,6,FALSE),0)</f>
        <v>0</v>
      </c>
      <c r="H33" s="34">
        <f>IFERROR(VLOOKUP($B33,'[2]11市町別マンション戸数'!A:C,3,FALSE),0)</f>
        <v>0</v>
      </c>
    </row>
    <row r="34" spans="1:8">
      <c r="A34" s="48"/>
      <c r="B34" s="29" t="s">
        <v>31</v>
      </c>
      <c r="C34" s="34">
        <f>IFERROR(VLOOKUP($B34,'[2]11市町別戸数'!$A:$G,7,FALSE),0)</f>
        <v>14</v>
      </c>
      <c r="D34" s="34">
        <f>IFERROR(VLOOKUP($B34,'[2]11市町別戸数'!$A:$G,3,FALSE),0)</f>
        <v>14</v>
      </c>
      <c r="E34" s="34">
        <f>IFERROR(VLOOKUP($B34,'[2]11市町別戸数'!$A:$G,4,FALSE),0)</f>
        <v>0</v>
      </c>
      <c r="F34" s="34">
        <f>IFERROR(VLOOKUP($B34,'[2]11市町別戸数'!$A:$G,5,FALSE),0)</f>
        <v>0</v>
      </c>
      <c r="G34" s="34">
        <f>IFERROR(VLOOKUP($B34,'[2]11市町別戸数'!$A:$G,6,FALSE),0)</f>
        <v>0</v>
      </c>
      <c r="H34" s="34">
        <f>IFERROR(VLOOKUP($B34,'[2]11市町別マンション戸数'!A:C,3,FALSE),0)</f>
        <v>0</v>
      </c>
    </row>
    <row r="35" spans="1:8">
      <c r="A35" s="48"/>
      <c r="B35" s="29" t="s">
        <v>22</v>
      </c>
      <c r="C35" s="34">
        <f>IFERROR(VLOOKUP($B35,'[2]11市町別戸数'!$A:$G,7,FALSE),0)</f>
        <v>9</v>
      </c>
      <c r="D35" s="34">
        <f>IFERROR(VLOOKUP($B35,'[2]11市町別戸数'!$A:$G,3,FALSE),0)</f>
        <v>9</v>
      </c>
      <c r="E35" s="34">
        <f>IFERROR(VLOOKUP($B35,'[2]11市町別戸数'!$A:$G,4,FALSE),0)</f>
        <v>0</v>
      </c>
      <c r="F35" s="34">
        <f>IFERROR(VLOOKUP($B35,'[2]11市町別戸数'!$A:$G,5,FALSE),0)</f>
        <v>0</v>
      </c>
      <c r="G35" s="34">
        <f>IFERROR(VLOOKUP($B35,'[2]11市町別戸数'!$A:$G,6,FALSE),0)</f>
        <v>0</v>
      </c>
      <c r="H35" s="34">
        <f>IFERROR(VLOOKUP($B35,'[2]11市町別マンション戸数'!A:C,3,FALSE),0)</f>
        <v>0</v>
      </c>
    </row>
    <row r="36" spans="1:8">
      <c r="A36" s="48"/>
      <c r="B36" s="29" t="s">
        <v>33</v>
      </c>
      <c r="C36" s="34">
        <f>IFERROR(VLOOKUP($B36,'[2]11市町別戸数'!$A:$G,7,FALSE),0)</f>
        <v>6</v>
      </c>
      <c r="D36" s="34">
        <f>IFERROR(VLOOKUP($B36,'[2]11市町別戸数'!$A:$G,3,FALSE),0)</f>
        <v>5</v>
      </c>
      <c r="E36" s="34">
        <f>IFERROR(VLOOKUP($B36,'[2]11市町別戸数'!$A:$G,4,FALSE),0)</f>
        <v>0</v>
      </c>
      <c r="F36" s="34">
        <f>IFERROR(VLOOKUP($B36,'[2]11市町別戸数'!$A:$G,5,FALSE),0)</f>
        <v>0</v>
      </c>
      <c r="G36" s="34">
        <f>IFERROR(VLOOKUP($B36,'[2]11市町別戸数'!$A:$G,6,FALSE),0)</f>
        <v>1</v>
      </c>
      <c r="H36" s="34">
        <f>IFERROR(VLOOKUP($B36,'[2]11市町別マンション戸数'!A:C,3,FALSE),0)</f>
        <v>0</v>
      </c>
    </row>
    <row r="37" spans="1:8">
      <c r="A37" s="48"/>
      <c r="B37" s="29" t="s">
        <v>19</v>
      </c>
      <c r="C37" s="34">
        <f>IFERROR(VLOOKUP($B37,'[2]11市町別戸数'!$A:$G,7,FALSE),0)</f>
        <v>0</v>
      </c>
      <c r="D37" s="34">
        <f>IFERROR(VLOOKUP($B37,'[2]11市町別戸数'!$A:$G,3,FALSE),0)</f>
        <v>0</v>
      </c>
      <c r="E37" s="34">
        <f>IFERROR(VLOOKUP($B37,'[2]11市町別戸数'!$A:$G,4,FALSE),0)</f>
        <v>0</v>
      </c>
      <c r="F37" s="34">
        <f>IFERROR(VLOOKUP($B37,'[2]11市町別戸数'!$A:$G,5,FALSE),0)</f>
        <v>0</v>
      </c>
      <c r="G37" s="34">
        <f>IFERROR(VLOOKUP($B37,'[2]11市町別戸数'!$A:$G,6,FALSE),0)</f>
        <v>0</v>
      </c>
      <c r="H37" s="34">
        <f>IFERROR(VLOOKUP($B37,'[2]11市町別マンション戸数'!A:C,3,FALSE),0)</f>
        <v>0</v>
      </c>
    </row>
    <row r="38" spans="1:8">
      <c r="A38" s="48"/>
      <c r="B38" s="30" t="s">
        <v>64</v>
      </c>
      <c r="C38" s="34">
        <f>IFERROR(VLOOKUP($B38,'[2]11市町別戸数'!$A:$G,7,FALSE),0)</f>
        <v>0</v>
      </c>
      <c r="D38" s="34">
        <f>IFERROR(VLOOKUP($B38,'[2]11市町別戸数'!$A:$G,3,FALSE),0)</f>
        <v>0</v>
      </c>
      <c r="E38" s="34">
        <f>IFERROR(VLOOKUP($B38,'[2]11市町別戸数'!$A:$G,4,FALSE),0)</f>
        <v>0</v>
      </c>
      <c r="F38" s="34">
        <f>IFERROR(VLOOKUP($B38,'[2]11市町別戸数'!$A:$G,5,FALSE),0)</f>
        <v>0</v>
      </c>
      <c r="G38" s="34">
        <f>IFERROR(VLOOKUP($B38,'[2]11市町別戸数'!$A:$G,6,FALSE),0)</f>
        <v>0</v>
      </c>
      <c r="H38" s="34">
        <f>IFERROR(VLOOKUP($B38,'[2]11市町別マンション戸数'!A:C,3,FALSE),0)</f>
        <v>0</v>
      </c>
    </row>
    <row r="39" spans="1:8">
      <c r="A39" s="48"/>
      <c r="B39" s="29" t="s">
        <v>62</v>
      </c>
      <c r="C39" s="34">
        <f>IFERROR(VLOOKUP($B39,'[2]11市町別戸数'!$A:$G,7,FALSE),0)</f>
        <v>1</v>
      </c>
      <c r="D39" s="34">
        <f>IFERROR(VLOOKUP($B39,'[2]11市町別戸数'!$A:$G,3,FALSE),0)</f>
        <v>1</v>
      </c>
      <c r="E39" s="34">
        <f>IFERROR(VLOOKUP($B39,'[2]11市町別戸数'!$A:$G,4,FALSE),0)</f>
        <v>0</v>
      </c>
      <c r="F39" s="34">
        <f>IFERROR(VLOOKUP($B39,'[2]11市町別戸数'!$A:$G,5,FALSE),0)</f>
        <v>0</v>
      </c>
      <c r="G39" s="34">
        <f>IFERROR(VLOOKUP($B39,'[2]11市町別戸数'!$A:$G,6,FALSE),0)</f>
        <v>0</v>
      </c>
      <c r="H39" s="34">
        <f>IFERROR(VLOOKUP($B39,'[2]11市町別マンション戸数'!A:C,3,FALSE),0)</f>
        <v>0</v>
      </c>
    </row>
    <row r="40" spans="1:8">
      <c r="A40" s="48"/>
      <c r="B40" s="29" t="s">
        <v>16</v>
      </c>
      <c r="C40" s="34">
        <f>IFERROR(VLOOKUP($B40,'[2]11市町別戸数'!$A:$G,7,FALSE),0)</f>
        <v>0</v>
      </c>
      <c r="D40" s="34">
        <f>IFERROR(VLOOKUP($B40,'[2]11市町別戸数'!$A:$G,3,FALSE),0)</f>
        <v>0</v>
      </c>
      <c r="E40" s="34">
        <f>IFERROR(VLOOKUP($B40,'[2]11市町別戸数'!$A:$G,4,FALSE),0)</f>
        <v>0</v>
      </c>
      <c r="F40" s="34">
        <f>IFERROR(VLOOKUP($B40,'[2]11市町別戸数'!$A:$G,5,FALSE),0)</f>
        <v>0</v>
      </c>
      <c r="G40" s="34">
        <f>IFERROR(VLOOKUP($B40,'[2]11市町別戸数'!$A:$G,6,FALSE),0)</f>
        <v>0</v>
      </c>
      <c r="H40" s="34">
        <f>IFERROR(VLOOKUP($B40,'[2]11市町別マンション戸数'!A:C,3,FALSE),0)</f>
        <v>0</v>
      </c>
    </row>
    <row r="41" spans="1:8">
      <c r="A41" s="48"/>
      <c r="B41" s="30" t="s">
        <v>36</v>
      </c>
      <c r="C41" s="34">
        <f>IFERROR(VLOOKUP($B41,'[2]11市町別戸数'!$A:$G,7,FALSE),0)</f>
        <v>0</v>
      </c>
      <c r="D41" s="34">
        <f>IFERROR(VLOOKUP($B41,'[2]11市町別戸数'!$A:$G,3,FALSE),0)</f>
        <v>0</v>
      </c>
      <c r="E41" s="34">
        <f>IFERROR(VLOOKUP($B41,'[2]11市町別戸数'!$A:$G,4,FALSE),0)</f>
        <v>0</v>
      </c>
      <c r="F41" s="34">
        <f>IFERROR(VLOOKUP($B41,'[2]11市町別戸数'!$A:$G,5,FALSE),0)</f>
        <v>0</v>
      </c>
      <c r="G41" s="34">
        <f>IFERROR(VLOOKUP($B41,'[2]11市町別戸数'!$A:$G,6,FALSE),0)</f>
        <v>0</v>
      </c>
      <c r="H41" s="34">
        <f>IFERROR(VLOOKUP($B41,'[2]11市町別マンション戸数'!A:C,3,FALSE),0)</f>
        <v>0</v>
      </c>
    </row>
    <row r="42" spans="1:8">
      <c r="A42" s="48"/>
      <c r="B42" s="29" t="s">
        <v>32</v>
      </c>
      <c r="C42" s="34">
        <f>IFERROR(VLOOKUP($B42,'[2]11市町別戸数'!$A:$G,7,FALSE),0)</f>
        <v>15</v>
      </c>
      <c r="D42" s="34">
        <f>IFERROR(VLOOKUP($B42,'[2]11市町別戸数'!$A:$G,3,FALSE),0)</f>
        <v>13</v>
      </c>
      <c r="E42" s="34">
        <f>IFERROR(VLOOKUP($B42,'[2]11市町別戸数'!$A:$G,4,FALSE),0)</f>
        <v>0</v>
      </c>
      <c r="F42" s="34">
        <f>IFERROR(VLOOKUP($B42,'[2]11市町別戸数'!$A:$G,5,FALSE),0)</f>
        <v>0</v>
      </c>
      <c r="G42" s="34">
        <f>IFERROR(VLOOKUP($B42,'[2]11市町別戸数'!$A:$G,6,FALSE),0)</f>
        <v>2</v>
      </c>
      <c r="H42" s="34">
        <f>IFERROR(VLOOKUP($B42,'[2]11市町別マンション戸数'!A:C,3,FALSE),0)</f>
        <v>0</v>
      </c>
    </row>
    <row r="43" spans="1:8">
      <c r="A43" s="48"/>
      <c r="B43" s="29" t="s">
        <v>55</v>
      </c>
      <c r="C43" s="34">
        <f>IFERROR(VLOOKUP($B43,'[2]11市町別戸数'!$A:$G,7,FALSE),0)</f>
        <v>52</v>
      </c>
      <c r="D43" s="34">
        <f>IFERROR(VLOOKUP($B43,'[2]11市町別戸数'!$A:$G,3,FALSE),0)</f>
        <v>16</v>
      </c>
      <c r="E43" s="34">
        <f>IFERROR(VLOOKUP($B43,'[2]11市町別戸数'!$A:$G,4,FALSE),0)</f>
        <v>19</v>
      </c>
      <c r="F43" s="34">
        <f>IFERROR(VLOOKUP($B43,'[2]11市町別戸数'!$A:$G,5,FALSE),0)</f>
        <v>0</v>
      </c>
      <c r="G43" s="34">
        <f>IFERROR(VLOOKUP($B43,'[2]11市町別戸数'!$A:$G,6,FALSE),0)</f>
        <v>17</v>
      </c>
      <c r="H43" s="34">
        <f>IFERROR(VLOOKUP($B43,'[2]11市町別マンション戸数'!A:C,3,FALSE),0)</f>
        <v>0</v>
      </c>
    </row>
    <row r="44" spans="1:8">
      <c r="A44" s="48"/>
      <c r="B44" s="29" t="s">
        <v>18</v>
      </c>
      <c r="C44" s="34">
        <f>IFERROR(VLOOKUP($B44,'[2]11市町別戸数'!$A:$G,7,FALSE),0)</f>
        <v>15</v>
      </c>
      <c r="D44" s="34">
        <f>IFERROR(VLOOKUP($B44,'[2]11市町別戸数'!$A:$G,3,FALSE),0)</f>
        <v>1</v>
      </c>
      <c r="E44" s="34">
        <f>IFERROR(VLOOKUP($B44,'[2]11市町別戸数'!$A:$G,4,FALSE),0)</f>
        <v>12</v>
      </c>
      <c r="F44" s="34">
        <f>IFERROR(VLOOKUP($B44,'[2]11市町別戸数'!$A:$G,5,FALSE),0)</f>
        <v>0</v>
      </c>
      <c r="G44" s="34">
        <f>IFERROR(VLOOKUP($B44,'[2]11市町別戸数'!$A:$G,6,FALSE),0)</f>
        <v>2</v>
      </c>
      <c r="H44" s="34">
        <f>IFERROR(VLOOKUP($B44,'[2]11市町別マンション戸数'!A:C,3,FALSE),0)</f>
        <v>0</v>
      </c>
    </row>
    <row r="45" spans="1:8">
      <c r="A45" s="48"/>
      <c r="B45" s="29" t="s">
        <v>3</v>
      </c>
      <c r="C45" s="34">
        <f>IFERROR(VLOOKUP($B45,'[2]11市町別戸数'!$A:$G,7,FALSE),0)</f>
        <v>25</v>
      </c>
      <c r="D45" s="34">
        <f>IFERROR(VLOOKUP($B45,'[2]11市町別戸数'!$A:$G,3,FALSE),0)</f>
        <v>5</v>
      </c>
      <c r="E45" s="34">
        <f>IFERROR(VLOOKUP($B45,'[2]11市町別戸数'!$A:$G,4,FALSE),0)</f>
        <v>20</v>
      </c>
      <c r="F45" s="34">
        <f>IFERROR(VLOOKUP($B45,'[2]11市町別戸数'!$A:$G,5,FALSE),0)</f>
        <v>0</v>
      </c>
      <c r="G45" s="34">
        <f>IFERROR(VLOOKUP($B45,'[2]11市町別戸数'!$A:$G,6,FALSE),0)</f>
        <v>0</v>
      </c>
      <c r="H45" s="34">
        <f>IFERROR(VLOOKUP($B45,'[2]11市町別マンション戸数'!A:C,3,FALSE),0)</f>
        <v>0</v>
      </c>
    </row>
    <row r="46" spans="1:8">
      <c r="A46" s="48"/>
      <c r="B46" s="29" t="s">
        <v>52</v>
      </c>
      <c r="C46" s="34">
        <f>IFERROR(VLOOKUP($B46,'[2]11市町別戸数'!$A:$G,7,FALSE),0)</f>
        <v>13</v>
      </c>
      <c r="D46" s="34">
        <f>IFERROR(VLOOKUP($B46,'[2]11市町別戸数'!$A:$G,3,FALSE),0)</f>
        <v>9</v>
      </c>
      <c r="E46" s="34">
        <f>IFERROR(VLOOKUP($B46,'[2]11市町別戸数'!$A:$G,4,FALSE),0)</f>
        <v>0</v>
      </c>
      <c r="F46" s="34">
        <f>IFERROR(VLOOKUP($B46,'[2]11市町別戸数'!$A:$G,5,FALSE),0)</f>
        <v>0</v>
      </c>
      <c r="G46" s="34">
        <f>IFERROR(VLOOKUP($B46,'[2]11市町別戸数'!$A:$G,6,FALSE),0)</f>
        <v>4</v>
      </c>
      <c r="H46" s="34">
        <f>IFERROR(VLOOKUP($B46,'[2]11市町別マンション戸数'!A:C,3,FALSE),0)</f>
        <v>0</v>
      </c>
    </row>
    <row r="47" spans="1:8">
      <c r="A47" s="48"/>
      <c r="B47" s="29" t="s">
        <v>1</v>
      </c>
      <c r="C47" s="34">
        <f>IFERROR(VLOOKUP($B47,'[2]11市町別戸数'!$A:$G,7,FALSE),0)</f>
        <v>0</v>
      </c>
      <c r="D47" s="34">
        <f>IFERROR(VLOOKUP($B47,'[2]11市町別戸数'!$A:$G,3,FALSE),0)</f>
        <v>0</v>
      </c>
      <c r="E47" s="34">
        <f>IFERROR(VLOOKUP($B47,'[2]11市町別戸数'!$A:$G,4,FALSE),0)</f>
        <v>0</v>
      </c>
      <c r="F47" s="34">
        <f>IFERROR(VLOOKUP($B47,'[2]11市町別戸数'!$A:$G,5,FALSE),0)</f>
        <v>0</v>
      </c>
      <c r="G47" s="34">
        <f>IFERROR(VLOOKUP($B47,'[2]11市町別戸数'!$A:$G,6,FALSE),0)</f>
        <v>0</v>
      </c>
      <c r="H47" s="34">
        <f>IFERROR(VLOOKUP($B47,'[2]11市町別マンション戸数'!A:C,3,FALSE),0)</f>
        <v>0</v>
      </c>
    </row>
    <row r="48" spans="1:8">
      <c r="A48" s="48"/>
      <c r="B48" s="31" t="s">
        <v>63</v>
      </c>
      <c r="C48" s="34">
        <f>IFERROR(VLOOKUP($B48,'[2]11市町別戸数'!$A:$G,7,FALSE),0)</f>
        <v>10</v>
      </c>
      <c r="D48" s="34">
        <f>IFERROR(VLOOKUP($B48,'[2]11市町別戸数'!$A:$G,3,FALSE),0)</f>
        <v>10</v>
      </c>
      <c r="E48" s="34">
        <f>IFERROR(VLOOKUP($B48,'[2]11市町別戸数'!$A:$G,4,FALSE),0)</f>
        <v>0</v>
      </c>
      <c r="F48" s="34">
        <f>IFERROR(VLOOKUP($B48,'[2]11市町別戸数'!$A:$G,5,FALSE),0)</f>
        <v>0</v>
      </c>
      <c r="G48" s="34">
        <f>IFERROR(VLOOKUP($B48,'[2]11市町別戸数'!$A:$G,6,FALSE),0)</f>
        <v>0</v>
      </c>
      <c r="H48" s="34">
        <f>IFERROR(VLOOKUP($B48,'[2]11市町別マンション戸数'!A:C,3,FALSE),0)</f>
        <v>0</v>
      </c>
    </row>
    <row r="49" spans="1:8">
      <c r="A49" s="48"/>
      <c r="B49" s="32" t="s">
        <v>24</v>
      </c>
      <c r="C49" s="34">
        <f t="shared" ref="C49:H49" si="2">SUM(C4:C48)-C7-C15</f>
        <v>1641</v>
      </c>
      <c r="D49" s="34">
        <f t="shared" si="2"/>
        <v>850</v>
      </c>
      <c r="E49" s="34">
        <f t="shared" si="2"/>
        <v>495</v>
      </c>
      <c r="F49" s="34">
        <f t="shared" si="2"/>
        <v>24</v>
      </c>
      <c r="G49" s="34">
        <f t="shared" si="2"/>
        <v>272</v>
      </c>
      <c r="H49" s="34">
        <f t="shared" si="2"/>
        <v>0</v>
      </c>
    </row>
    <row r="50" spans="1:8">
      <c r="A50" s="48"/>
    </row>
    <row r="51" spans="1:8">
      <c r="A51" s="48"/>
    </row>
    <row r="52" spans="1:8">
      <c r="A52" s="48"/>
    </row>
    <row r="53" spans="1:8">
      <c r="A53" s="48"/>
    </row>
    <row r="54" spans="1:8">
      <c r="A54" s="48"/>
    </row>
    <row r="55" spans="1:8">
      <c r="A55" s="48"/>
    </row>
    <row r="56" spans="1:8">
      <c r="A56" s="48"/>
    </row>
    <row r="57" spans="1:8">
      <c r="A57" s="48"/>
    </row>
    <row r="58" spans="1:8">
      <c r="A58" s="48"/>
    </row>
    <row r="59" spans="1:8">
      <c r="A59" s="48"/>
    </row>
    <row r="60" spans="1:8">
      <c r="A60" s="48"/>
    </row>
    <row r="61" spans="1:8">
      <c r="A61" s="48"/>
    </row>
    <row r="62" spans="1:8">
      <c r="A62" s="48"/>
    </row>
    <row r="63" spans="1:8">
      <c r="A63" s="48"/>
    </row>
    <row r="64" spans="1:8">
      <c r="A64" s="48"/>
    </row>
    <row r="65" spans="1:1">
      <c r="A65" s="48"/>
    </row>
    <row r="66" spans="1:1">
      <c r="A66" s="48"/>
    </row>
    <row r="67" spans="1:1">
      <c r="A67" s="48"/>
    </row>
    <row r="68" spans="1:1">
      <c r="A68" s="48"/>
    </row>
  </sheetData>
  <phoneticPr fontId="12" type="Hiragana"/>
  <printOptions horizontalCentered="1" verticalCentered="1"/>
  <pageMargins left="0.7" right="0.7" top="0.75" bottom="0.75" header="0.3" footer="0.3"/>
  <pageSetup paperSize="9" fitToWidth="1" fitToHeight="1" orientation="portrait" usePrinterDefaults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49"/>
  <sheetViews>
    <sheetView workbookViewId="0">
      <selection activeCell="F1" sqref="F1"/>
    </sheetView>
  </sheetViews>
  <sheetFormatPr defaultRowHeight="13"/>
  <cols>
    <col min="1" max="1" width="12.54296875" customWidth="1"/>
    <col min="6" max="6" width="9" customWidth="1"/>
  </cols>
  <sheetData>
    <row r="1" spans="1:7" ht="16.5">
      <c r="B1" s="3"/>
      <c r="C1" s="3"/>
      <c r="D1" s="14"/>
      <c r="E1" s="14" t="s">
        <v>27</v>
      </c>
      <c r="F1" s="49">
        <v>44866</v>
      </c>
      <c r="G1" s="17"/>
    </row>
    <row r="2" spans="1:7">
      <c r="B2" s="4"/>
      <c r="C2" s="4"/>
      <c r="D2" s="4"/>
      <c r="E2" s="4"/>
      <c r="F2" s="4"/>
      <c r="G2" s="18" t="s">
        <v>6</v>
      </c>
    </row>
    <row r="3" spans="1:7">
      <c r="A3" s="28" t="s">
        <v>72</v>
      </c>
      <c r="B3" s="33" t="s">
        <v>74</v>
      </c>
      <c r="C3" s="28" t="s">
        <v>58</v>
      </c>
      <c r="D3" s="28" t="s">
        <v>75</v>
      </c>
      <c r="E3" s="35" t="s">
        <v>76</v>
      </c>
      <c r="F3" s="28" t="s">
        <v>20</v>
      </c>
      <c r="G3" s="27" t="s">
        <v>23</v>
      </c>
    </row>
    <row r="4" spans="1:7">
      <c r="A4" s="29" t="s">
        <v>39</v>
      </c>
      <c r="B4" s="34">
        <f>IFERROR(VLOOKUP($A4,'[9]11市町別戸数'!$A:$G,7,FALSE),0)</f>
        <v>95</v>
      </c>
      <c r="C4" s="34">
        <f>IFERROR(VLOOKUP($A4,'[9]11市町別戸数'!$A:$G,3,FALSE),0)</f>
        <v>50</v>
      </c>
      <c r="D4" s="34">
        <f>IFERROR(VLOOKUP($A4,'[9]11市町別戸数'!$A:$G,4,FALSE),0)</f>
        <v>20</v>
      </c>
      <c r="E4" s="34">
        <f>IFERROR(VLOOKUP($A4,'[9]11市町別戸数'!$A:$G,5,FALSE),0)</f>
        <v>1</v>
      </c>
      <c r="F4" s="34">
        <f>IFERROR(VLOOKUP($A4,'[9]11市町別戸数'!$A:$G,6,FALSE),0)</f>
        <v>24</v>
      </c>
      <c r="G4" s="34">
        <f>IFERROR(VLOOKUP($A4,'[9]11市町別マンション戸数'!A:C,3,FALSE),0)</f>
        <v>0</v>
      </c>
    </row>
    <row r="5" spans="1:7">
      <c r="A5" s="29" t="s">
        <v>13</v>
      </c>
      <c r="B5" s="34">
        <f>IFERROR(VLOOKUP($A5,'[9]11市町別戸数'!$A:$G,7,FALSE),0)</f>
        <v>133</v>
      </c>
      <c r="C5" s="34">
        <f>IFERROR(VLOOKUP($A5,'[9]11市町別戸数'!$A:$G,3,FALSE),0)</f>
        <v>36</v>
      </c>
      <c r="D5" s="34">
        <f>IFERROR(VLOOKUP($A5,'[9]11市町別戸数'!$A:$G,4,FALSE),0)</f>
        <v>82</v>
      </c>
      <c r="E5" s="34">
        <f>IFERROR(VLOOKUP($A5,'[9]11市町別戸数'!$A:$G,5,FALSE),0)</f>
        <v>0</v>
      </c>
      <c r="F5" s="34">
        <f>IFERROR(VLOOKUP($A5,'[9]11市町別戸数'!$A:$G,6,FALSE),0)</f>
        <v>15</v>
      </c>
      <c r="G5" s="34">
        <f>IFERROR(VLOOKUP($A5,'[9]11市町別マンション戸数'!A:C,3,FALSE),0)</f>
        <v>0</v>
      </c>
    </row>
    <row r="6" spans="1:7">
      <c r="A6" s="29" t="s">
        <v>11</v>
      </c>
      <c r="B6" s="34">
        <f>IFERROR(VLOOKUP($A6,'[9]11市町別戸数'!$A:$G,7,FALSE),0)</f>
        <v>87</v>
      </c>
      <c r="C6" s="34">
        <f>IFERROR(VLOOKUP($A6,'[9]11市町別戸数'!$A:$G,3,FALSE),0)</f>
        <v>41</v>
      </c>
      <c r="D6" s="34">
        <f>IFERROR(VLOOKUP($A6,'[9]11市町別戸数'!$A:$G,4,FALSE),0)</f>
        <v>31</v>
      </c>
      <c r="E6" s="34">
        <f>IFERROR(VLOOKUP($A6,'[9]11市町別戸数'!$A:$G,5,FALSE),0)</f>
        <v>0</v>
      </c>
      <c r="F6" s="34">
        <f>IFERROR(VLOOKUP($A6,'[9]11市町別戸数'!$A:$G,6,FALSE),0)</f>
        <v>15</v>
      </c>
      <c r="G6" s="34">
        <f>IFERROR(VLOOKUP($A6,'[9]11市町別マンション戸数'!A:C,3,FALSE),0)</f>
        <v>0</v>
      </c>
    </row>
    <row r="7" spans="1:7">
      <c r="A7" s="29" t="s">
        <v>40</v>
      </c>
      <c r="B7" s="34">
        <f t="shared" ref="B7:G7" si="0">SUM(B4:B6)</f>
        <v>315</v>
      </c>
      <c r="C7" s="34">
        <f t="shared" si="0"/>
        <v>127</v>
      </c>
      <c r="D7" s="34">
        <f t="shared" si="0"/>
        <v>133</v>
      </c>
      <c r="E7" s="34">
        <f t="shared" si="0"/>
        <v>1</v>
      </c>
      <c r="F7" s="34">
        <f t="shared" si="0"/>
        <v>54</v>
      </c>
      <c r="G7" s="34">
        <f t="shared" si="0"/>
        <v>0</v>
      </c>
    </row>
    <row r="8" spans="1:7">
      <c r="A8" s="29" t="s">
        <v>4</v>
      </c>
      <c r="B8" s="34">
        <f>IFERROR(VLOOKUP($A8,'[9]11市町別戸数'!$A:$G,7,FALSE),0)</f>
        <v>123</v>
      </c>
      <c r="C8" s="34">
        <f>IFERROR(VLOOKUP($A8,'[9]11市町別戸数'!$A:$G,3,FALSE),0)</f>
        <v>46</v>
      </c>
      <c r="D8" s="34">
        <f>IFERROR(VLOOKUP($A8,'[9]11市町別戸数'!$A:$G,4,FALSE),0)</f>
        <v>55</v>
      </c>
      <c r="E8" s="34">
        <f>IFERROR(VLOOKUP($A8,'[9]11市町別戸数'!$A:$G,5,FALSE),0)</f>
        <v>0</v>
      </c>
      <c r="F8" s="34">
        <f>IFERROR(VLOOKUP($A8,'[9]11市町別戸数'!$A:$G,6,FALSE),0)</f>
        <v>22</v>
      </c>
      <c r="G8" s="34">
        <f>IFERROR(VLOOKUP($A8,'[9]11市町別マンション戸数'!A:C,3,FALSE),0)</f>
        <v>0</v>
      </c>
    </row>
    <row r="9" spans="1:7">
      <c r="A9" s="29" t="s">
        <v>41</v>
      </c>
      <c r="B9" s="34">
        <f>IFERROR(VLOOKUP($A9,'[9]11市町別戸数'!$A:$G,7,FALSE),0)</f>
        <v>42</v>
      </c>
      <c r="C9" s="34">
        <f>IFERROR(VLOOKUP($A9,'[9]11市町別戸数'!$A:$G,3,FALSE),0)</f>
        <v>20</v>
      </c>
      <c r="D9" s="34">
        <f>IFERROR(VLOOKUP($A9,'[9]11市町別戸数'!$A:$G,4,FALSE),0)</f>
        <v>5</v>
      </c>
      <c r="E9" s="34">
        <f>IFERROR(VLOOKUP($A9,'[9]11市町別戸数'!$A:$G,5,FALSE),0)</f>
        <v>0</v>
      </c>
      <c r="F9" s="34">
        <f>IFERROR(VLOOKUP($A9,'[9]11市町別戸数'!$A:$G,6,FALSE),0)</f>
        <v>17</v>
      </c>
      <c r="G9" s="34">
        <f>IFERROR(VLOOKUP($A9,'[9]11市町別マンション戸数'!A:C,3,FALSE),0)</f>
        <v>0</v>
      </c>
    </row>
    <row r="10" spans="1:7">
      <c r="A10" s="29" t="s">
        <v>44</v>
      </c>
      <c r="B10" s="34">
        <f>IFERROR(VLOOKUP($A10,'[9]11市町別戸数'!$A:$G,7,FALSE),0)</f>
        <v>57</v>
      </c>
      <c r="C10" s="34">
        <f>IFERROR(VLOOKUP($A10,'[9]11市町別戸数'!$A:$G,3,FALSE),0)</f>
        <v>31</v>
      </c>
      <c r="D10" s="34">
        <f>IFERROR(VLOOKUP($A10,'[9]11市町別戸数'!$A:$G,4,FALSE),0)</f>
        <v>18</v>
      </c>
      <c r="E10" s="34">
        <f>IFERROR(VLOOKUP($A10,'[9]11市町別戸数'!$A:$G,5,FALSE),0)</f>
        <v>0</v>
      </c>
      <c r="F10" s="34">
        <f>IFERROR(VLOOKUP($A10,'[9]11市町別戸数'!$A:$G,6,FALSE),0)</f>
        <v>8</v>
      </c>
      <c r="G10" s="34">
        <f>IFERROR(VLOOKUP($A10,'[9]11市町別マンション戸数'!A:C,3,FALSE),0)</f>
        <v>0</v>
      </c>
    </row>
    <row r="11" spans="1:7">
      <c r="A11" s="29" t="s">
        <v>45</v>
      </c>
      <c r="B11" s="34">
        <f>IFERROR(VLOOKUP($A11,'[9]11市町別戸数'!$A:$G,7,FALSE),0)</f>
        <v>62</v>
      </c>
      <c r="C11" s="34">
        <f>IFERROR(VLOOKUP($A11,'[9]11市町別戸数'!$A:$G,3,FALSE),0)</f>
        <v>24</v>
      </c>
      <c r="D11" s="34">
        <f>IFERROR(VLOOKUP($A11,'[9]11市町別戸数'!$A:$G,4,FALSE),0)</f>
        <v>22</v>
      </c>
      <c r="E11" s="34">
        <f>IFERROR(VLOOKUP($A11,'[9]11市町別戸数'!$A:$G,5,FALSE),0)</f>
        <v>0</v>
      </c>
      <c r="F11" s="34">
        <f>IFERROR(VLOOKUP($A11,'[9]11市町別戸数'!$A:$G,6,FALSE),0)</f>
        <v>16</v>
      </c>
      <c r="G11" s="34">
        <f>IFERROR(VLOOKUP($A11,'[9]11市町別マンション戸数'!A:C,3,FALSE),0)</f>
        <v>0</v>
      </c>
    </row>
    <row r="12" spans="1:7">
      <c r="A12" s="29" t="s">
        <v>46</v>
      </c>
      <c r="B12" s="34">
        <f>IFERROR(VLOOKUP($A12,'[9]11市町別戸数'!$A:$G,7,FALSE),0)</f>
        <v>35</v>
      </c>
      <c r="C12" s="34">
        <f>IFERROR(VLOOKUP($A12,'[9]11市町別戸数'!$A:$G,3,FALSE),0)</f>
        <v>29</v>
      </c>
      <c r="D12" s="34">
        <f>IFERROR(VLOOKUP($A12,'[9]11市町別戸数'!$A:$G,4,FALSE),0)</f>
        <v>6</v>
      </c>
      <c r="E12" s="34">
        <f>IFERROR(VLOOKUP($A12,'[9]11市町別戸数'!$A:$G,5,FALSE),0)</f>
        <v>0</v>
      </c>
      <c r="F12" s="34">
        <f>IFERROR(VLOOKUP($A12,'[9]11市町別戸数'!$A:$G,6,FALSE),0)</f>
        <v>0</v>
      </c>
      <c r="G12" s="34">
        <f>IFERROR(VLOOKUP($A12,'[9]11市町別マンション戸数'!A:C,3,FALSE),0)</f>
        <v>0</v>
      </c>
    </row>
    <row r="13" spans="1:7">
      <c r="A13" s="29" t="s">
        <v>48</v>
      </c>
      <c r="B13" s="34">
        <f>IFERROR(VLOOKUP($A13,'[9]11市町別戸数'!$A:$G,7,FALSE),0)</f>
        <v>45</v>
      </c>
      <c r="C13" s="34">
        <f>IFERROR(VLOOKUP($A13,'[9]11市町別戸数'!$A:$G,3,FALSE),0)</f>
        <v>29</v>
      </c>
      <c r="D13" s="34">
        <f>IFERROR(VLOOKUP($A13,'[9]11市町別戸数'!$A:$G,4,FALSE),0)</f>
        <v>10</v>
      </c>
      <c r="E13" s="34">
        <f>IFERROR(VLOOKUP($A13,'[9]11市町別戸数'!$A:$G,5,FALSE),0)</f>
        <v>0</v>
      </c>
      <c r="F13" s="34">
        <f>IFERROR(VLOOKUP($A13,'[9]11市町別戸数'!$A:$G,6,FALSE),0)</f>
        <v>6</v>
      </c>
      <c r="G13" s="34">
        <f>IFERROR(VLOOKUP($A13,'[9]11市町別マンション戸数'!A:C,3,FALSE),0)</f>
        <v>0</v>
      </c>
    </row>
    <row r="14" spans="1:7">
      <c r="A14" s="29" t="s">
        <v>47</v>
      </c>
      <c r="B14" s="34">
        <f>IFERROR(VLOOKUP($A14,'[9]11市町別戸数'!$A:$G,7,FALSE),0)</f>
        <v>12</v>
      </c>
      <c r="C14" s="34">
        <f>IFERROR(VLOOKUP($A14,'[9]11市町別戸数'!$A:$G,3,FALSE),0)</f>
        <v>6</v>
      </c>
      <c r="D14" s="34">
        <f>IFERROR(VLOOKUP($A14,'[9]11市町別戸数'!$A:$G,4,FALSE),0)</f>
        <v>6</v>
      </c>
      <c r="E14" s="34">
        <f>IFERROR(VLOOKUP($A14,'[9]11市町別戸数'!$A:$G,5,FALSE),0)</f>
        <v>0</v>
      </c>
      <c r="F14" s="34">
        <f>IFERROR(VLOOKUP($A14,'[9]11市町別戸数'!$A:$G,6,FALSE),0)</f>
        <v>0</v>
      </c>
      <c r="G14" s="34">
        <f>IFERROR(VLOOKUP($A14,'[9]11市町別マンション戸数'!A:C,3,FALSE),0)</f>
        <v>0</v>
      </c>
    </row>
    <row r="15" spans="1:7">
      <c r="A15" s="29" t="s">
        <v>5</v>
      </c>
      <c r="B15" s="34">
        <f t="shared" ref="B15:G15" si="1">SUM(B8:B14)</f>
        <v>376</v>
      </c>
      <c r="C15" s="34">
        <f t="shared" si="1"/>
        <v>185</v>
      </c>
      <c r="D15" s="34">
        <f t="shared" si="1"/>
        <v>122</v>
      </c>
      <c r="E15" s="34">
        <f t="shared" si="1"/>
        <v>0</v>
      </c>
      <c r="F15" s="34">
        <f t="shared" si="1"/>
        <v>69</v>
      </c>
      <c r="G15" s="34">
        <f t="shared" si="1"/>
        <v>0</v>
      </c>
    </row>
    <row r="16" spans="1:7">
      <c r="A16" s="29" t="s">
        <v>8</v>
      </c>
      <c r="B16" s="34">
        <f>IFERROR(VLOOKUP($A16,'[9]11市町別戸数'!$A:$G,7,FALSE),0)</f>
        <v>108</v>
      </c>
      <c r="C16" s="34">
        <f>IFERROR(VLOOKUP($A16,'[9]11市町別戸数'!$A:$G,3,FALSE),0)</f>
        <v>37</v>
      </c>
      <c r="D16" s="34">
        <f>IFERROR(VLOOKUP($A16,'[9]11市町別戸数'!$A:$G,4,FALSE),0)</f>
        <v>56</v>
      </c>
      <c r="E16" s="34">
        <f>IFERROR(VLOOKUP($A16,'[9]11市町別戸数'!$A:$G,5,FALSE),0)</f>
        <v>0</v>
      </c>
      <c r="F16" s="34">
        <f>IFERROR(VLOOKUP($A16,'[9]11市町別戸数'!$A:$G,6,FALSE),0)</f>
        <v>15</v>
      </c>
      <c r="G16" s="34">
        <f>IFERROR(VLOOKUP($A16,'[9]11市町別マンション戸数'!A:C,3,FALSE),0)</f>
        <v>0</v>
      </c>
    </row>
    <row r="17" spans="1:7">
      <c r="A17" s="29" t="s">
        <v>28</v>
      </c>
      <c r="B17" s="34">
        <f>IFERROR(VLOOKUP($A17,'[9]11市町別戸数'!$A:$G,7,FALSE),0)</f>
        <v>0</v>
      </c>
      <c r="C17" s="34">
        <f>IFERROR(VLOOKUP($A17,'[9]11市町別戸数'!$A:$G,3,FALSE),0)</f>
        <v>0</v>
      </c>
      <c r="D17" s="34">
        <f>IFERROR(VLOOKUP($A17,'[9]11市町別戸数'!$A:$G,4,FALSE),0)</f>
        <v>0</v>
      </c>
      <c r="E17" s="34">
        <f>IFERROR(VLOOKUP($A17,'[9]11市町別戸数'!$A:$G,5,FALSE),0)</f>
        <v>0</v>
      </c>
      <c r="F17" s="34">
        <f>IFERROR(VLOOKUP($A17,'[9]11市町別戸数'!$A:$G,6,FALSE),0)</f>
        <v>0</v>
      </c>
      <c r="G17" s="34">
        <f>IFERROR(VLOOKUP($A17,'[9]11市町別マンション戸数'!A:C,3,FALSE),0)</f>
        <v>0</v>
      </c>
    </row>
    <row r="18" spans="1:7">
      <c r="A18" s="29" t="s">
        <v>50</v>
      </c>
      <c r="B18" s="34">
        <f>IFERROR(VLOOKUP($A18,'[9]11市町別戸数'!$A:$G,7,FALSE),0)</f>
        <v>44</v>
      </c>
      <c r="C18" s="34">
        <f>IFERROR(VLOOKUP($A18,'[9]11市町別戸数'!$A:$G,3,FALSE),0)</f>
        <v>27</v>
      </c>
      <c r="D18" s="34">
        <f>IFERROR(VLOOKUP($A18,'[9]11市町別戸数'!$A:$G,4,FALSE),0)</f>
        <v>11</v>
      </c>
      <c r="E18" s="34">
        <f>IFERROR(VLOOKUP($A18,'[9]11市町別戸数'!$A:$G,5,FALSE),0)</f>
        <v>0</v>
      </c>
      <c r="F18" s="34">
        <f>IFERROR(VLOOKUP($A18,'[9]11市町別戸数'!$A:$G,6,FALSE),0)</f>
        <v>6</v>
      </c>
      <c r="G18" s="34">
        <f>IFERROR(VLOOKUP($A18,'[9]11市町別マンション戸数'!A:C,3,FALSE),0)</f>
        <v>0</v>
      </c>
    </row>
    <row r="19" spans="1:7">
      <c r="A19" s="29" t="s">
        <v>53</v>
      </c>
      <c r="B19" s="34">
        <f>IFERROR(VLOOKUP($A19,'[9]11市町別戸数'!$A:$G,7,FALSE),0)</f>
        <v>61</v>
      </c>
      <c r="C19" s="34">
        <f>IFERROR(VLOOKUP($A19,'[9]11市町別戸数'!$A:$G,3,FALSE),0)</f>
        <v>37</v>
      </c>
      <c r="D19" s="34">
        <f>IFERROR(VLOOKUP($A19,'[9]11市町別戸数'!$A:$G,4,FALSE),0)</f>
        <v>12</v>
      </c>
      <c r="E19" s="34">
        <f>IFERROR(VLOOKUP($A19,'[9]11市町別戸数'!$A:$G,5,FALSE),0)</f>
        <v>0</v>
      </c>
      <c r="F19" s="34">
        <f>IFERROR(VLOOKUP($A19,'[9]11市町別戸数'!$A:$G,6,FALSE),0)</f>
        <v>12</v>
      </c>
      <c r="G19" s="34">
        <f>IFERROR(VLOOKUP($A19,'[9]11市町別マンション戸数'!A:C,3,FALSE),0)</f>
        <v>0</v>
      </c>
    </row>
    <row r="20" spans="1:7">
      <c r="A20" s="29" t="s">
        <v>57</v>
      </c>
      <c r="B20" s="34">
        <f>IFERROR(VLOOKUP($A20,'[9]11市町別戸数'!$A:$G,7,FALSE),0)</f>
        <v>24</v>
      </c>
      <c r="C20" s="34">
        <f>IFERROR(VLOOKUP($A20,'[9]11市町別戸数'!$A:$G,3,FALSE),0)</f>
        <v>12</v>
      </c>
      <c r="D20" s="34">
        <f>IFERROR(VLOOKUP($A20,'[9]11市町別戸数'!$A:$G,4,FALSE),0)</f>
        <v>10</v>
      </c>
      <c r="E20" s="34">
        <f>IFERROR(VLOOKUP($A20,'[9]11市町別戸数'!$A:$G,5,FALSE),0)</f>
        <v>0</v>
      </c>
      <c r="F20" s="34">
        <f>IFERROR(VLOOKUP($A20,'[9]11市町別戸数'!$A:$G,6,FALSE),0)</f>
        <v>2</v>
      </c>
      <c r="G20" s="34">
        <f>IFERROR(VLOOKUP($A20,'[9]11市町別マンション戸数'!A:C,3,FALSE),0)</f>
        <v>0</v>
      </c>
    </row>
    <row r="21" spans="1:7">
      <c r="A21" s="29" t="s">
        <v>59</v>
      </c>
      <c r="B21" s="34">
        <f>IFERROR(VLOOKUP($A21,'[9]11市町別戸数'!$A:$G,7,FALSE),0)</f>
        <v>47</v>
      </c>
      <c r="C21" s="34">
        <f>IFERROR(VLOOKUP($A21,'[9]11市町別戸数'!$A:$G,3,FALSE),0)</f>
        <v>27</v>
      </c>
      <c r="D21" s="34">
        <f>IFERROR(VLOOKUP($A21,'[9]11市町別戸数'!$A:$G,4,FALSE),0)</f>
        <v>14</v>
      </c>
      <c r="E21" s="34">
        <f>IFERROR(VLOOKUP($A21,'[9]11市町別戸数'!$A:$G,5,FALSE),0)</f>
        <v>0</v>
      </c>
      <c r="F21" s="34">
        <f>IFERROR(VLOOKUP($A21,'[9]11市町別戸数'!$A:$G,6,FALSE),0)</f>
        <v>6</v>
      </c>
      <c r="G21" s="34">
        <f>IFERROR(VLOOKUP($A21,'[9]11市町別マンション戸数'!A:C,3,FALSE),0)</f>
        <v>0</v>
      </c>
    </row>
    <row r="22" spans="1:7">
      <c r="A22" s="29" t="s">
        <v>15</v>
      </c>
      <c r="B22" s="34">
        <f>IFERROR(VLOOKUP($A22,'[9]11市町別戸数'!$A:$G,7,FALSE),0)</f>
        <v>93</v>
      </c>
      <c r="C22" s="34">
        <f>IFERROR(VLOOKUP($A22,'[9]11市町別戸数'!$A:$G,3,FALSE),0)</f>
        <v>61</v>
      </c>
      <c r="D22" s="34">
        <f>IFERROR(VLOOKUP($A22,'[9]11市町別戸数'!$A:$G,4,FALSE),0)</f>
        <v>16</v>
      </c>
      <c r="E22" s="34">
        <f>IFERROR(VLOOKUP($A22,'[9]11市町別戸数'!$A:$G,5,FALSE),0)</f>
        <v>0</v>
      </c>
      <c r="F22" s="34">
        <f>IFERROR(VLOOKUP($A22,'[9]11市町別戸数'!$A:$G,6,FALSE),0)</f>
        <v>16</v>
      </c>
      <c r="G22" s="34">
        <f>IFERROR(VLOOKUP($A22,'[9]11市町別マンション戸数'!A:C,3,FALSE),0)</f>
        <v>0</v>
      </c>
    </row>
    <row r="23" spans="1:7">
      <c r="A23" s="29" t="s">
        <v>49</v>
      </c>
      <c r="B23" s="34">
        <f>IFERROR(VLOOKUP($A23,'[9]11市町別戸数'!$A:$G,7,FALSE),0)</f>
        <v>101</v>
      </c>
      <c r="C23" s="34">
        <f>IFERROR(VLOOKUP($A23,'[9]11市町別戸数'!$A:$G,3,FALSE),0)</f>
        <v>37</v>
      </c>
      <c r="D23" s="34">
        <f>IFERROR(VLOOKUP($A23,'[9]11市町別戸数'!$A:$G,4,FALSE),0)</f>
        <v>43</v>
      </c>
      <c r="E23" s="34">
        <f>IFERROR(VLOOKUP($A23,'[9]11市町別戸数'!$A:$G,5,FALSE),0)</f>
        <v>0</v>
      </c>
      <c r="F23" s="34">
        <f>IFERROR(VLOOKUP($A23,'[9]11市町別戸数'!$A:$G,6,FALSE),0)</f>
        <v>21</v>
      </c>
      <c r="G23" s="34">
        <f>IFERROR(VLOOKUP($A23,'[9]11市町別マンション戸数'!A:C,3,FALSE),0)</f>
        <v>0</v>
      </c>
    </row>
    <row r="24" spans="1:7">
      <c r="A24" s="29" t="s">
        <v>34</v>
      </c>
      <c r="B24" s="34">
        <f>IFERROR(VLOOKUP($A24,'[9]11市町別戸数'!$A:$G,7,FALSE),0)</f>
        <v>67</v>
      </c>
      <c r="C24" s="34">
        <f>IFERROR(VLOOKUP($A24,'[9]11市町別戸数'!$A:$G,3,FALSE),0)</f>
        <v>31</v>
      </c>
      <c r="D24" s="34">
        <f>IFERROR(VLOOKUP($A24,'[9]11市町別戸数'!$A:$G,4,FALSE),0)</f>
        <v>22</v>
      </c>
      <c r="E24" s="34">
        <f>IFERROR(VLOOKUP($A24,'[9]11市町別戸数'!$A:$G,5,FALSE),0)</f>
        <v>0</v>
      </c>
      <c r="F24" s="34">
        <f>IFERROR(VLOOKUP($A24,'[9]11市町別戸数'!$A:$G,6,FALSE),0)</f>
        <v>14</v>
      </c>
      <c r="G24" s="34">
        <f>IFERROR(VLOOKUP($A24,'[9]11市町別マンション戸数'!A:C,3,FALSE),0)</f>
        <v>0</v>
      </c>
    </row>
    <row r="25" spans="1:7">
      <c r="A25" s="29" t="s">
        <v>2</v>
      </c>
      <c r="B25" s="34">
        <f>IFERROR(VLOOKUP($A25,'[9]11市町別戸数'!$A:$G,7,FALSE),0)</f>
        <v>68</v>
      </c>
      <c r="C25" s="34">
        <f>IFERROR(VLOOKUP($A25,'[9]11市町別戸数'!$A:$G,3,FALSE),0)</f>
        <v>41</v>
      </c>
      <c r="D25" s="34">
        <f>IFERROR(VLOOKUP($A25,'[9]11市町別戸数'!$A:$G,4,FALSE),0)</f>
        <v>20</v>
      </c>
      <c r="E25" s="34">
        <f>IFERROR(VLOOKUP($A25,'[9]11市町別戸数'!$A:$G,5,FALSE),0)</f>
        <v>1</v>
      </c>
      <c r="F25" s="34">
        <f>IFERROR(VLOOKUP($A25,'[9]11市町別戸数'!$A:$G,6,FALSE),0)</f>
        <v>6</v>
      </c>
      <c r="G25" s="34">
        <f>IFERROR(VLOOKUP($A25,'[9]11市町別マンション戸数'!A:C,3,FALSE),0)</f>
        <v>0</v>
      </c>
    </row>
    <row r="26" spans="1:7">
      <c r="A26" s="29" t="s">
        <v>51</v>
      </c>
      <c r="B26" s="34">
        <f>IFERROR(VLOOKUP($A26,'[9]11市町別戸数'!$A:$G,7,FALSE),0)</f>
        <v>49</v>
      </c>
      <c r="C26" s="34">
        <f>IFERROR(VLOOKUP($A26,'[9]11市町別戸数'!$A:$G,3,FALSE),0)</f>
        <v>42</v>
      </c>
      <c r="D26" s="34">
        <f>IFERROR(VLOOKUP($A26,'[9]11市町別戸数'!$A:$G,4,FALSE),0)</f>
        <v>4</v>
      </c>
      <c r="E26" s="34">
        <f>IFERROR(VLOOKUP($A26,'[9]11市町別戸数'!$A:$G,5,FALSE),0)</f>
        <v>0</v>
      </c>
      <c r="F26" s="34">
        <f>IFERROR(VLOOKUP($A26,'[9]11市町別戸数'!$A:$G,6,FALSE),0)</f>
        <v>3</v>
      </c>
      <c r="G26" s="34">
        <f>IFERROR(VLOOKUP($A26,'[9]11市町別マンション戸数'!A:C,3,FALSE),0)</f>
        <v>0</v>
      </c>
    </row>
    <row r="27" spans="1:7">
      <c r="A27" s="29" t="s">
        <v>61</v>
      </c>
      <c r="B27" s="34">
        <f>IFERROR(VLOOKUP($A27,'[9]11市町別戸数'!$A:$G,7,FALSE),0)</f>
        <v>37</v>
      </c>
      <c r="C27" s="34">
        <f>IFERROR(VLOOKUP($A27,'[9]11市町別戸数'!$A:$G,3,FALSE),0)</f>
        <v>17</v>
      </c>
      <c r="D27" s="34">
        <f>IFERROR(VLOOKUP($A27,'[9]11市町別戸数'!$A:$G,4,FALSE),0)</f>
        <v>12</v>
      </c>
      <c r="E27" s="34">
        <f>IFERROR(VLOOKUP($A27,'[9]11市町別戸数'!$A:$G,5,FALSE),0)</f>
        <v>0</v>
      </c>
      <c r="F27" s="34">
        <f>IFERROR(VLOOKUP($A27,'[9]11市町別戸数'!$A:$G,6,FALSE),0)</f>
        <v>8</v>
      </c>
      <c r="G27" s="34">
        <f>IFERROR(VLOOKUP($A27,'[9]11市町別マンション戸数'!A:C,3,FALSE),0)</f>
        <v>0</v>
      </c>
    </row>
    <row r="28" spans="1:7">
      <c r="A28" s="29" t="s">
        <v>29</v>
      </c>
      <c r="B28" s="34">
        <f>IFERROR(VLOOKUP($A28,'[9]11市町別戸数'!$A:$G,7,FALSE),0)</f>
        <v>50</v>
      </c>
      <c r="C28" s="34">
        <f>IFERROR(VLOOKUP($A28,'[9]11市町別戸数'!$A:$G,3,FALSE),0)</f>
        <v>30</v>
      </c>
      <c r="D28" s="34">
        <f>IFERROR(VLOOKUP($A28,'[9]11市町別戸数'!$A:$G,4,FALSE),0)</f>
        <v>14</v>
      </c>
      <c r="E28" s="34">
        <f>IFERROR(VLOOKUP($A28,'[9]11市町別戸数'!$A:$G,5,FALSE),0)</f>
        <v>0</v>
      </c>
      <c r="F28" s="34">
        <f>IFERROR(VLOOKUP($A28,'[9]11市町別戸数'!$A:$G,6,FALSE),0)</f>
        <v>6</v>
      </c>
      <c r="G28" s="34">
        <f>IFERROR(VLOOKUP($A28,'[9]11市町別マンション戸数'!A:C,3,FALSE),0)</f>
        <v>0</v>
      </c>
    </row>
    <row r="29" spans="1:7">
      <c r="A29" s="29" t="s">
        <v>54</v>
      </c>
      <c r="B29" s="34">
        <f>IFERROR(VLOOKUP($A29,'[9]11市町別戸数'!$A:$G,7,FALSE),0)</f>
        <v>6</v>
      </c>
      <c r="C29" s="34">
        <f>IFERROR(VLOOKUP($A29,'[9]11市町別戸数'!$A:$G,3,FALSE),0)</f>
        <v>6</v>
      </c>
      <c r="D29" s="34">
        <f>IFERROR(VLOOKUP($A29,'[9]11市町別戸数'!$A:$G,4,FALSE),0)</f>
        <v>0</v>
      </c>
      <c r="E29" s="34">
        <f>IFERROR(VLOOKUP($A29,'[9]11市町別戸数'!$A:$G,5,FALSE),0)</f>
        <v>0</v>
      </c>
      <c r="F29" s="34">
        <f>IFERROR(VLOOKUP($A29,'[9]11市町別戸数'!$A:$G,6,FALSE),0)</f>
        <v>0</v>
      </c>
      <c r="G29" s="34">
        <f>IFERROR(VLOOKUP($A29,'[9]11市町別マンション戸数'!A:C,3,FALSE),0)</f>
        <v>0</v>
      </c>
    </row>
    <row r="30" spans="1:7">
      <c r="A30" s="29" t="s">
        <v>42</v>
      </c>
      <c r="B30" s="34">
        <f>IFERROR(VLOOKUP($A30,'[9]11市町別戸数'!$A:$G,7,FALSE),0)</f>
        <v>32</v>
      </c>
      <c r="C30" s="34">
        <f>IFERROR(VLOOKUP($A30,'[9]11市町別戸数'!$A:$G,3,FALSE),0)</f>
        <v>18</v>
      </c>
      <c r="D30" s="34">
        <f>IFERROR(VLOOKUP($A30,'[9]11市町別戸数'!$A:$G,4,FALSE),0)</f>
        <v>6</v>
      </c>
      <c r="E30" s="34">
        <f>IFERROR(VLOOKUP($A30,'[9]11市町別戸数'!$A:$G,5,FALSE),0)</f>
        <v>0</v>
      </c>
      <c r="F30" s="34">
        <f>IFERROR(VLOOKUP($A30,'[9]11市町別戸数'!$A:$G,6,FALSE),0)</f>
        <v>8</v>
      </c>
      <c r="G30" s="34">
        <f>IFERROR(VLOOKUP($A30,'[9]11市町別マンション戸数'!A:C,3,FALSE),0)</f>
        <v>0</v>
      </c>
    </row>
    <row r="31" spans="1:7">
      <c r="A31" s="29" t="s">
        <v>0</v>
      </c>
      <c r="B31" s="34">
        <f>IFERROR(VLOOKUP($A31,'[9]11市町別戸数'!$A:$G,7,FALSE),0)</f>
        <v>21</v>
      </c>
      <c r="C31" s="34">
        <f>IFERROR(VLOOKUP($A31,'[9]11市町別戸数'!$A:$G,3,FALSE),0)</f>
        <v>14</v>
      </c>
      <c r="D31" s="34">
        <f>IFERROR(VLOOKUP($A31,'[9]11市町別戸数'!$A:$G,4,FALSE),0)</f>
        <v>0</v>
      </c>
      <c r="E31" s="34">
        <f>IFERROR(VLOOKUP($A31,'[9]11市町別戸数'!$A:$G,5,FALSE),0)</f>
        <v>0</v>
      </c>
      <c r="F31" s="34">
        <f>IFERROR(VLOOKUP($A31,'[9]11市町別戸数'!$A:$G,6,FALSE),0)</f>
        <v>7</v>
      </c>
      <c r="G31" s="34">
        <f>IFERROR(VLOOKUP($A31,'[9]11市町別マンション戸数'!A:C,3,FALSE),0)</f>
        <v>0</v>
      </c>
    </row>
    <row r="32" spans="1:7">
      <c r="A32" s="29" t="s">
        <v>56</v>
      </c>
      <c r="B32" s="34">
        <f>IFERROR(VLOOKUP($A32,'[9]11市町別戸数'!$A:$G,7,FALSE),0)</f>
        <v>6</v>
      </c>
      <c r="C32" s="34">
        <f>IFERROR(VLOOKUP($A32,'[9]11市町別戸数'!$A:$G,3,FALSE),0)</f>
        <v>6</v>
      </c>
      <c r="D32" s="34">
        <f>IFERROR(VLOOKUP($A32,'[9]11市町別戸数'!$A:$G,4,FALSE),0)</f>
        <v>0</v>
      </c>
      <c r="E32" s="34">
        <f>IFERROR(VLOOKUP($A32,'[9]11市町別戸数'!$A:$G,5,FALSE),0)</f>
        <v>0</v>
      </c>
      <c r="F32" s="34">
        <f>IFERROR(VLOOKUP($A32,'[9]11市町別戸数'!$A:$G,6,FALSE),0)</f>
        <v>0</v>
      </c>
      <c r="G32" s="34">
        <f>IFERROR(VLOOKUP($A32,'[9]11市町別マンション戸数'!A:C,3,FALSE),0)</f>
        <v>0</v>
      </c>
    </row>
    <row r="33" spans="1:7">
      <c r="A33" s="29" t="s">
        <v>35</v>
      </c>
      <c r="B33" s="34">
        <f>IFERROR(VLOOKUP($A33,'[9]11市町別戸数'!$A:$G,7,FALSE),0)</f>
        <v>25</v>
      </c>
      <c r="C33" s="34">
        <f>IFERROR(VLOOKUP($A33,'[9]11市町別戸数'!$A:$G,3,FALSE),0)</f>
        <v>12</v>
      </c>
      <c r="D33" s="34">
        <f>IFERROR(VLOOKUP($A33,'[9]11市町別戸数'!$A:$G,4,FALSE),0)</f>
        <v>12</v>
      </c>
      <c r="E33" s="34">
        <f>IFERROR(VLOOKUP($A33,'[9]11市町別戸数'!$A:$G,5,FALSE),0)</f>
        <v>1</v>
      </c>
      <c r="F33" s="34">
        <f>IFERROR(VLOOKUP($A33,'[9]11市町別戸数'!$A:$G,6,FALSE),0)</f>
        <v>0</v>
      </c>
      <c r="G33" s="34">
        <f>IFERROR(VLOOKUP($A33,'[9]11市町別マンション戸数'!A:C,3,FALSE),0)</f>
        <v>0</v>
      </c>
    </row>
    <row r="34" spans="1:7">
      <c r="A34" s="29" t="s">
        <v>31</v>
      </c>
      <c r="B34" s="34">
        <f>IFERROR(VLOOKUP($A34,'[9]11市町別戸数'!$A:$G,7,FALSE),0)</f>
        <v>13</v>
      </c>
      <c r="C34" s="34">
        <f>IFERROR(VLOOKUP($A34,'[9]11市町別戸数'!$A:$G,3,FALSE),0)</f>
        <v>10</v>
      </c>
      <c r="D34" s="34">
        <f>IFERROR(VLOOKUP($A34,'[9]11市町別戸数'!$A:$G,4,FALSE),0)</f>
        <v>0</v>
      </c>
      <c r="E34" s="34">
        <f>IFERROR(VLOOKUP($A34,'[9]11市町別戸数'!$A:$G,5,FALSE),0)</f>
        <v>0</v>
      </c>
      <c r="F34" s="34">
        <f>IFERROR(VLOOKUP($A34,'[9]11市町別戸数'!$A:$G,6,FALSE),0)</f>
        <v>3</v>
      </c>
      <c r="G34" s="34">
        <f>IFERROR(VLOOKUP($A34,'[9]11市町別マンション戸数'!A:C,3,FALSE),0)</f>
        <v>0</v>
      </c>
    </row>
    <row r="35" spans="1:7">
      <c r="A35" s="29" t="s">
        <v>22</v>
      </c>
      <c r="B35" s="34">
        <f>IFERROR(VLOOKUP($A35,'[9]11市町別戸数'!$A:$G,7,FALSE),0)</f>
        <v>17</v>
      </c>
      <c r="C35" s="34">
        <f>IFERROR(VLOOKUP($A35,'[9]11市町別戸数'!$A:$G,3,FALSE),0)</f>
        <v>8</v>
      </c>
      <c r="D35" s="34">
        <f>IFERROR(VLOOKUP($A35,'[9]11市町別戸数'!$A:$G,4,FALSE),0)</f>
        <v>8</v>
      </c>
      <c r="E35" s="34">
        <f>IFERROR(VLOOKUP($A35,'[9]11市町別戸数'!$A:$G,5,FALSE),0)</f>
        <v>0</v>
      </c>
      <c r="F35" s="34">
        <f>IFERROR(VLOOKUP($A35,'[9]11市町別戸数'!$A:$G,6,FALSE),0)</f>
        <v>1</v>
      </c>
      <c r="G35" s="34">
        <f>IFERROR(VLOOKUP($A35,'[9]11市町別マンション戸数'!A:C,3,FALSE),0)</f>
        <v>0</v>
      </c>
    </row>
    <row r="36" spans="1:7">
      <c r="A36" s="29" t="s">
        <v>33</v>
      </c>
      <c r="B36" s="34">
        <f>IFERROR(VLOOKUP($A36,'[9]11市町別戸数'!$A:$G,7,FALSE),0)</f>
        <v>8</v>
      </c>
      <c r="C36" s="34">
        <f>IFERROR(VLOOKUP($A36,'[9]11市町別戸数'!$A:$G,3,FALSE),0)</f>
        <v>8</v>
      </c>
      <c r="D36" s="34">
        <f>IFERROR(VLOOKUP($A36,'[9]11市町別戸数'!$A:$G,4,FALSE),0)</f>
        <v>0</v>
      </c>
      <c r="E36" s="34">
        <f>IFERROR(VLOOKUP($A36,'[9]11市町別戸数'!$A:$G,5,FALSE),0)</f>
        <v>0</v>
      </c>
      <c r="F36" s="34">
        <f>IFERROR(VLOOKUP($A36,'[9]11市町別戸数'!$A:$G,6,FALSE),0)</f>
        <v>0</v>
      </c>
      <c r="G36" s="34">
        <f>IFERROR(VLOOKUP($A36,'[9]11市町別マンション戸数'!A:C,3,FALSE),0)</f>
        <v>0</v>
      </c>
    </row>
    <row r="37" spans="1:7">
      <c r="A37" s="29" t="s">
        <v>19</v>
      </c>
      <c r="B37" s="34">
        <f>IFERROR(VLOOKUP($A37,'[9]11市町別戸数'!$A:$G,7,FALSE),0)</f>
        <v>2</v>
      </c>
      <c r="C37" s="34">
        <f>IFERROR(VLOOKUP($A37,'[9]11市町別戸数'!$A:$G,3,FALSE),0)</f>
        <v>2</v>
      </c>
      <c r="D37" s="34">
        <f>IFERROR(VLOOKUP($A37,'[9]11市町別戸数'!$A:$G,4,FALSE),0)</f>
        <v>0</v>
      </c>
      <c r="E37" s="34">
        <f>IFERROR(VLOOKUP($A37,'[9]11市町別戸数'!$A:$G,5,FALSE),0)</f>
        <v>0</v>
      </c>
      <c r="F37" s="34">
        <f>IFERROR(VLOOKUP($A37,'[9]11市町別戸数'!$A:$G,6,FALSE),0)</f>
        <v>0</v>
      </c>
      <c r="G37" s="34">
        <f>IFERROR(VLOOKUP($A37,'[9]11市町別マンション戸数'!A:C,3,FALSE),0)</f>
        <v>0</v>
      </c>
    </row>
    <row r="38" spans="1:7">
      <c r="A38" s="30" t="s">
        <v>64</v>
      </c>
      <c r="B38" s="34">
        <f>IFERROR(VLOOKUP($A38,'[9]11市町別戸数'!$A:$G,7,FALSE),0)</f>
        <v>1</v>
      </c>
      <c r="C38" s="34">
        <f>IFERROR(VLOOKUP($A38,'[9]11市町別戸数'!$A:$G,3,FALSE),0)</f>
        <v>1</v>
      </c>
      <c r="D38" s="34">
        <f>IFERROR(VLOOKUP($A38,'[9]11市町別戸数'!$A:$G,4,FALSE),0)</f>
        <v>0</v>
      </c>
      <c r="E38" s="34">
        <f>IFERROR(VLOOKUP($A38,'[9]11市町別戸数'!$A:$G,5,FALSE),0)</f>
        <v>0</v>
      </c>
      <c r="F38" s="34">
        <f>IFERROR(VLOOKUP($A38,'[9]11市町別戸数'!$A:$G,6,FALSE),0)</f>
        <v>0</v>
      </c>
      <c r="G38" s="34">
        <f>IFERROR(VLOOKUP($A38,'[9]11市町別マンション戸数'!A:C,3,FALSE),0)</f>
        <v>0</v>
      </c>
    </row>
    <row r="39" spans="1:7">
      <c r="A39" s="29" t="s">
        <v>62</v>
      </c>
      <c r="B39" s="34">
        <f>IFERROR(VLOOKUP($A39,'[9]11市町別戸数'!$A:$G,7,FALSE),0)</f>
        <v>3</v>
      </c>
      <c r="C39" s="34">
        <f>IFERROR(VLOOKUP($A39,'[9]11市町別戸数'!$A:$G,3,FALSE),0)</f>
        <v>3</v>
      </c>
      <c r="D39" s="34">
        <f>IFERROR(VLOOKUP($A39,'[9]11市町別戸数'!$A:$G,4,FALSE),0)</f>
        <v>0</v>
      </c>
      <c r="E39" s="34">
        <f>IFERROR(VLOOKUP($A39,'[9]11市町別戸数'!$A:$G,5,FALSE),0)</f>
        <v>0</v>
      </c>
      <c r="F39" s="34">
        <f>IFERROR(VLOOKUP($A39,'[9]11市町別戸数'!$A:$G,6,FALSE),0)</f>
        <v>0</v>
      </c>
      <c r="G39" s="34">
        <f>IFERROR(VLOOKUP($A39,'[9]11市町別マンション戸数'!A:C,3,FALSE),0)</f>
        <v>0</v>
      </c>
    </row>
    <row r="40" spans="1:7">
      <c r="A40" s="29" t="s">
        <v>16</v>
      </c>
      <c r="B40" s="34">
        <f>IFERROR(VLOOKUP($A40,'[9]11市町別戸数'!$A:$G,7,FALSE),0)</f>
        <v>0</v>
      </c>
      <c r="C40" s="34">
        <f>IFERROR(VLOOKUP($A40,'[9]11市町別戸数'!$A:$G,3,FALSE),0)</f>
        <v>0</v>
      </c>
      <c r="D40" s="34">
        <f>IFERROR(VLOOKUP($A40,'[9]11市町別戸数'!$A:$G,4,FALSE),0)</f>
        <v>0</v>
      </c>
      <c r="E40" s="34">
        <f>IFERROR(VLOOKUP($A40,'[9]11市町別戸数'!$A:$G,5,FALSE),0)</f>
        <v>0</v>
      </c>
      <c r="F40" s="34">
        <f>IFERROR(VLOOKUP($A40,'[9]11市町別戸数'!$A:$G,6,FALSE),0)</f>
        <v>0</v>
      </c>
      <c r="G40" s="34">
        <f>IFERROR(VLOOKUP($A40,'[9]11市町別マンション戸数'!A:C,3,FALSE),0)</f>
        <v>0</v>
      </c>
    </row>
    <row r="41" spans="1:7">
      <c r="A41" s="30" t="s">
        <v>36</v>
      </c>
      <c r="B41" s="34">
        <f>IFERROR(VLOOKUP($A41,'[9]11市町別戸数'!$A:$G,7,FALSE),0)</f>
        <v>0</v>
      </c>
      <c r="C41" s="34">
        <f>IFERROR(VLOOKUP($A41,'[9]11市町別戸数'!$A:$G,3,FALSE),0)</f>
        <v>0</v>
      </c>
      <c r="D41" s="34">
        <f>IFERROR(VLOOKUP($A41,'[9]11市町別戸数'!$A:$G,4,FALSE),0)</f>
        <v>0</v>
      </c>
      <c r="E41" s="34">
        <f>IFERROR(VLOOKUP($A41,'[9]11市町別戸数'!$A:$G,5,FALSE),0)</f>
        <v>0</v>
      </c>
      <c r="F41" s="34">
        <f>IFERROR(VLOOKUP($A41,'[9]11市町別戸数'!$A:$G,6,FALSE),0)</f>
        <v>0</v>
      </c>
      <c r="G41" s="34">
        <f>IFERROR(VLOOKUP($A41,'[9]11市町別マンション戸数'!A:C,3,FALSE),0)</f>
        <v>0</v>
      </c>
    </row>
    <row r="42" spans="1:7">
      <c r="A42" s="29" t="s">
        <v>32</v>
      </c>
      <c r="B42" s="34">
        <f>IFERROR(VLOOKUP($A42,'[9]11市町別戸数'!$A:$G,7,FALSE),0)</f>
        <v>6</v>
      </c>
      <c r="C42" s="34">
        <f>IFERROR(VLOOKUP($A42,'[9]11市町別戸数'!$A:$G,3,FALSE),0)</f>
        <v>3</v>
      </c>
      <c r="D42" s="34">
        <f>IFERROR(VLOOKUP($A42,'[9]11市町別戸数'!$A:$G,4,FALSE),0)</f>
        <v>0</v>
      </c>
      <c r="E42" s="34">
        <f>IFERROR(VLOOKUP($A42,'[9]11市町別戸数'!$A:$G,5,FALSE),0)</f>
        <v>0</v>
      </c>
      <c r="F42" s="34">
        <f>IFERROR(VLOOKUP($A42,'[9]11市町別戸数'!$A:$G,6,FALSE),0)</f>
        <v>3</v>
      </c>
      <c r="G42" s="34">
        <f>IFERROR(VLOOKUP($A42,'[9]11市町別マンション戸数'!A:C,3,FALSE),0)</f>
        <v>0</v>
      </c>
    </row>
    <row r="43" spans="1:7">
      <c r="A43" s="29" t="s">
        <v>55</v>
      </c>
      <c r="B43" s="34">
        <f>IFERROR(VLOOKUP($A43,'[9]11市町別戸数'!$A:$G,7,FALSE),0)</f>
        <v>11</v>
      </c>
      <c r="C43" s="34">
        <f>IFERROR(VLOOKUP($A43,'[9]11市町別戸数'!$A:$G,3,FALSE),0)</f>
        <v>5</v>
      </c>
      <c r="D43" s="34">
        <f>IFERROR(VLOOKUP($A43,'[9]11市町別戸数'!$A:$G,4,FALSE),0)</f>
        <v>0</v>
      </c>
      <c r="E43" s="34">
        <f>IFERROR(VLOOKUP($A43,'[9]11市町別戸数'!$A:$G,5,FALSE),0)</f>
        <v>0</v>
      </c>
      <c r="F43" s="34">
        <f>IFERROR(VLOOKUP($A43,'[9]11市町別戸数'!$A:$G,6,FALSE),0)</f>
        <v>6</v>
      </c>
      <c r="G43" s="34">
        <f>IFERROR(VLOOKUP($A43,'[9]11市町別マンション戸数'!A:C,3,FALSE),0)</f>
        <v>0</v>
      </c>
    </row>
    <row r="44" spans="1:7">
      <c r="A44" s="29" t="s">
        <v>18</v>
      </c>
      <c r="B44" s="34">
        <f>IFERROR(VLOOKUP($A44,'[9]11市町別戸数'!$A:$G,7,FALSE),0)</f>
        <v>75</v>
      </c>
      <c r="C44" s="34">
        <f>IFERROR(VLOOKUP($A44,'[9]11市町別戸数'!$A:$G,3,FALSE),0)</f>
        <v>11</v>
      </c>
      <c r="D44" s="34">
        <f>IFERROR(VLOOKUP($A44,'[9]11市町別戸数'!$A:$G,4,FALSE),0)</f>
        <v>2</v>
      </c>
      <c r="E44" s="34">
        <f>IFERROR(VLOOKUP($A44,'[9]11市町別戸数'!$A:$G,5,FALSE),0)</f>
        <v>0</v>
      </c>
      <c r="F44" s="34">
        <f>IFERROR(VLOOKUP($A44,'[9]11市町別戸数'!$A:$G,6,FALSE),0)</f>
        <v>62</v>
      </c>
      <c r="G44" s="34">
        <f>IFERROR(VLOOKUP($A44,'[9]11市町別マンション戸数'!A:C,3,FALSE),0)</f>
        <v>58</v>
      </c>
    </row>
    <row r="45" spans="1:7">
      <c r="A45" s="29" t="s">
        <v>3</v>
      </c>
      <c r="B45" s="34">
        <f>IFERROR(VLOOKUP($A45,'[9]11市町別戸数'!$A:$G,7,FALSE),0)</f>
        <v>4</v>
      </c>
      <c r="C45" s="34">
        <f>IFERROR(VLOOKUP($A45,'[9]11市町別戸数'!$A:$G,3,FALSE),0)</f>
        <v>4</v>
      </c>
      <c r="D45" s="34">
        <f>IFERROR(VLOOKUP($A45,'[9]11市町別戸数'!$A:$G,4,FALSE),0)</f>
        <v>0</v>
      </c>
      <c r="E45" s="34">
        <f>IFERROR(VLOOKUP($A45,'[9]11市町別戸数'!$A:$G,5,FALSE),0)</f>
        <v>0</v>
      </c>
      <c r="F45" s="34">
        <f>IFERROR(VLOOKUP($A45,'[9]11市町別戸数'!$A:$G,6,FALSE),0)</f>
        <v>0</v>
      </c>
      <c r="G45" s="34">
        <f>IFERROR(VLOOKUP($A45,'[9]11市町別マンション戸数'!A:C,3,FALSE),0)</f>
        <v>0</v>
      </c>
    </row>
    <row r="46" spans="1:7">
      <c r="A46" s="29" t="s">
        <v>52</v>
      </c>
      <c r="B46" s="34">
        <f>IFERROR(VLOOKUP($A46,'[9]11市町別戸数'!$A:$G,7,FALSE),0)</f>
        <v>7</v>
      </c>
      <c r="C46" s="34">
        <f>IFERROR(VLOOKUP($A46,'[9]11市町別戸数'!$A:$G,3,FALSE),0)</f>
        <v>6</v>
      </c>
      <c r="D46" s="34">
        <f>IFERROR(VLOOKUP($A46,'[9]11市町別戸数'!$A:$G,4,FALSE),0)</f>
        <v>0</v>
      </c>
      <c r="E46" s="34">
        <f>IFERROR(VLOOKUP($A46,'[9]11市町別戸数'!$A:$G,5,FALSE),0)</f>
        <v>0</v>
      </c>
      <c r="F46" s="34">
        <f>IFERROR(VLOOKUP($A46,'[9]11市町別戸数'!$A:$G,6,FALSE),0)</f>
        <v>1</v>
      </c>
      <c r="G46" s="34">
        <f>IFERROR(VLOOKUP($A46,'[9]11市町別マンション戸数'!A:C,3,FALSE),0)</f>
        <v>0</v>
      </c>
    </row>
    <row r="47" spans="1:7">
      <c r="A47" s="29" t="s">
        <v>1</v>
      </c>
      <c r="B47" s="34">
        <f>IFERROR(VLOOKUP($A47,'[9]11市町別戸数'!$A:$G,7,FALSE),0)</f>
        <v>2</v>
      </c>
      <c r="C47" s="34">
        <f>IFERROR(VLOOKUP($A47,'[9]11市町別戸数'!$A:$G,3,FALSE),0)</f>
        <v>2</v>
      </c>
      <c r="D47" s="34">
        <f>IFERROR(VLOOKUP($A47,'[9]11市町別戸数'!$A:$G,4,FALSE),0)</f>
        <v>0</v>
      </c>
      <c r="E47" s="34">
        <f>IFERROR(VLOOKUP($A47,'[9]11市町別戸数'!$A:$G,5,FALSE),0)</f>
        <v>0</v>
      </c>
      <c r="F47" s="34">
        <f>IFERROR(VLOOKUP($A47,'[9]11市町別戸数'!$A:$G,6,FALSE),0)</f>
        <v>0</v>
      </c>
      <c r="G47" s="34">
        <f>IFERROR(VLOOKUP($A47,'[9]11市町別マンション戸数'!A:C,3,FALSE),0)</f>
        <v>0</v>
      </c>
    </row>
    <row r="48" spans="1:7">
      <c r="A48" s="31" t="s">
        <v>63</v>
      </c>
      <c r="B48" s="34">
        <f>IFERROR(VLOOKUP($A48,'[9]11市町別戸数'!$A:$G,7,FALSE),0)</f>
        <v>6</v>
      </c>
      <c r="C48" s="34">
        <f>IFERROR(VLOOKUP($A48,'[9]11市町別戸数'!$A:$G,3,FALSE),0)</f>
        <v>6</v>
      </c>
      <c r="D48" s="34">
        <f>IFERROR(VLOOKUP($A48,'[9]11市町別戸数'!$A:$G,4,FALSE),0)</f>
        <v>0</v>
      </c>
      <c r="E48" s="34">
        <f>IFERROR(VLOOKUP($A48,'[9]11市町別戸数'!$A:$G,5,FALSE),0)</f>
        <v>0</v>
      </c>
      <c r="F48" s="34">
        <f>IFERROR(VLOOKUP($A48,'[9]11市町別戸数'!$A:$G,6,FALSE),0)</f>
        <v>0</v>
      </c>
      <c r="G48" s="34">
        <f>IFERROR(VLOOKUP($A48,'[9]11市町別マンション戸数'!A:C,3,FALSE),0)</f>
        <v>0</v>
      </c>
    </row>
    <row r="49" spans="1:7">
      <c r="A49" s="32" t="s">
        <v>24</v>
      </c>
      <c r="B49" s="34">
        <f t="shared" ref="B49:G49" si="2">SUM(B4:B48)-B7-B15</f>
        <v>1685</v>
      </c>
      <c r="C49" s="34">
        <f t="shared" si="2"/>
        <v>836</v>
      </c>
      <c r="D49" s="34">
        <f t="shared" si="2"/>
        <v>517</v>
      </c>
      <c r="E49" s="34">
        <f t="shared" si="2"/>
        <v>3</v>
      </c>
      <c r="F49" s="34">
        <f t="shared" si="2"/>
        <v>329</v>
      </c>
      <c r="G49" s="34">
        <f t="shared" si="2"/>
        <v>58</v>
      </c>
    </row>
  </sheetData>
  <phoneticPr fontId="12" type="Hiragana"/>
  <printOptions horizontalCentered="1" verticalCentered="1"/>
  <pageMargins left="0.7" right="0.7" top="0.75" bottom="0.75" header="0.3" footer="0.3"/>
  <pageSetup paperSize="9" fitToWidth="1" fitToHeight="1" orientation="portrait" usePrinterDefaults="1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49"/>
  <sheetViews>
    <sheetView workbookViewId="0">
      <selection activeCell="F2" sqref="F2"/>
    </sheetView>
  </sheetViews>
  <sheetFormatPr defaultRowHeight="13"/>
  <cols>
    <col min="1" max="1" width="10.6328125" customWidth="1"/>
    <col min="6" max="6" width="10.36328125" customWidth="1"/>
  </cols>
  <sheetData>
    <row r="1" spans="1:7" ht="16.5">
      <c r="B1" s="3"/>
      <c r="C1" s="3"/>
      <c r="D1" s="14"/>
      <c r="E1" s="14" t="s">
        <v>27</v>
      </c>
      <c r="F1" s="44">
        <v>44896</v>
      </c>
      <c r="G1" s="17"/>
    </row>
    <row r="2" spans="1:7">
      <c r="B2" s="4"/>
      <c r="C2" s="4"/>
      <c r="D2" s="4"/>
      <c r="E2" s="4"/>
      <c r="F2" s="4"/>
      <c r="G2" s="18" t="s">
        <v>6</v>
      </c>
    </row>
    <row r="3" spans="1:7">
      <c r="A3" s="28" t="s">
        <v>72</v>
      </c>
      <c r="B3" s="33" t="s">
        <v>74</v>
      </c>
      <c r="C3" s="28" t="s">
        <v>58</v>
      </c>
      <c r="D3" s="28" t="s">
        <v>75</v>
      </c>
      <c r="E3" s="35" t="s">
        <v>76</v>
      </c>
      <c r="F3" s="28" t="s">
        <v>20</v>
      </c>
      <c r="G3" s="27" t="s">
        <v>23</v>
      </c>
    </row>
    <row r="4" spans="1:7">
      <c r="A4" s="29" t="s">
        <v>39</v>
      </c>
      <c r="B4" s="34">
        <f>IFERROR(VLOOKUP($A4,'[10]11市町別戸数'!$A:$G,7,FALSE),0)</f>
        <v>115</v>
      </c>
      <c r="C4" s="34">
        <f>IFERROR(VLOOKUP($A4,'[10]11市町別戸数'!$A:$G,3,FALSE),0)</f>
        <v>41</v>
      </c>
      <c r="D4" s="34">
        <f>IFERROR(VLOOKUP($A4,'[10]11市町別戸数'!$A:$G,4,FALSE),0)</f>
        <v>50</v>
      </c>
      <c r="E4" s="34">
        <f>IFERROR(VLOOKUP($A4,'[10]11市町別戸数'!$A:$G,5,FALSE),0)</f>
        <v>0</v>
      </c>
      <c r="F4" s="34">
        <f>IFERROR(VLOOKUP($A4,'[10]11市町別戸数'!$A:$G,6,FALSE),0)</f>
        <v>24</v>
      </c>
      <c r="G4" s="34">
        <f>IFERROR(VLOOKUP($A4,'[10]11市町別マンション戸数'!A:C,3,FALSE),0)</f>
        <v>0</v>
      </c>
    </row>
    <row r="5" spans="1:7">
      <c r="A5" s="29" t="s">
        <v>13</v>
      </c>
      <c r="B5" s="34">
        <f>IFERROR(VLOOKUP($A5,'[10]11市町別戸数'!$A:$G,7,FALSE),0)</f>
        <v>140</v>
      </c>
      <c r="C5" s="34">
        <f>IFERROR(VLOOKUP($A5,'[10]11市町別戸数'!$A:$G,3,FALSE),0)</f>
        <v>40</v>
      </c>
      <c r="D5" s="34">
        <f>IFERROR(VLOOKUP($A5,'[10]11市町別戸数'!$A:$G,4,FALSE),0)</f>
        <v>80</v>
      </c>
      <c r="E5" s="34">
        <f>IFERROR(VLOOKUP($A5,'[10]11市町別戸数'!$A:$G,5,FALSE),0)</f>
        <v>0</v>
      </c>
      <c r="F5" s="34">
        <f>IFERROR(VLOOKUP($A5,'[10]11市町別戸数'!$A:$G,6,FALSE),0)</f>
        <v>20</v>
      </c>
      <c r="G5" s="34">
        <f>IFERROR(VLOOKUP($A5,'[10]11市町別マンション戸数'!A:C,3,FALSE),0)</f>
        <v>0</v>
      </c>
    </row>
    <row r="6" spans="1:7">
      <c r="A6" s="29" t="s">
        <v>11</v>
      </c>
      <c r="B6" s="34">
        <f>IFERROR(VLOOKUP($A6,'[10]11市町別戸数'!$A:$G,7,FALSE),0)</f>
        <v>129</v>
      </c>
      <c r="C6" s="34">
        <f>IFERROR(VLOOKUP($A6,'[10]11市町別戸数'!$A:$G,3,FALSE),0)</f>
        <v>53</v>
      </c>
      <c r="D6" s="34">
        <f>IFERROR(VLOOKUP($A6,'[10]11市町別戸数'!$A:$G,4,FALSE),0)</f>
        <v>61</v>
      </c>
      <c r="E6" s="34">
        <f>IFERROR(VLOOKUP($A6,'[10]11市町別戸数'!$A:$G,5,FALSE),0)</f>
        <v>0</v>
      </c>
      <c r="F6" s="34">
        <f>IFERROR(VLOOKUP($A6,'[10]11市町別戸数'!$A:$G,6,FALSE),0)</f>
        <v>15</v>
      </c>
      <c r="G6" s="34">
        <f>IFERROR(VLOOKUP($A6,'[10]11市町別マンション戸数'!A:C,3,FALSE),0)</f>
        <v>0</v>
      </c>
    </row>
    <row r="7" spans="1:7">
      <c r="A7" s="29" t="s">
        <v>40</v>
      </c>
      <c r="B7" s="34">
        <f t="shared" ref="B7:G7" si="0">SUM(B4:B6)</f>
        <v>384</v>
      </c>
      <c r="C7" s="34">
        <f t="shared" si="0"/>
        <v>134</v>
      </c>
      <c r="D7" s="34">
        <f t="shared" si="0"/>
        <v>191</v>
      </c>
      <c r="E7" s="34">
        <f t="shared" si="0"/>
        <v>0</v>
      </c>
      <c r="F7" s="34">
        <f t="shared" si="0"/>
        <v>59</v>
      </c>
      <c r="G7" s="34">
        <f t="shared" si="0"/>
        <v>0</v>
      </c>
    </row>
    <row r="8" spans="1:7">
      <c r="A8" s="29" t="s">
        <v>4</v>
      </c>
      <c r="B8" s="34">
        <f>IFERROR(VLOOKUP($A8,'[10]11市町別戸数'!$A:$G,7,FALSE),0)</f>
        <v>107</v>
      </c>
      <c r="C8" s="34">
        <f>IFERROR(VLOOKUP($A8,'[10]11市町別戸数'!$A:$G,3,FALSE),0)</f>
        <v>47</v>
      </c>
      <c r="D8" s="34">
        <f>IFERROR(VLOOKUP($A8,'[10]11市町別戸数'!$A:$G,4,FALSE),0)</f>
        <v>27</v>
      </c>
      <c r="E8" s="34">
        <f>IFERROR(VLOOKUP($A8,'[10]11市町別戸数'!$A:$G,5,FALSE),0)</f>
        <v>0</v>
      </c>
      <c r="F8" s="34">
        <f>IFERROR(VLOOKUP($A8,'[10]11市町別戸数'!$A:$G,6,FALSE),0)</f>
        <v>33</v>
      </c>
      <c r="G8" s="34">
        <f>IFERROR(VLOOKUP($A8,'[10]11市町別マンション戸数'!A:C,3,FALSE),0)</f>
        <v>0</v>
      </c>
    </row>
    <row r="9" spans="1:7">
      <c r="A9" s="29" t="s">
        <v>41</v>
      </c>
      <c r="B9" s="34">
        <f>IFERROR(VLOOKUP($A9,'[10]11市町別戸数'!$A:$G,7,FALSE),0)</f>
        <v>72</v>
      </c>
      <c r="C9" s="34">
        <f>IFERROR(VLOOKUP($A9,'[10]11市町別戸数'!$A:$G,3,FALSE),0)</f>
        <v>30</v>
      </c>
      <c r="D9" s="34">
        <f>IFERROR(VLOOKUP($A9,'[10]11市町別戸数'!$A:$G,4,FALSE),0)</f>
        <v>21</v>
      </c>
      <c r="E9" s="34">
        <f>IFERROR(VLOOKUP($A9,'[10]11市町別戸数'!$A:$G,5,FALSE),0)</f>
        <v>0</v>
      </c>
      <c r="F9" s="34">
        <f>IFERROR(VLOOKUP($A9,'[10]11市町別戸数'!$A:$G,6,FALSE),0)</f>
        <v>21</v>
      </c>
      <c r="G9" s="34">
        <f>IFERROR(VLOOKUP($A9,'[10]11市町別マンション戸数'!A:C,3,FALSE),0)</f>
        <v>0</v>
      </c>
    </row>
    <row r="10" spans="1:7">
      <c r="A10" s="29" t="s">
        <v>44</v>
      </c>
      <c r="B10" s="34">
        <f>IFERROR(VLOOKUP($A10,'[10]11市町別戸数'!$A:$G,7,FALSE),0)</f>
        <v>29</v>
      </c>
      <c r="C10" s="34">
        <f>IFERROR(VLOOKUP($A10,'[10]11市町別戸数'!$A:$G,3,FALSE),0)</f>
        <v>21</v>
      </c>
      <c r="D10" s="34">
        <f>IFERROR(VLOOKUP($A10,'[10]11市町別戸数'!$A:$G,4,FALSE),0)</f>
        <v>0</v>
      </c>
      <c r="E10" s="34">
        <f>IFERROR(VLOOKUP($A10,'[10]11市町別戸数'!$A:$G,5,FALSE),0)</f>
        <v>0</v>
      </c>
      <c r="F10" s="34">
        <f>IFERROR(VLOOKUP($A10,'[10]11市町別戸数'!$A:$G,6,FALSE),0)</f>
        <v>8</v>
      </c>
      <c r="G10" s="34">
        <f>IFERROR(VLOOKUP($A10,'[10]11市町別マンション戸数'!A:C,3,FALSE),0)</f>
        <v>0</v>
      </c>
    </row>
    <row r="11" spans="1:7">
      <c r="A11" s="29" t="s">
        <v>45</v>
      </c>
      <c r="B11" s="34">
        <f>IFERROR(VLOOKUP($A11,'[10]11市町別戸数'!$A:$G,7,FALSE),0)</f>
        <v>65</v>
      </c>
      <c r="C11" s="34">
        <f>IFERROR(VLOOKUP($A11,'[10]11市町別戸数'!$A:$G,3,FALSE),0)</f>
        <v>13</v>
      </c>
      <c r="D11" s="34">
        <f>IFERROR(VLOOKUP($A11,'[10]11市町別戸数'!$A:$G,4,FALSE),0)</f>
        <v>34</v>
      </c>
      <c r="E11" s="34">
        <f>IFERROR(VLOOKUP($A11,'[10]11市町別戸数'!$A:$G,5,FALSE),0)</f>
        <v>0</v>
      </c>
      <c r="F11" s="34">
        <f>IFERROR(VLOOKUP($A11,'[10]11市町別戸数'!$A:$G,6,FALSE),0)</f>
        <v>18</v>
      </c>
      <c r="G11" s="34">
        <f>IFERROR(VLOOKUP($A11,'[10]11市町別マンション戸数'!A:C,3,FALSE),0)</f>
        <v>0</v>
      </c>
    </row>
    <row r="12" spans="1:7">
      <c r="A12" s="29" t="s">
        <v>46</v>
      </c>
      <c r="B12" s="34">
        <f>IFERROR(VLOOKUP($A12,'[10]11市町別戸数'!$A:$G,7,FALSE),0)</f>
        <v>13</v>
      </c>
      <c r="C12" s="34">
        <f>IFERROR(VLOOKUP($A12,'[10]11市町別戸数'!$A:$G,3,FALSE),0)</f>
        <v>10</v>
      </c>
      <c r="D12" s="34">
        <f>IFERROR(VLOOKUP($A12,'[10]11市町別戸数'!$A:$G,4,FALSE),0)</f>
        <v>0</v>
      </c>
      <c r="E12" s="34">
        <f>IFERROR(VLOOKUP($A12,'[10]11市町別戸数'!$A:$G,5,FALSE),0)</f>
        <v>0</v>
      </c>
      <c r="F12" s="34">
        <f>IFERROR(VLOOKUP($A12,'[10]11市町別戸数'!$A:$G,6,FALSE),0)</f>
        <v>3</v>
      </c>
      <c r="G12" s="34">
        <f>IFERROR(VLOOKUP($A12,'[10]11市町別マンション戸数'!A:C,3,FALSE),0)</f>
        <v>0</v>
      </c>
    </row>
    <row r="13" spans="1:7">
      <c r="A13" s="29" t="s">
        <v>48</v>
      </c>
      <c r="B13" s="34">
        <f>IFERROR(VLOOKUP($A13,'[10]11市町別戸数'!$A:$G,7,FALSE),0)</f>
        <v>66</v>
      </c>
      <c r="C13" s="34">
        <f>IFERROR(VLOOKUP($A13,'[10]11市町別戸数'!$A:$G,3,FALSE),0)</f>
        <v>18</v>
      </c>
      <c r="D13" s="34">
        <f>IFERROR(VLOOKUP($A13,'[10]11市町別戸数'!$A:$G,4,FALSE),0)</f>
        <v>42</v>
      </c>
      <c r="E13" s="34">
        <f>IFERROR(VLOOKUP($A13,'[10]11市町別戸数'!$A:$G,5,FALSE),0)</f>
        <v>0</v>
      </c>
      <c r="F13" s="34">
        <f>IFERROR(VLOOKUP($A13,'[10]11市町別戸数'!$A:$G,6,FALSE),0)</f>
        <v>6</v>
      </c>
      <c r="G13" s="34">
        <f>IFERROR(VLOOKUP($A13,'[10]11市町別マンション戸数'!A:C,3,FALSE),0)</f>
        <v>0</v>
      </c>
    </row>
    <row r="14" spans="1:7">
      <c r="A14" s="29" t="s">
        <v>47</v>
      </c>
      <c r="B14" s="34">
        <f>IFERROR(VLOOKUP($A14,'[10]11市町別戸数'!$A:$G,7,FALSE),0)</f>
        <v>4</v>
      </c>
      <c r="C14" s="34">
        <f>IFERROR(VLOOKUP($A14,'[10]11市町別戸数'!$A:$G,3,FALSE),0)</f>
        <v>3</v>
      </c>
      <c r="D14" s="34">
        <f>IFERROR(VLOOKUP($A14,'[10]11市町別戸数'!$A:$G,4,FALSE),0)</f>
        <v>0</v>
      </c>
      <c r="E14" s="34">
        <f>IFERROR(VLOOKUP($A14,'[10]11市町別戸数'!$A:$G,5,FALSE),0)</f>
        <v>1</v>
      </c>
      <c r="F14" s="34">
        <f>IFERROR(VLOOKUP($A14,'[10]11市町別戸数'!$A:$G,6,FALSE),0)</f>
        <v>0</v>
      </c>
      <c r="G14" s="34">
        <f>IFERROR(VLOOKUP($A14,'[10]11市町別マンション戸数'!A:C,3,FALSE),0)</f>
        <v>0</v>
      </c>
    </row>
    <row r="15" spans="1:7">
      <c r="A15" s="29" t="s">
        <v>5</v>
      </c>
      <c r="B15" s="34">
        <f t="shared" ref="B15:G15" si="1">SUM(B8:B14)</f>
        <v>356</v>
      </c>
      <c r="C15" s="34">
        <f t="shared" si="1"/>
        <v>142</v>
      </c>
      <c r="D15" s="34">
        <f t="shared" si="1"/>
        <v>124</v>
      </c>
      <c r="E15" s="34">
        <f t="shared" si="1"/>
        <v>1</v>
      </c>
      <c r="F15" s="34">
        <f t="shared" si="1"/>
        <v>89</v>
      </c>
      <c r="G15" s="34">
        <f t="shared" si="1"/>
        <v>0</v>
      </c>
    </row>
    <row r="16" spans="1:7">
      <c r="A16" s="29" t="s">
        <v>8</v>
      </c>
      <c r="B16" s="34">
        <f>IFERROR(VLOOKUP($A16,'[10]11市町別戸数'!$A:$G,7,FALSE),0)</f>
        <v>96</v>
      </c>
      <c r="C16" s="34">
        <f>IFERROR(VLOOKUP($A16,'[10]11市町別戸数'!$A:$G,3,FALSE),0)</f>
        <v>39</v>
      </c>
      <c r="D16" s="34">
        <f>IFERROR(VLOOKUP($A16,'[10]11市町別戸数'!$A:$G,4,FALSE),0)</f>
        <v>31</v>
      </c>
      <c r="E16" s="34">
        <f>IFERROR(VLOOKUP($A16,'[10]11市町別戸数'!$A:$G,5,FALSE),0)</f>
        <v>1</v>
      </c>
      <c r="F16" s="34">
        <f>IFERROR(VLOOKUP($A16,'[10]11市町別戸数'!$A:$G,6,FALSE),0)</f>
        <v>25</v>
      </c>
      <c r="G16" s="34">
        <f>IFERROR(VLOOKUP($A16,'[10]11市町別マンション戸数'!A:C,3,FALSE),0)</f>
        <v>0</v>
      </c>
    </row>
    <row r="17" spans="1:7">
      <c r="A17" s="29" t="s">
        <v>28</v>
      </c>
      <c r="B17" s="34">
        <f>IFERROR(VLOOKUP($A17,'[10]11市町別戸数'!$A:$G,7,FALSE),0)</f>
        <v>2</v>
      </c>
      <c r="C17" s="34">
        <f>IFERROR(VLOOKUP($A17,'[10]11市町別戸数'!$A:$G,3,FALSE),0)</f>
        <v>2</v>
      </c>
      <c r="D17" s="34">
        <f>IFERROR(VLOOKUP($A17,'[10]11市町別戸数'!$A:$G,4,FALSE),0)</f>
        <v>0</v>
      </c>
      <c r="E17" s="34">
        <f>IFERROR(VLOOKUP($A17,'[10]11市町別戸数'!$A:$G,5,FALSE),0)</f>
        <v>0</v>
      </c>
      <c r="F17" s="34">
        <f>IFERROR(VLOOKUP($A17,'[10]11市町別戸数'!$A:$G,6,FALSE),0)</f>
        <v>0</v>
      </c>
      <c r="G17" s="34">
        <f>IFERROR(VLOOKUP($A17,'[10]11市町別マンション戸数'!A:C,3,FALSE),0)</f>
        <v>0</v>
      </c>
    </row>
    <row r="18" spans="1:7">
      <c r="A18" s="29" t="s">
        <v>50</v>
      </c>
      <c r="B18" s="34">
        <f>IFERROR(VLOOKUP($A18,'[10]11市町別戸数'!$A:$G,7,FALSE),0)</f>
        <v>52</v>
      </c>
      <c r="C18" s="34">
        <f>IFERROR(VLOOKUP($A18,'[10]11市町別戸数'!$A:$G,3,FALSE),0)</f>
        <v>18</v>
      </c>
      <c r="D18" s="34">
        <f>IFERROR(VLOOKUP($A18,'[10]11市町別戸数'!$A:$G,4,FALSE),0)</f>
        <v>26</v>
      </c>
      <c r="E18" s="34">
        <f>IFERROR(VLOOKUP($A18,'[10]11市町別戸数'!$A:$G,5,FALSE),0)</f>
        <v>0</v>
      </c>
      <c r="F18" s="34">
        <f>IFERROR(VLOOKUP($A18,'[10]11市町別戸数'!$A:$G,6,FALSE),0)</f>
        <v>8</v>
      </c>
      <c r="G18" s="34">
        <f>IFERROR(VLOOKUP($A18,'[10]11市町別マンション戸数'!A:C,3,FALSE),0)</f>
        <v>0</v>
      </c>
    </row>
    <row r="19" spans="1:7">
      <c r="A19" s="29" t="s">
        <v>53</v>
      </c>
      <c r="B19" s="34">
        <f>IFERROR(VLOOKUP($A19,'[10]11市町別戸数'!$A:$G,7,FALSE),0)</f>
        <v>57</v>
      </c>
      <c r="C19" s="34">
        <f>IFERROR(VLOOKUP($A19,'[10]11市町別戸数'!$A:$G,3,FALSE),0)</f>
        <v>32</v>
      </c>
      <c r="D19" s="34">
        <f>IFERROR(VLOOKUP($A19,'[10]11市町別戸数'!$A:$G,4,FALSE),0)</f>
        <v>15</v>
      </c>
      <c r="E19" s="34">
        <f>IFERROR(VLOOKUP($A19,'[10]11市町別戸数'!$A:$G,5,FALSE),0)</f>
        <v>1</v>
      </c>
      <c r="F19" s="34">
        <f>IFERROR(VLOOKUP($A19,'[10]11市町別戸数'!$A:$G,6,FALSE),0)</f>
        <v>9</v>
      </c>
      <c r="G19" s="34">
        <f>IFERROR(VLOOKUP($A19,'[10]11市町別マンション戸数'!A:C,3,FALSE),0)</f>
        <v>0</v>
      </c>
    </row>
    <row r="20" spans="1:7">
      <c r="A20" s="29" t="s">
        <v>57</v>
      </c>
      <c r="B20" s="34">
        <f>IFERROR(VLOOKUP($A20,'[10]11市町別戸数'!$A:$G,7,FALSE),0)</f>
        <v>15</v>
      </c>
      <c r="C20" s="34">
        <f>IFERROR(VLOOKUP($A20,'[10]11市町別戸数'!$A:$G,3,FALSE),0)</f>
        <v>9</v>
      </c>
      <c r="D20" s="34">
        <f>IFERROR(VLOOKUP($A20,'[10]11市町別戸数'!$A:$G,4,FALSE),0)</f>
        <v>0</v>
      </c>
      <c r="E20" s="34">
        <f>IFERROR(VLOOKUP($A20,'[10]11市町別戸数'!$A:$G,5,FALSE),0)</f>
        <v>0</v>
      </c>
      <c r="F20" s="34">
        <f>IFERROR(VLOOKUP($A20,'[10]11市町別戸数'!$A:$G,6,FALSE),0)</f>
        <v>6</v>
      </c>
      <c r="G20" s="34">
        <f>IFERROR(VLOOKUP($A20,'[10]11市町別マンション戸数'!A:C,3,FALSE),0)</f>
        <v>0</v>
      </c>
    </row>
    <row r="21" spans="1:7">
      <c r="A21" s="29" t="s">
        <v>59</v>
      </c>
      <c r="B21" s="34">
        <f>IFERROR(VLOOKUP($A21,'[10]11市町別戸数'!$A:$G,7,FALSE),0)</f>
        <v>59</v>
      </c>
      <c r="C21" s="34">
        <f>IFERROR(VLOOKUP($A21,'[10]11市町別戸数'!$A:$G,3,FALSE),0)</f>
        <v>42</v>
      </c>
      <c r="D21" s="34">
        <f>IFERROR(VLOOKUP($A21,'[10]11市町別戸数'!$A:$G,4,FALSE),0)</f>
        <v>12</v>
      </c>
      <c r="E21" s="34">
        <f>IFERROR(VLOOKUP($A21,'[10]11市町別戸数'!$A:$G,5,FALSE),0)</f>
        <v>2</v>
      </c>
      <c r="F21" s="34">
        <f>IFERROR(VLOOKUP($A21,'[10]11市町別戸数'!$A:$G,6,FALSE),0)</f>
        <v>3</v>
      </c>
      <c r="G21" s="34">
        <f>IFERROR(VLOOKUP($A21,'[10]11市町別マンション戸数'!A:C,3,FALSE),0)</f>
        <v>0</v>
      </c>
    </row>
    <row r="22" spans="1:7">
      <c r="A22" s="29" t="s">
        <v>15</v>
      </c>
      <c r="B22" s="34">
        <f>IFERROR(VLOOKUP($A22,'[10]11市町別戸数'!$A:$G,7,FALSE),0)</f>
        <v>140</v>
      </c>
      <c r="C22" s="34">
        <f>IFERROR(VLOOKUP($A22,'[10]11市町別戸数'!$A:$G,3,FALSE),0)</f>
        <v>63</v>
      </c>
      <c r="D22" s="34">
        <f>IFERROR(VLOOKUP($A22,'[10]11市町別戸数'!$A:$G,4,FALSE),0)</f>
        <v>62</v>
      </c>
      <c r="E22" s="34">
        <f>IFERROR(VLOOKUP($A22,'[10]11市町別戸数'!$A:$G,5,FALSE),0)</f>
        <v>0</v>
      </c>
      <c r="F22" s="34">
        <f>IFERROR(VLOOKUP($A22,'[10]11市町別戸数'!$A:$G,6,FALSE),0)</f>
        <v>15</v>
      </c>
      <c r="G22" s="34">
        <f>IFERROR(VLOOKUP($A22,'[10]11市町別マンション戸数'!A:C,3,FALSE),0)</f>
        <v>0</v>
      </c>
    </row>
    <row r="23" spans="1:7">
      <c r="A23" s="29" t="s">
        <v>49</v>
      </c>
      <c r="B23" s="34">
        <f>IFERROR(VLOOKUP($A23,'[10]11市町別戸数'!$A:$G,7,FALSE),0)</f>
        <v>39</v>
      </c>
      <c r="C23" s="34">
        <f>IFERROR(VLOOKUP($A23,'[10]11市町別戸数'!$A:$G,3,FALSE),0)</f>
        <v>24</v>
      </c>
      <c r="D23" s="34">
        <f>IFERROR(VLOOKUP($A23,'[10]11市町別戸数'!$A:$G,4,FALSE),0)</f>
        <v>0</v>
      </c>
      <c r="E23" s="34">
        <f>IFERROR(VLOOKUP($A23,'[10]11市町別戸数'!$A:$G,5,FALSE),0)</f>
        <v>0</v>
      </c>
      <c r="F23" s="34">
        <f>IFERROR(VLOOKUP($A23,'[10]11市町別戸数'!$A:$G,6,FALSE),0)</f>
        <v>15</v>
      </c>
      <c r="G23" s="34">
        <f>IFERROR(VLOOKUP($A23,'[10]11市町別マンション戸数'!A:C,3,FALSE),0)</f>
        <v>0</v>
      </c>
    </row>
    <row r="24" spans="1:7">
      <c r="A24" s="29" t="s">
        <v>34</v>
      </c>
      <c r="B24" s="34">
        <f>IFERROR(VLOOKUP($A24,'[10]11市町別戸数'!$A:$G,7,FALSE),0)</f>
        <v>128</v>
      </c>
      <c r="C24" s="34">
        <f>IFERROR(VLOOKUP($A24,'[10]11市町別戸数'!$A:$G,3,FALSE),0)</f>
        <v>40</v>
      </c>
      <c r="D24" s="34">
        <f>IFERROR(VLOOKUP($A24,'[10]11市町別戸数'!$A:$G,4,FALSE),0)</f>
        <v>78</v>
      </c>
      <c r="E24" s="34">
        <f>IFERROR(VLOOKUP($A24,'[10]11市町別戸数'!$A:$G,5,FALSE),0)</f>
        <v>1</v>
      </c>
      <c r="F24" s="34">
        <f>IFERROR(VLOOKUP($A24,'[10]11市町別戸数'!$A:$G,6,FALSE),0)</f>
        <v>9</v>
      </c>
      <c r="G24" s="34">
        <f>IFERROR(VLOOKUP($A24,'[10]11市町別マンション戸数'!A:C,3,FALSE),0)</f>
        <v>0</v>
      </c>
    </row>
    <row r="25" spans="1:7">
      <c r="A25" s="29" t="s">
        <v>2</v>
      </c>
      <c r="B25" s="34">
        <f>IFERROR(VLOOKUP($A25,'[10]11市町別戸数'!$A:$G,7,FALSE),0)</f>
        <v>46</v>
      </c>
      <c r="C25" s="34">
        <f>IFERROR(VLOOKUP($A25,'[10]11市町別戸数'!$A:$G,3,FALSE),0)</f>
        <v>32</v>
      </c>
      <c r="D25" s="34">
        <f>IFERROR(VLOOKUP($A25,'[10]11市町別戸数'!$A:$G,4,FALSE),0)</f>
        <v>8</v>
      </c>
      <c r="E25" s="34">
        <f>IFERROR(VLOOKUP($A25,'[10]11市町別戸数'!$A:$G,5,FALSE),0)</f>
        <v>0</v>
      </c>
      <c r="F25" s="34">
        <f>IFERROR(VLOOKUP($A25,'[10]11市町別戸数'!$A:$G,6,FALSE),0)</f>
        <v>6</v>
      </c>
      <c r="G25" s="34">
        <f>IFERROR(VLOOKUP($A25,'[10]11市町別マンション戸数'!A:C,3,FALSE),0)</f>
        <v>0</v>
      </c>
    </row>
    <row r="26" spans="1:7">
      <c r="A26" s="29" t="s">
        <v>51</v>
      </c>
      <c r="B26" s="34">
        <f>IFERROR(VLOOKUP($A26,'[10]11市町別戸数'!$A:$G,7,FALSE),0)</f>
        <v>58</v>
      </c>
      <c r="C26" s="34">
        <f>IFERROR(VLOOKUP($A26,'[10]11市町別戸数'!$A:$G,3,FALSE),0)</f>
        <v>34</v>
      </c>
      <c r="D26" s="34">
        <f>IFERROR(VLOOKUP($A26,'[10]11市町別戸数'!$A:$G,4,FALSE),0)</f>
        <v>16</v>
      </c>
      <c r="E26" s="34">
        <f>IFERROR(VLOOKUP($A26,'[10]11市町別戸数'!$A:$G,5,FALSE),0)</f>
        <v>0</v>
      </c>
      <c r="F26" s="34">
        <f>IFERROR(VLOOKUP($A26,'[10]11市町別戸数'!$A:$G,6,FALSE),0)</f>
        <v>8</v>
      </c>
      <c r="G26" s="34">
        <f>IFERROR(VLOOKUP($A26,'[10]11市町別マンション戸数'!A:C,3,FALSE),0)</f>
        <v>0</v>
      </c>
    </row>
    <row r="27" spans="1:7">
      <c r="A27" s="29" t="s">
        <v>61</v>
      </c>
      <c r="B27" s="34">
        <f>IFERROR(VLOOKUP($A27,'[10]11市町別戸数'!$A:$G,7,FALSE),0)</f>
        <v>28</v>
      </c>
      <c r="C27" s="34">
        <f>IFERROR(VLOOKUP($A27,'[10]11市町別戸数'!$A:$G,3,FALSE),0)</f>
        <v>24</v>
      </c>
      <c r="D27" s="34">
        <f>IFERROR(VLOOKUP($A27,'[10]11市町別戸数'!$A:$G,4,FALSE),0)</f>
        <v>0</v>
      </c>
      <c r="E27" s="34">
        <f>IFERROR(VLOOKUP($A27,'[10]11市町別戸数'!$A:$G,5,FALSE),0)</f>
        <v>0</v>
      </c>
      <c r="F27" s="34">
        <f>IFERROR(VLOOKUP($A27,'[10]11市町別戸数'!$A:$G,6,FALSE),0)</f>
        <v>4</v>
      </c>
      <c r="G27" s="34">
        <f>IFERROR(VLOOKUP($A27,'[10]11市町別マンション戸数'!A:C,3,FALSE),0)</f>
        <v>0</v>
      </c>
    </row>
    <row r="28" spans="1:7">
      <c r="A28" s="29" t="s">
        <v>29</v>
      </c>
      <c r="B28" s="34">
        <f>IFERROR(VLOOKUP($A28,'[10]11市町別戸数'!$A:$G,7,FALSE),0)</f>
        <v>57</v>
      </c>
      <c r="C28" s="34">
        <f>IFERROR(VLOOKUP($A28,'[10]11市町別戸数'!$A:$G,3,FALSE),0)</f>
        <v>34</v>
      </c>
      <c r="D28" s="34">
        <f>IFERROR(VLOOKUP($A28,'[10]11市町別戸数'!$A:$G,4,FALSE),0)</f>
        <v>18</v>
      </c>
      <c r="E28" s="34">
        <f>IFERROR(VLOOKUP($A28,'[10]11市町別戸数'!$A:$G,5,FALSE),0)</f>
        <v>0</v>
      </c>
      <c r="F28" s="34">
        <f>IFERROR(VLOOKUP($A28,'[10]11市町別戸数'!$A:$G,6,FALSE),0)</f>
        <v>5</v>
      </c>
      <c r="G28" s="34">
        <f>IFERROR(VLOOKUP($A28,'[10]11市町別マンション戸数'!A:C,3,FALSE),0)</f>
        <v>0</v>
      </c>
    </row>
    <row r="29" spans="1:7">
      <c r="A29" s="29" t="s">
        <v>54</v>
      </c>
      <c r="B29" s="34">
        <f>IFERROR(VLOOKUP($A29,'[10]11市町別戸数'!$A:$G,7,FALSE),0)</f>
        <v>0</v>
      </c>
      <c r="C29" s="34">
        <f>IFERROR(VLOOKUP($A29,'[10]11市町別戸数'!$A:$G,3,FALSE),0)</f>
        <v>0</v>
      </c>
      <c r="D29" s="34">
        <f>IFERROR(VLOOKUP($A29,'[10]11市町別戸数'!$A:$G,4,FALSE),0)</f>
        <v>0</v>
      </c>
      <c r="E29" s="34">
        <f>IFERROR(VLOOKUP($A29,'[10]11市町別戸数'!$A:$G,5,FALSE),0)</f>
        <v>0</v>
      </c>
      <c r="F29" s="34">
        <f>IFERROR(VLOOKUP($A29,'[10]11市町別戸数'!$A:$G,6,FALSE),0)</f>
        <v>0</v>
      </c>
      <c r="G29" s="34">
        <f>IFERROR(VLOOKUP($A29,'[10]11市町別マンション戸数'!A:C,3,FALSE),0)</f>
        <v>0</v>
      </c>
    </row>
    <row r="30" spans="1:7">
      <c r="A30" s="29" t="s">
        <v>42</v>
      </c>
      <c r="B30" s="34">
        <f>IFERROR(VLOOKUP($A30,'[10]11市町別戸数'!$A:$G,7,FALSE),0)</f>
        <v>19</v>
      </c>
      <c r="C30" s="34">
        <f>IFERROR(VLOOKUP($A30,'[10]11市町別戸数'!$A:$G,3,FALSE),0)</f>
        <v>14</v>
      </c>
      <c r="D30" s="34">
        <f>IFERROR(VLOOKUP($A30,'[10]11市町別戸数'!$A:$G,4,FALSE),0)</f>
        <v>0</v>
      </c>
      <c r="E30" s="34">
        <f>IFERROR(VLOOKUP($A30,'[10]11市町別戸数'!$A:$G,5,FALSE),0)</f>
        <v>0</v>
      </c>
      <c r="F30" s="34">
        <f>IFERROR(VLOOKUP($A30,'[10]11市町別戸数'!$A:$G,6,FALSE),0)</f>
        <v>5</v>
      </c>
      <c r="G30" s="34">
        <f>IFERROR(VLOOKUP($A30,'[10]11市町別マンション戸数'!A:C,3,FALSE),0)</f>
        <v>0</v>
      </c>
    </row>
    <row r="31" spans="1:7">
      <c r="A31" s="29" t="s">
        <v>0</v>
      </c>
      <c r="B31" s="34">
        <f>IFERROR(VLOOKUP($A31,'[10]11市町別戸数'!$A:$G,7,FALSE),0)</f>
        <v>20</v>
      </c>
      <c r="C31" s="34">
        <f>IFERROR(VLOOKUP($A31,'[10]11市町別戸数'!$A:$G,3,FALSE),0)</f>
        <v>12</v>
      </c>
      <c r="D31" s="34">
        <f>IFERROR(VLOOKUP($A31,'[10]11市町別戸数'!$A:$G,4,FALSE),0)</f>
        <v>4</v>
      </c>
      <c r="E31" s="34">
        <f>IFERROR(VLOOKUP($A31,'[10]11市町別戸数'!$A:$G,5,FALSE),0)</f>
        <v>1</v>
      </c>
      <c r="F31" s="34">
        <f>IFERROR(VLOOKUP($A31,'[10]11市町別戸数'!$A:$G,6,FALSE),0)</f>
        <v>3</v>
      </c>
      <c r="G31" s="34">
        <f>IFERROR(VLOOKUP($A31,'[10]11市町別マンション戸数'!A:C,3,FALSE),0)</f>
        <v>0</v>
      </c>
    </row>
    <row r="32" spans="1:7">
      <c r="A32" s="29" t="s">
        <v>56</v>
      </c>
      <c r="B32" s="34">
        <f>IFERROR(VLOOKUP($A32,'[10]11市町別戸数'!$A:$G,7,FALSE),0)</f>
        <v>3</v>
      </c>
      <c r="C32" s="34">
        <f>IFERROR(VLOOKUP($A32,'[10]11市町別戸数'!$A:$G,3,FALSE),0)</f>
        <v>3</v>
      </c>
      <c r="D32" s="34">
        <f>IFERROR(VLOOKUP($A32,'[10]11市町別戸数'!$A:$G,4,FALSE),0)</f>
        <v>0</v>
      </c>
      <c r="E32" s="34">
        <f>IFERROR(VLOOKUP($A32,'[10]11市町別戸数'!$A:$G,5,FALSE),0)</f>
        <v>0</v>
      </c>
      <c r="F32" s="34">
        <f>IFERROR(VLOOKUP($A32,'[10]11市町別戸数'!$A:$G,6,FALSE),0)</f>
        <v>0</v>
      </c>
      <c r="G32" s="34">
        <f>IFERROR(VLOOKUP($A32,'[10]11市町別マンション戸数'!A:C,3,FALSE),0)</f>
        <v>0</v>
      </c>
    </row>
    <row r="33" spans="1:7">
      <c r="A33" s="29" t="s">
        <v>35</v>
      </c>
      <c r="B33" s="34">
        <f>IFERROR(VLOOKUP($A33,'[10]11市町別戸数'!$A:$G,7,FALSE),0)</f>
        <v>6</v>
      </c>
      <c r="C33" s="34">
        <f>IFERROR(VLOOKUP($A33,'[10]11市町別戸数'!$A:$G,3,FALSE),0)</f>
        <v>6</v>
      </c>
      <c r="D33" s="34">
        <f>IFERROR(VLOOKUP($A33,'[10]11市町別戸数'!$A:$G,4,FALSE),0)</f>
        <v>0</v>
      </c>
      <c r="E33" s="34">
        <f>IFERROR(VLOOKUP($A33,'[10]11市町別戸数'!$A:$G,5,FALSE),0)</f>
        <v>0</v>
      </c>
      <c r="F33" s="34">
        <f>IFERROR(VLOOKUP($A33,'[10]11市町別戸数'!$A:$G,6,FALSE),0)</f>
        <v>0</v>
      </c>
      <c r="G33" s="34">
        <f>IFERROR(VLOOKUP($A33,'[10]11市町別マンション戸数'!A:C,3,FALSE),0)</f>
        <v>0</v>
      </c>
    </row>
    <row r="34" spans="1:7">
      <c r="A34" s="29" t="s">
        <v>31</v>
      </c>
      <c r="B34" s="34">
        <f>IFERROR(VLOOKUP($A34,'[10]11市町別戸数'!$A:$G,7,FALSE),0)</f>
        <v>26</v>
      </c>
      <c r="C34" s="34">
        <f>IFERROR(VLOOKUP($A34,'[10]11市町別戸数'!$A:$G,3,FALSE),0)</f>
        <v>10</v>
      </c>
      <c r="D34" s="34">
        <f>IFERROR(VLOOKUP($A34,'[10]11市町別戸数'!$A:$G,4,FALSE),0)</f>
        <v>14</v>
      </c>
      <c r="E34" s="34">
        <f>IFERROR(VLOOKUP($A34,'[10]11市町別戸数'!$A:$G,5,FALSE),0)</f>
        <v>0</v>
      </c>
      <c r="F34" s="34">
        <f>IFERROR(VLOOKUP($A34,'[10]11市町別戸数'!$A:$G,6,FALSE),0)</f>
        <v>2</v>
      </c>
      <c r="G34" s="34">
        <f>IFERROR(VLOOKUP($A34,'[10]11市町別マンション戸数'!A:C,3,FALSE),0)</f>
        <v>0</v>
      </c>
    </row>
    <row r="35" spans="1:7">
      <c r="A35" s="29" t="s">
        <v>22</v>
      </c>
      <c r="B35" s="34">
        <f>IFERROR(VLOOKUP($A35,'[10]11市町別戸数'!$A:$G,7,FALSE),0)</f>
        <v>14</v>
      </c>
      <c r="C35" s="34">
        <f>IFERROR(VLOOKUP($A35,'[10]11市町別戸数'!$A:$G,3,FALSE),0)</f>
        <v>13</v>
      </c>
      <c r="D35" s="34">
        <f>IFERROR(VLOOKUP($A35,'[10]11市町別戸数'!$A:$G,4,FALSE),0)</f>
        <v>0</v>
      </c>
      <c r="E35" s="34">
        <f>IFERROR(VLOOKUP($A35,'[10]11市町別戸数'!$A:$G,5,FALSE),0)</f>
        <v>0</v>
      </c>
      <c r="F35" s="34">
        <f>IFERROR(VLOOKUP($A35,'[10]11市町別戸数'!$A:$G,6,FALSE),0)</f>
        <v>1</v>
      </c>
      <c r="G35" s="34">
        <f>IFERROR(VLOOKUP($A35,'[10]11市町別マンション戸数'!A:C,3,FALSE),0)</f>
        <v>0</v>
      </c>
    </row>
    <row r="36" spans="1:7">
      <c r="A36" s="29" t="s">
        <v>33</v>
      </c>
      <c r="B36" s="34">
        <f>IFERROR(VLOOKUP($A36,'[10]11市町別戸数'!$A:$G,7,FALSE),0)</f>
        <v>10</v>
      </c>
      <c r="C36" s="34">
        <f>IFERROR(VLOOKUP($A36,'[10]11市町別戸数'!$A:$G,3,FALSE),0)</f>
        <v>9</v>
      </c>
      <c r="D36" s="34">
        <f>IFERROR(VLOOKUP($A36,'[10]11市町別戸数'!$A:$G,4,FALSE),0)</f>
        <v>0</v>
      </c>
      <c r="E36" s="34">
        <f>IFERROR(VLOOKUP($A36,'[10]11市町別戸数'!$A:$G,5,FALSE),0)</f>
        <v>0</v>
      </c>
      <c r="F36" s="34">
        <f>IFERROR(VLOOKUP($A36,'[10]11市町別戸数'!$A:$G,6,FALSE),0)</f>
        <v>1</v>
      </c>
      <c r="G36" s="34">
        <f>IFERROR(VLOOKUP($A36,'[10]11市町別マンション戸数'!A:C,3,FALSE),0)</f>
        <v>0</v>
      </c>
    </row>
    <row r="37" spans="1:7">
      <c r="A37" s="29" t="s">
        <v>19</v>
      </c>
      <c r="B37" s="34">
        <f>IFERROR(VLOOKUP($A37,'[10]11市町別戸数'!$A:$G,7,FALSE),0)</f>
        <v>0</v>
      </c>
      <c r="C37" s="34">
        <f>IFERROR(VLOOKUP($A37,'[10]11市町別戸数'!$A:$G,3,FALSE),0)</f>
        <v>0</v>
      </c>
      <c r="D37" s="34">
        <f>IFERROR(VLOOKUP($A37,'[10]11市町別戸数'!$A:$G,4,FALSE),0)</f>
        <v>0</v>
      </c>
      <c r="E37" s="34">
        <f>IFERROR(VLOOKUP($A37,'[10]11市町別戸数'!$A:$G,5,FALSE),0)</f>
        <v>0</v>
      </c>
      <c r="F37" s="34">
        <f>IFERROR(VLOOKUP($A37,'[10]11市町別戸数'!$A:$G,6,FALSE),0)</f>
        <v>0</v>
      </c>
      <c r="G37" s="34">
        <f>IFERROR(VLOOKUP($A37,'[10]11市町別マンション戸数'!A:C,3,FALSE),0)</f>
        <v>0</v>
      </c>
    </row>
    <row r="38" spans="1:7">
      <c r="A38" s="30" t="s">
        <v>64</v>
      </c>
      <c r="B38" s="34">
        <f>IFERROR(VLOOKUP($A38,'[10]11市町別戸数'!$A:$G,7,FALSE),0)</f>
        <v>1</v>
      </c>
      <c r="C38" s="34">
        <f>IFERROR(VLOOKUP($A38,'[10]11市町別戸数'!$A:$G,3,FALSE),0)</f>
        <v>1</v>
      </c>
      <c r="D38" s="34">
        <f>IFERROR(VLOOKUP($A38,'[10]11市町別戸数'!$A:$G,4,FALSE),0)</f>
        <v>0</v>
      </c>
      <c r="E38" s="34">
        <f>IFERROR(VLOOKUP($A38,'[10]11市町別戸数'!$A:$G,5,FALSE),0)</f>
        <v>0</v>
      </c>
      <c r="F38" s="34">
        <f>IFERROR(VLOOKUP($A38,'[10]11市町別戸数'!$A:$G,6,FALSE),0)</f>
        <v>0</v>
      </c>
      <c r="G38" s="34">
        <f>IFERROR(VLOOKUP($A38,'[10]11市町別マンション戸数'!A:C,3,FALSE),0)</f>
        <v>0</v>
      </c>
    </row>
    <row r="39" spans="1:7">
      <c r="A39" s="29" t="s">
        <v>62</v>
      </c>
      <c r="B39" s="34">
        <f>IFERROR(VLOOKUP($A39,'[10]11市町別戸数'!$A:$G,7,FALSE),0)</f>
        <v>2</v>
      </c>
      <c r="C39" s="34">
        <f>IFERROR(VLOOKUP($A39,'[10]11市町別戸数'!$A:$G,3,FALSE),0)</f>
        <v>2</v>
      </c>
      <c r="D39" s="34">
        <f>IFERROR(VLOOKUP($A39,'[10]11市町別戸数'!$A:$G,4,FALSE),0)</f>
        <v>0</v>
      </c>
      <c r="E39" s="34">
        <f>IFERROR(VLOOKUP($A39,'[10]11市町別戸数'!$A:$G,5,FALSE),0)</f>
        <v>0</v>
      </c>
      <c r="F39" s="34">
        <f>IFERROR(VLOOKUP($A39,'[10]11市町別戸数'!$A:$G,6,FALSE),0)</f>
        <v>0</v>
      </c>
      <c r="G39" s="34">
        <f>IFERROR(VLOOKUP($A39,'[10]11市町別マンション戸数'!A:C,3,FALSE),0)</f>
        <v>0</v>
      </c>
    </row>
    <row r="40" spans="1:7">
      <c r="A40" s="29" t="s">
        <v>16</v>
      </c>
      <c r="B40" s="34">
        <f>IFERROR(VLOOKUP($A40,'[10]11市町別戸数'!$A:$G,7,FALSE),0)</f>
        <v>1</v>
      </c>
      <c r="C40" s="34">
        <f>IFERROR(VLOOKUP($A40,'[10]11市町別戸数'!$A:$G,3,FALSE),0)</f>
        <v>1</v>
      </c>
      <c r="D40" s="34">
        <f>IFERROR(VLOOKUP($A40,'[10]11市町別戸数'!$A:$G,4,FALSE),0)</f>
        <v>0</v>
      </c>
      <c r="E40" s="34">
        <f>IFERROR(VLOOKUP($A40,'[10]11市町別戸数'!$A:$G,5,FALSE),0)</f>
        <v>0</v>
      </c>
      <c r="F40" s="34">
        <f>IFERROR(VLOOKUP($A40,'[10]11市町別戸数'!$A:$G,6,FALSE),0)</f>
        <v>0</v>
      </c>
      <c r="G40" s="34">
        <f>IFERROR(VLOOKUP($A40,'[10]11市町別マンション戸数'!A:C,3,FALSE),0)</f>
        <v>0</v>
      </c>
    </row>
    <row r="41" spans="1:7">
      <c r="A41" s="30" t="s">
        <v>36</v>
      </c>
      <c r="B41" s="34">
        <f>IFERROR(VLOOKUP($A41,'[10]11市町別戸数'!$A:$G,7,FALSE),0)</f>
        <v>1</v>
      </c>
      <c r="C41" s="34">
        <f>IFERROR(VLOOKUP($A41,'[10]11市町別戸数'!$A:$G,3,FALSE),0)</f>
        <v>1</v>
      </c>
      <c r="D41" s="34">
        <f>IFERROR(VLOOKUP($A41,'[10]11市町別戸数'!$A:$G,4,FALSE),0)</f>
        <v>0</v>
      </c>
      <c r="E41" s="34">
        <f>IFERROR(VLOOKUP($A41,'[10]11市町別戸数'!$A:$G,5,FALSE),0)</f>
        <v>0</v>
      </c>
      <c r="F41" s="34">
        <f>IFERROR(VLOOKUP($A41,'[10]11市町別戸数'!$A:$G,6,FALSE),0)</f>
        <v>0</v>
      </c>
      <c r="G41" s="34">
        <f>IFERROR(VLOOKUP($A41,'[10]11市町別マンション戸数'!A:C,3,FALSE),0)</f>
        <v>0</v>
      </c>
    </row>
    <row r="42" spans="1:7">
      <c r="A42" s="29" t="s">
        <v>32</v>
      </c>
      <c r="B42" s="34">
        <f>IFERROR(VLOOKUP($A42,'[10]11市町別戸数'!$A:$G,7,FALSE),0)</f>
        <v>8</v>
      </c>
      <c r="C42" s="34">
        <f>IFERROR(VLOOKUP($A42,'[10]11市町別戸数'!$A:$G,3,FALSE),0)</f>
        <v>7</v>
      </c>
      <c r="D42" s="34">
        <f>IFERROR(VLOOKUP($A42,'[10]11市町別戸数'!$A:$G,4,FALSE),0)</f>
        <v>0</v>
      </c>
      <c r="E42" s="34">
        <f>IFERROR(VLOOKUP($A42,'[10]11市町別戸数'!$A:$G,5,FALSE),0)</f>
        <v>1</v>
      </c>
      <c r="F42" s="34">
        <f>IFERROR(VLOOKUP($A42,'[10]11市町別戸数'!$A:$G,6,FALSE),0)</f>
        <v>0</v>
      </c>
      <c r="G42" s="34">
        <f>IFERROR(VLOOKUP($A42,'[10]11市町別マンション戸数'!A:C,3,FALSE),0)</f>
        <v>0</v>
      </c>
    </row>
    <row r="43" spans="1:7">
      <c r="A43" s="29" t="s">
        <v>55</v>
      </c>
      <c r="B43" s="34">
        <f>IFERROR(VLOOKUP($A43,'[10]11市町別戸数'!$A:$G,7,FALSE),0)</f>
        <v>17</v>
      </c>
      <c r="C43" s="34">
        <f>IFERROR(VLOOKUP($A43,'[10]11市町別戸数'!$A:$G,3,FALSE),0)</f>
        <v>9</v>
      </c>
      <c r="D43" s="34">
        <f>IFERROR(VLOOKUP($A43,'[10]11市町別戸数'!$A:$G,4,FALSE),0)</f>
        <v>0</v>
      </c>
      <c r="E43" s="34">
        <f>IFERROR(VLOOKUP($A43,'[10]11市町別戸数'!$A:$G,5,FALSE),0)</f>
        <v>0</v>
      </c>
      <c r="F43" s="34">
        <f>IFERROR(VLOOKUP($A43,'[10]11市町別戸数'!$A:$G,6,FALSE),0)</f>
        <v>8</v>
      </c>
      <c r="G43" s="34">
        <f>IFERROR(VLOOKUP($A43,'[10]11市町別マンション戸数'!A:C,3,FALSE),0)</f>
        <v>0</v>
      </c>
    </row>
    <row r="44" spans="1:7">
      <c r="A44" s="29" t="s">
        <v>18</v>
      </c>
      <c r="B44" s="34">
        <f>IFERROR(VLOOKUP($A44,'[10]11市町別戸数'!$A:$G,7,FALSE),0)</f>
        <v>12</v>
      </c>
      <c r="C44" s="34">
        <f>IFERROR(VLOOKUP($A44,'[10]11市町別戸数'!$A:$G,3,FALSE),0)</f>
        <v>9</v>
      </c>
      <c r="D44" s="34">
        <f>IFERROR(VLOOKUP($A44,'[10]11市町別戸数'!$A:$G,4,FALSE),0)</f>
        <v>0</v>
      </c>
      <c r="E44" s="34">
        <f>IFERROR(VLOOKUP($A44,'[10]11市町別戸数'!$A:$G,5,FALSE),0)</f>
        <v>0</v>
      </c>
      <c r="F44" s="34">
        <f>IFERROR(VLOOKUP($A44,'[10]11市町別戸数'!$A:$G,6,FALSE),0)</f>
        <v>3</v>
      </c>
      <c r="G44" s="34">
        <f>IFERROR(VLOOKUP($A44,'[10]11市町別マンション戸数'!A:C,3,FALSE),0)</f>
        <v>0</v>
      </c>
    </row>
    <row r="45" spans="1:7">
      <c r="A45" s="29" t="s">
        <v>3</v>
      </c>
      <c r="B45" s="34">
        <f>IFERROR(VLOOKUP($A45,'[10]11市町別戸数'!$A:$G,7,FALSE),0)</f>
        <v>2</v>
      </c>
      <c r="C45" s="34">
        <f>IFERROR(VLOOKUP($A45,'[10]11市町別戸数'!$A:$G,3,FALSE),0)</f>
        <v>2</v>
      </c>
      <c r="D45" s="34">
        <f>IFERROR(VLOOKUP($A45,'[10]11市町別戸数'!$A:$G,4,FALSE),0)</f>
        <v>0</v>
      </c>
      <c r="E45" s="34">
        <f>IFERROR(VLOOKUP($A45,'[10]11市町別戸数'!$A:$G,5,FALSE),0)</f>
        <v>0</v>
      </c>
      <c r="F45" s="34">
        <f>IFERROR(VLOOKUP($A45,'[10]11市町別戸数'!$A:$G,6,FALSE),0)</f>
        <v>0</v>
      </c>
      <c r="G45" s="34">
        <f>IFERROR(VLOOKUP($A45,'[10]11市町別マンション戸数'!A:C,3,FALSE),0)</f>
        <v>0</v>
      </c>
    </row>
    <row r="46" spans="1:7">
      <c r="A46" s="29" t="s">
        <v>52</v>
      </c>
      <c r="B46" s="34">
        <f>IFERROR(VLOOKUP($A46,'[10]11市町別戸数'!$A:$G,7,FALSE),0)</f>
        <v>15</v>
      </c>
      <c r="C46" s="34">
        <f>IFERROR(VLOOKUP($A46,'[10]11市町別戸数'!$A:$G,3,FALSE),0)</f>
        <v>13</v>
      </c>
      <c r="D46" s="34">
        <f>IFERROR(VLOOKUP($A46,'[10]11市町別戸数'!$A:$G,4,FALSE),0)</f>
        <v>0</v>
      </c>
      <c r="E46" s="34">
        <f>IFERROR(VLOOKUP($A46,'[10]11市町別戸数'!$A:$G,5,FALSE),0)</f>
        <v>0</v>
      </c>
      <c r="F46" s="34">
        <f>IFERROR(VLOOKUP($A46,'[10]11市町別戸数'!$A:$G,6,FALSE),0)</f>
        <v>2</v>
      </c>
      <c r="G46" s="34">
        <f>IFERROR(VLOOKUP($A46,'[10]11市町別マンション戸数'!A:C,3,FALSE),0)</f>
        <v>0</v>
      </c>
    </row>
    <row r="47" spans="1:7">
      <c r="A47" s="29" t="s">
        <v>1</v>
      </c>
      <c r="B47" s="34">
        <f>IFERROR(VLOOKUP($A47,'[10]11市町別戸数'!$A:$G,7,FALSE),0)</f>
        <v>1</v>
      </c>
      <c r="C47" s="34">
        <f>IFERROR(VLOOKUP($A47,'[10]11市町別戸数'!$A:$G,3,FALSE),0)</f>
        <v>1</v>
      </c>
      <c r="D47" s="34">
        <f>IFERROR(VLOOKUP($A47,'[10]11市町別戸数'!$A:$G,4,FALSE),0)</f>
        <v>0</v>
      </c>
      <c r="E47" s="34">
        <f>IFERROR(VLOOKUP($A47,'[10]11市町別戸数'!$A:$G,5,FALSE),0)</f>
        <v>0</v>
      </c>
      <c r="F47" s="34">
        <f>IFERROR(VLOOKUP($A47,'[10]11市町別戸数'!$A:$G,6,FALSE),0)</f>
        <v>0</v>
      </c>
      <c r="G47" s="34">
        <f>IFERROR(VLOOKUP($A47,'[10]11市町別マンション戸数'!A:C,3,FALSE),0)</f>
        <v>0</v>
      </c>
    </row>
    <row r="48" spans="1:7">
      <c r="A48" s="31" t="s">
        <v>63</v>
      </c>
      <c r="B48" s="34">
        <f>IFERROR(VLOOKUP($A48,'[10]11市町別戸数'!$A:$G,7,FALSE),0)</f>
        <v>3</v>
      </c>
      <c r="C48" s="34">
        <f>IFERROR(VLOOKUP($A48,'[10]11市町別戸数'!$A:$G,3,FALSE),0)</f>
        <v>3</v>
      </c>
      <c r="D48" s="34">
        <f>IFERROR(VLOOKUP($A48,'[10]11市町別戸数'!$A:$G,4,FALSE),0)</f>
        <v>0</v>
      </c>
      <c r="E48" s="34">
        <f>IFERROR(VLOOKUP($A48,'[10]11市町別戸数'!$A:$G,5,FALSE),0)</f>
        <v>0</v>
      </c>
      <c r="F48" s="34">
        <f>IFERROR(VLOOKUP($A48,'[10]11市町別戸数'!$A:$G,6,FALSE),0)</f>
        <v>0</v>
      </c>
      <c r="G48" s="34">
        <f>IFERROR(VLOOKUP($A48,'[10]11市町別マンション戸数'!A:C,3,FALSE),0)</f>
        <v>0</v>
      </c>
    </row>
    <row r="49" spans="1:7">
      <c r="A49" s="32" t="s">
        <v>24</v>
      </c>
      <c r="B49" s="34">
        <f t="shared" ref="B49:G49" si="2">SUM(B4:B48)-B7-B15</f>
        <v>1678</v>
      </c>
      <c r="C49" s="34">
        <f t="shared" si="2"/>
        <v>785</v>
      </c>
      <c r="D49" s="34">
        <f t="shared" si="2"/>
        <v>599</v>
      </c>
      <c r="E49" s="34">
        <f t="shared" si="2"/>
        <v>8</v>
      </c>
      <c r="F49" s="34">
        <f t="shared" si="2"/>
        <v>286</v>
      </c>
      <c r="G49" s="34">
        <f t="shared" si="2"/>
        <v>0</v>
      </c>
    </row>
  </sheetData>
  <phoneticPr fontId="12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49"/>
  <sheetViews>
    <sheetView workbookViewId="0">
      <selection activeCell="E22" sqref="E22"/>
    </sheetView>
  </sheetViews>
  <sheetFormatPr defaultRowHeight="12.9"/>
  <cols>
    <col min="1" max="1" width="12.1796875" customWidth="1"/>
    <col min="6" max="6" width="10" customWidth="1"/>
  </cols>
  <sheetData>
    <row r="1" spans="1:7" ht="17">
      <c r="B1" s="3"/>
      <c r="C1" s="3"/>
      <c r="D1" s="14"/>
      <c r="E1" s="14" t="s">
        <v>27</v>
      </c>
      <c r="F1" s="44">
        <v>44927</v>
      </c>
      <c r="G1" s="17"/>
    </row>
    <row r="2" spans="1:7">
      <c r="B2" s="4"/>
      <c r="C2" s="4"/>
      <c r="D2" s="4"/>
      <c r="E2" s="4"/>
      <c r="F2" s="4"/>
      <c r="G2" s="18" t="s">
        <v>6</v>
      </c>
    </row>
    <row r="3" spans="1:7">
      <c r="A3" s="28" t="s">
        <v>72</v>
      </c>
      <c r="B3" s="33" t="s">
        <v>74</v>
      </c>
      <c r="C3" s="28" t="s">
        <v>58</v>
      </c>
      <c r="D3" s="28" t="s">
        <v>75</v>
      </c>
      <c r="E3" s="35" t="s">
        <v>76</v>
      </c>
      <c r="F3" s="28" t="s">
        <v>20</v>
      </c>
      <c r="G3" s="27" t="s">
        <v>23</v>
      </c>
    </row>
    <row r="4" spans="1:7">
      <c r="A4" s="29" t="s">
        <v>39</v>
      </c>
      <c r="B4" s="34">
        <f>IFERROR(VLOOKUP($A4,'[5]11市町別戸数'!$A:$G,7,FALSE),0)</f>
        <v>140</v>
      </c>
      <c r="C4" s="34">
        <f>IFERROR(VLOOKUP($A4,'[5]11市町別戸数'!$A:$G,3,FALSE),0)</f>
        <v>38</v>
      </c>
      <c r="D4" s="34">
        <f>IFERROR(VLOOKUP($A4,'[5]11市町別戸数'!$A:$G,4,FALSE),0)</f>
        <v>75</v>
      </c>
      <c r="E4" s="34">
        <f>IFERROR(VLOOKUP($A4,'[5]11市町別戸数'!$A:$G,5,FALSE),0)</f>
        <v>0</v>
      </c>
      <c r="F4" s="34">
        <f>IFERROR(VLOOKUP($A4,'[5]11市町別戸数'!$A:$G,6,FALSE),0)</f>
        <v>27</v>
      </c>
      <c r="G4" s="34">
        <f>IFERROR(VLOOKUP($A4,'[5]11市町別マンション戸数'!A:C,3,FALSE),0)</f>
        <v>0</v>
      </c>
    </row>
    <row r="5" spans="1:7">
      <c r="A5" s="29" t="s">
        <v>13</v>
      </c>
      <c r="B5" s="34">
        <f>IFERROR(VLOOKUP($A5,'[5]11市町別戸数'!$A:$G,7,FALSE),0)</f>
        <v>82</v>
      </c>
      <c r="C5" s="34">
        <f>IFERROR(VLOOKUP($A5,'[5]11市町別戸数'!$A:$G,3,FALSE),0)</f>
        <v>51</v>
      </c>
      <c r="D5" s="34">
        <f>IFERROR(VLOOKUP($A5,'[5]11市町別戸数'!$A:$G,4,FALSE),0)</f>
        <v>2</v>
      </c>
      <c r="E5" s="34">
        <f>IFERROR(VLOOKUP($A5,'[5]11市町別戸数'!$A:$G,5,FALSE),0)</f>
        <v>1</v>
      </c>
      <c r="F5" s="34">
        <f>IFERROR(VLOOKUP($A5,'[5]11市町別戸数'!$A:$G,6,FALSE),0)</f>
        <v>28</v>
      </c>
      <c r="G5" s="34">
        <f>IFERROR(VLOOKUP($A5,'[5]11市町別マンション戸数'!A:C,3,FALSE),0)</f>
        <v>0</v>
      </c>
    </row>
    <row r="6" spans="1:7">
      <c r="A6" s="29" t="s">
        <v>11</v>
      </c>
      <c r="B6" s="34">
        <f>IFERROR(VLOOKUP($A6,'[5]11市町別戸数'!$A:$G,7,FALSE),0)</f>
        <v>77</v>
      </c>
      <c r="C6" s="34">
        <f>IFERROR(VLOOKUP($A6,'[5]11市町別戸数'!$A:$G,3,FALSE),0)</f>
        <v>36</v>
      </c>
      <c r="D6" s="34">
        <f>IFERROR(VLOOKUP($A6,'[5]11市町別戸数'!$A:$G,4,FALSE),0)</f>
        <v>25</v>
      </c>
      <c r="E6" s="34">
        <f>IFERROR(VLOOKUP($A6,'[5]11市町別戸数'!$A:$G,5,FALSE),0)</f>
        <v>0</v>
      </c>
      <c r="F6" s="34">
        <f>IFERROR(VLOOKUP($A6,'[5]11市町別戸数'!$A:$G,6,FALSE),0)</f>
        <v>16</v>
      </c>
      <c r="G6" s="34">
        <f>IFERROR(VLOOKUP($A6,'[5]11市町別マンション戸数'!A:C,3,FALSE),0)</f>
        <v>0</v>
      </c>
    </row>
    <row r="7" spans="1:7">
      <c r="A7" s="29" t="s">
        <v>40</v>
      </c>
      <c r="B7" s="34">
        <f t="shared" ref="B7:G7" si="0">SUM(B4:B6)</f>
        <v>299</v>
      </c>
      <c r="C7" s="34">
        <f t="shared" si="0"/>
        <v>125</v>
      </c>
      <c r="D7" s="34">
        <f t="shared" si="0"/>
        <v>102</v>
      </c>
      <c r="E7" s="34">
        <f t="shared" si="0"/>
        <v>1</v>
      </c>
      <c r="F7" s="34">
        <f t="shared" si="0"/>
        <v>71</v>
      </c>
      <c r="G7" s="34">
        <f t="shared" si="0"/>
        <v>0</v>
      </c>
    </row>
    <row r="8" spans="1:7">
      <c r="A8" s="29" t="s">
        <v>4</v>
      </c>
      <c r="B8" s="34">
        <f>IFERROR(VLOOKUP($A8,'[5]11市町別戸数'!$A:$G,7,FALSE),0)</f>
        <v>149</v>
      </c>
      <c r="C8" s="34">
        <f>IFERROR(VLOOKUP($A8,'[5]11市町別戸数'!$A:$G,3,FALSE),0)</f>
        <v>39</v>
      </c>
      <c r="D8" s="34">
        <f>IFERROR(VLOOKUP($A8,'[5]11市町別戸数'!$A:$G,4,FALSE),0)</f>
        <v>88</v>
      </c>
      <c r="E8" s="34">
        <f>IFERROR(VLOOKUP($A8,'[5]11市町別戸数'!$A:$G,5,FALSE),0)</f>
        <v>0</v>
      </c>
      <c r="F8" s="34">
        <f>IFERROR(VLOOKUP($A8,'[5]11市町別戸数'!$A:$G,6,FALSE),0)</f>
        <v>22</v>
      </c>
      <c r="G8" s="34">
        <f>IFERROR(VLOOKUP($A8,'[5]11市町別マンション戸数'!A:C,3,FALSE),0)</f>
        <v>0</v>
      </c>
    </row>
    <row r="9" spans="1:7">
      <c r="A9" s="29" t="s">
        <v>41</v>
      </c>
      <c r="B9" s="34">
        <f>IFERROR(VLOOKUP($A9,'[5]11市町別戸数'!$A:$G,7,FALSE),0)</f>
        <v>102</v>
      </c>
      <c r="C9" s="34">
        <f>IFERROR(VLOOKUP($A9,'[5]11市町別戸数'!$A:$G,3,FALSE),0)</f>
        <v>27</v>
      </c>
      <c r="D9" s="34">
        <f>IFERROR(VLOOKUP($A9,'[5]11市町別戸数'!$A:$G,4,FALSE),0)</f>
        <v>9</v>
      </c>
      <c r="E9" s="34">
        <f>IFERROR(VLOOKUP($A9,'[5]11市町別戸数'!$A:$G,5,FALSE),0)</f>
        <v>0</v>
      </c>
      <c r="F9" s="34">
        <f>IFERROR(VLOOKUP($A9,'[5]11市町別戸数'!$A:$G,6,FALSE),0)</f>
        <v>66</v>
      </c>
      <c r="G9" s="34">
        <f>IFERROR(VLOOKUP($A9,'[5]11市町別マンション戸数'!A:C,3,FALSE),0)</f>
        <v>60</v>
      </c>
    </row>
    <row r="10" spans="1:7">
      <c r="A10" s="29" t="s">
        <v>44</v>
      </c>
      <c r="B10" s="34">
        <f>IFERROR(VLOOKUP($A10,'[5]11市町別戸数'!$A:$G,7,FALSE),0)</f>
        <v>43</v>
      </c>
      <c r="C10" s="34">
        <f>IFERROR(VLOOKUP($A10,'[5]11市町別戸数'!$A:$G,3,FALSE),0)</f>
        <v>29</v>
      </c>
      <c r="D10" s="34">
        <f>IFERROR(VLOOKUP($A10,'[5]11市町別戸数'!$A:$G,4,FALSE),0)</f>
        <v>3</v>
      </c>
      <c r="E10" s="34">
        <f>IFERROR(VLOOKUP($A10,'[5]11市町別戸数'!$A:$G,5,FALSE),0)</f>
        <v>0</v>
      </c>
      <c r="F10" s="34">
        <f>IFERROR(VLOOKUP($A10,'[5]11市町別戸数'!$A:$G,6,FALSE),0)</f>
        <v>11</v>
      </c>
      <c r="G10" s="34">
        <f>IFERROR(VLOOKUP($A10,'[5]11市町別マンション戸数'!A:C,3,FALSE),0)</f>
        <v>0</v>
      </c>
    </row>
    <row r="11" spans="1:7">
      <c r="A11" s="29" t="s">
        <v>45</v>
      </c>
      <c r="B11" s="34">
        <f>IFERROR(VLOOKUP($A11,'[5]11市町別戸数'!$A:$G,7,FALSE),0)</f>
        <v>29</v>
      </c>
      <c r="C11" s="34">
        <f>IFERROR(VLOOKUP($A11,'[5]11市町別戸数'!$A:$G,3,FALSE),0)</f>
        <v>20</v>
      </c>
      <c r="D11" s="34">
        <f>IFERROR(VLOOKUP($A11,'[5]11市町別戸数'!$A:$G,4,FALSE),0)</f>
        <v>0</v>
      </c>
      <c r="E11" s="34">
        <f>IFERROR(VLOOKUP($A11,'[5]11市町別戸数'!$A:$G,5,FALSE),0)</f>
        <v>0</v>
      </c>
      <c r="F11" s="34">
        <f>IFERROR(VLOOKUP($A11,'[5]11市町別戸数'!$A:$G,6,FALSE),0)</f>
        <v>9</v>
      </c>
      <c r="G11" s="34">
        <f>IFERROR(VLOOKUP($A11,'[5]11市町別マンション戸数'!A:C,3,FALSE),0)</f>
        <v>0</v>
      </c>
    </row>
    <row r="12" spans="1:7">
      <c r="A12" s="29" t="s">
        <v>46</v>
      </c>
      <c r="B12" s="34">
        <f>IFERROR(VLOOKUP($A12,'[5]11市町別戸数'!$A:$G,7,FALSE),0)</f>
        <v>35</v>
      </c>
      <c r="C12" s="34">
        <f>IFERROR(VLOOKUP($A12,'[5]11市町別戸数'!$A:$G,3,FALSE),0)</f>
        <v>31</v>
      </c>
      <c r="D12" s="34">
        <f>IFERROR(VLOOKUP($A12,'[5]11市町別戸数'!$A:$G,4,FALSE),0)</f>
        <v>1</v>
      </c>
      <c r="E12" s="34">
        <f>IFERROR(VLOOKUP($A12,'[5]11市町別戸数'!$A:$G,5,FALSE),0)</f>
        <v>0</v>
      </c>
      <c r="F12" s="34">
        <f>IFERROR(VLOOKUP($A12,'[5]11市町別戸数'!$A:$G,6,FALSE),0)</f>
        <v>3</v>
      </c>
      <c r="G12" s="34">
        <f>IFERROR(VLOOKUP($A12,'[5]11市町別マンション戸数'!A:C,3,FALSE),0)</f>
        <v>0</v>
      </c>
    </row>
    <row r="13" spans="1:7">
      <c r="A13" s="29" t="s">
        <v>48</v>
      </c>
      <c r="B13" s="34">
        <f>IFERROR(VLOOKUP($A13,'[5]11市町別戸数'!$A:$G,7,FALSE),0)</f>
        <v>59</v>
      </c>
      <c r="C13" s="34">
        <f>IFERROR(VLOOKUP($A13,'[5]11市町別戸数'!$A:$G,3,FALSE),0)</f>
        <v>36</v>
      </c>
      <c r="D13" s="34">
        <f>IFERROR(VLOOKUP($A13,'[5]11市町別戸数'!$A:$G,4,FALSE),0)</f>
        <v>2</v>
      </c>
      <c r="E13" s="34">
        <f>IFERROR(VLOOKUP($A13,'[5]11市町別戸数'!$A:$G,5,FALSE),0)</f>
        <v>1</v>
      </c>
      <c r="F13" s="34">
        <f>IFERROR(VLOOKUP($A13,'[5]11市町別戸数'!$A:$G,6,FALSE),0)</f>
        <v>20</v>
      </c>
      <c r="G13" s="34">
        <f>IFERROR(VLOOKUP($A13,'[5]11市町別マンション戸数'!A:C,3,FALSE),0)</f>
        <v>0</v>
      </c>
    </row>
    <row r="14" spans="1:7">
      <c r="A14" s="29" t="s">
        <v>47</v>
      </c>
      <c r="B14" s="34">
        <f>IFERROR(VLOOKUP($A14,'[5]11市町別戸数'!$A:$G,7,FALSE),0)</f>
        <v>3</v>
      </c>
      <c r="C14" s="34">
        <f>IFERROR(VLOOKUP($A14,'[5]11市町別戸数'!$A:$G,3,FALSE),0)</f>
        <v>3</v>
      </c>
      <c r="D14" s="34">
        <f>IFERROR(VLOOKUP($A14,'[5]11市町別戸数'!$A:$G,4,FALSE),0)</f>
        <v>0</v>
      </c>
      <c r="E14" s="34">
        <f>IFERROR(VLOOKUP($A14,'[5]11市町別戸数'!$A:$G,5,FALSE),0)</f>
        <v>0</v>
      </c>
      <c r="F14" s="34">
        <f>IFERROR(VLOOKUP($A14,'[5]11市町別戸数'!$A:$G,6,FALSE),0)</f>
        <v>0</v>
      </c>
      <c r="G14" s="34">
        <f>IFERROR(VLOOKUP($A14,'[5]11市町別マンション戸数'!A:C,3,FALSE),0)</f>
        <v>0</v>
      </c>
    </row>
    <row r="15" spans="1:7">
      <c r="A15" s="29" t="s">
        <v>5</v>
      </c>
      <c r="B15" s="34">
        <f t="shared" ref="B15:G15" si="1">SUM(B8:B14)</f>
        <v>420</v>
      </c>
      <c r="C15" s="34">
        <f t="shared" si="1"/>
        <v>185</v>
      </c>
      <c r="D15" s="34">
        <f t="shared" si="1"/>
        <v>103</v>
      </c>
      <c r="E15" s="34">
        <f t="shared" si="1"/>
        <v>1</v>
      </c>
      <c r="F15" s="34">
        <f t="shared" si="1"/>
        <v>131</v>
      </c>
      <c r="G15" s="34">
        <f t="shared" si="1"/>
        <v>60</v>
      </c>
    </row>
    <row r="16" spans="1:7">
      <c r="A16" s="29" t="s">
        <v>8</v>
      </c>
      <c r="B16" s="34">
        <f>IFERROR(VLOOKUP($A16,'[5]11市町別戸数'!$A:$G,7,FALSE),0)</f>
        <v>51</v>
      </c>
      <c r="C16" s="34">
        <f>IFERROR(VLOOKUP($A16,'[5]11市町別戸数'!$A:$G,3,FALSE),0)</f>
        <v>32</v>
      </c>
      <c r="D16" s="34">
        <f>IFERROR(VLOOKUP($A16,'[5]11市町別戸数'!$A:$G,4,FALSE),0)</f>
        <v>3</v>
      </c>
      <c r="E16" s="34">
        <f>IFERROR(VLOOKUP($A16,'[5]11市町別戸数'!$A:$G,5,FALSE),0)</f>
        <v>0</v>
      </c>
      <c r="F16" s="34">
        <f>IFERROR(VLOOKUP($A16,'[5]11市町別戸数'!$A:$G,6,FALSE),0)</f>
        <v>16</v>
      </c>
      <c r="G16" s="34">
        <f>IFERROR(VLOOKUP($A16,'[5]11市町別マンション戸数'!A:C,3,FALSE),0)</f>
        <v>0</v>
      </c>
    </row>
    <row r="17" spans="1:7">
      <c r="A17" s="29" t="s">
        <v>28</v>
      </c>
      <c r="B17" s="34">
        <f>IFERROR(VLOOKUP($A17,'[5]11市町別戸数'!$A:$G,7,FALSE),0)</f>
        <v>6</v>
      </c>
      <c r="C17" s="34">
        <f>IFERROR(VLOOKUP($A17,'[5]11市町別戸数'!$A:$G,3,FALSE),0)</f>
        <v>6</v>
      </c>
      <c r="D17" s="34">
        <f>IFERROR(VLOOKUP($A17,'[5]11市町別戸数'!$A:$G,4,FALSE),0)</f>
        <v>0</v>
      </c>
      <c r="E17" s="34">
        <f>IFERROR(VLOOKUP($A17,'[5]11市町別戸数'!$A:$G,5,FALSE),0)</f>
        <v>0</v>
      </c>
      <c r="F17" s="34">
        <f>IFERROR(VLOOKUP($A17,'[5]11市町別戸数'!$A:$G,6,FALSE),0)</f>
        <v>0</v>
      </c>
      <c r="G17" s="34">
        <f>IFERROR(VLOOKUP($A17,'[5]11市町別マンション戸数'!A:C,3,FALSE),0)</f>
        <v>0</v>
      </c>
    </row>
    <row r="18" spans="1:7">
      <c r="A18" s="29" t="s">
        <v>50</v>
      </c>
      <c r="B18" s="34">
        <f>IFERROR(VLOOKUP($A18,'[5]11市町別戸数'!$A:$G,7,FALSE),0)</f>
        <v>119</v>
      </c>
      <c r="C18" s="34">
        <f>IFERROR(VLOOKUP($A18,'[5]11市町別戸数'!$A:$G,3,FALSE),0)</f>
        <v>22</v>
      </c>
      <c r="D18" s="34">
        <f>IFERROR(VLOOKUP($A18,'[5]11市町別戸数'!$A:$G,4,FALSE),0)</f>
        <v>0</v>
      </c>
      <c r="E18" s="34">
        <f>IFERROR(VLOOKUP($A18,'[5]11市町別戸数'!$A:$G,5,FALSE),0)</f>
        <v>0</v>
      </c>
      <c r="F18" s="34">
        <f>IFERROR(VLOOKUP($A18,'[5]11市町別戸数'!$A:$G,6,FALSE),0)</f>
        <v>97</v>
      </c>
      <c r="G18" s="34">
        <f>IFERROR(VLOOKUP($A18,'[5]11市町別マンション戸数'!A:C,3,FALSE),0)</f>
        <v>95</v>
      </c>
    </row>
    <row r="19" spans="1:7">
      <c r="A19" s="29" t="s">
        <v>53</v>
      </c>
      <c r="B19" s="34">
        <f>IFERROR(VLOOKUP($A19,'[5]11市町別戸数'!$A:$G,7,FALSE),0)</f>
        <v>64</v>
      </c>
      <c r="C19" s="34">
        <f>IFERROR(VLOOKUP($A19,'[5]11市町別戸数'!$A:$G,3,FALSE),0)</f>
        <v>29</v>
      </c>
      <c r="D19" s="34">
        <f>IFERROR(VLOOKUP($A19,'[5]11市町別戸数'!$A:$G,4,FALSE),0)</f>
        <v>20</v>
      </c>
      <c r="E19" s="34">
        <f>IFERROR(VLOOKUP($A19,'[5]11市町別戸数'!$A:$G,5,FALSE),0)</f>
        <v>0</v>
      </c>
      <c r="F19" s="34">
        <f>IFERROR(VLOOKUP($A19,'[5]11市町別戸数'!$A:$G,6,FALSE),0)</f>
        <v>15</v>
      </c>
      <c r="G19" s="34">
        <f>IFERROR(VLOOKUP($A19,'[5]11市町別マンション戸数'!A:C,3,FALSE),0)</f>
        <v>0</v>
      </c>
    </row>
    <row r="20" spans="1:7">
      <c r="A20" s="29" t="s">
        <v>57</v>
      </c>
      <c r="B20" s="34">
        <f>IFERROR(VLOOKUP($A20,'[5]11市町別戸数'!$A:$G,7,FALSE),0)</f>
        <v>20</v>
      </c>
      <c r="C20" s="34">
        <f>IFERROR(VLOOKUP($A20,'[5]11市町別戸数'!$A:$G,3,FALSE),0)</f>
        <v>12</v>
      </c>
      <c r="D20" s="34">
        <f>IFERROR(VLOOKUP($A20,'[5]11市町別戸数'!$A:$G,4,FALSE),0)</f>
        <v>4</v>
      </c>
      <c r="E20" s="34">
        <f>IFERROR(VLOOKUP($A20,'[5]11市町別戸数'!$A:$G,5,FALSE),0)</f>
        <v>1</v>
      </c>
      <c r="F20" s="34">
        <f>IFERROR(VLOOKUP($A20,'[5]11市町別戸数'!$A:$G,6,FALSE),0)</f>
        <v>3</v>
      </c>
      <c r="G20" s="34">
        <f>IFERROR(VLOOKUP($A20,'[5]11市町別マンション戸数'!A:C,3,FALSE),0)</f>
        <v>0</v>
      </c>
    </row>
    <row r="21" spans="1:7">
      <c r="A21" s="29" t="s">
        <v>59</v>
      </c>
      <c r="B21" s="34">
        <f>IFERROR(VLOOKUP($A21,'[5]11市町別戸数'!$A:$G,7,FALSE),0)</f>
        <v>34</v>
      </c>
      <c r="C21" s="34">
        <f>IFERROR(VLOOKUP($A21,'[5]11市町別戸数'!$A:$G,3,FALSE),0)</f>
        <v>21</v>
      </c>
      <c r="D21" s="34">
        <f>IFERROR(VLOOKUP($A21,'[5]11市町別戸数'!$A:$G,4,FALSE),0)</f>
        <v>10</v>
      </c>
      <c r="E21" s="34">
        <f>IFERROR(VLOOKUP($A21,'[5]11市町別戸数'!$A:$G,5,FALSE),0)</f>
        <v>0</v>
      </c>
      <c r="F21" s="34">
        <f>IFERROR(VLOOKUP($A21,'[5]11市町別戸数'!$A:$G,6,FALSE),0)</f>
        <v>3</v>
      </c>
      <c r="G21" s="34">
        <f>IFERROR(VLOOKUP($A21,'[5]11市町別マンション戸数'!A:C,3,FALSE),0)</f>
        <v>0</v>
      </c>
    </row>
    <row r="22" spans="1:7">
      <c r="A22" s="29" t="s">
        <v>15</v>
      </c>
      <c r="B22" s="34">
        <f>IFERROR(VLOOKUP($A22,'[5]11市町別戸数'!$A:$G,7,FALSE),0)</f>
        <v>119</v>
      </c>
      <c r="C22" s="34">
        <f>IFERROR(VLOOKUP($A22,'[5]11市町別戸数'!$A:$G,3,FALSE),0)</f>
        <v>51</v>
      </c>
      <c r="D22" s="34">
        <f>IFERROR(VLOOKUP($A22,'[5]11市町別戸数'!$A:$G,4,FALSE),0)</f>
        <v>58</v>
      </c>
      <c r="E22" s="34">
        <f>IFERROR(VLOOKUP($A22,'[5]11市町別戸数'!$A:$G,5,FALSE),0)</f>
        <v>1</v>
      </c>
      <c r="F22" s="34">
        <f>IFERROR(VLOOKUP($A22,'[5]11市町別戸数'!$A:$G,6,FALSE),0)</f>
        <v>9</v>
      </c>
      <c r="G22" s="34">
        <f>IFERROR(VLOOKUP($A22,'[5]11市町別マンション戸数'!A:C,3,FALSE),0)</f>
        <v>0</v>
      </c>
    </row>
    <row r="23" spans="1:7">
      <c r="A23" s="29" t="s">
        <v>49</v>
      </c>
      <c r="B23" s="34">
        <f>IFERROR(VLOOKUP($A23,'[5]11市町別戸数'!$A:$G,7,FALSE),0)</f>
        <v>66</v>
      </c>
      <c r="C23" s="34">
        <f>IFERROR(VLOOKUP($A23,'[5]11市町別戸数'!$A:$G,3,FALSE),0)</f>
        <v>55</v>
      </c>
      <c r="D23" s="34">
        <f>IFERROR(VLOOKUP($A23,'[5]11市町別戸数'!$A:$G,4,FALSE),0)</f>
        <v>0</v>
      </c>
      <c r="E23" s="34">
        <f>IFERROR(VLOOKUP($A23,'[5]11市町別戸数'!$A:$G,5,FALSE),0)</f>
        <v>0</v>
      </c>
      <c r="F23" s="34">
        <f>IFERROR(VLOOKUP($A23,'[5]11市町別戸数'!$A:$G,6,FALSE),0)</f>
        <v>11</v>
      </c>
      <c r="G23" s="34">
        <f>IFERROR(VLOOKUP($A23,'[5]11市町別マンション戸数'!A:C,3,FALSE),0)</f>
        <v>0</v>
      </c>
    </row>
    <row r="24" spans="1:7">
      <c r="A24" s="29" t="s">
        <v>34</v>
      </c>
      <c r="B24" s="34">
        <f>IFERROR(VLOOKUP($A24,'[5]11市町別戸数'!$A:$G,7,FALSE),0)</f>
        <v>55</v>
      </c>
      <c r="C24" s="34">
        <f>IFERROR(VLOOKUP($A24,'[5]11市町別戸数'!$A:$G,3,FALSE),0)</f>
        <v>32</v>
      </c>
      <c r="D24" s="34">
        <f>IFERROR(VLOOKUP($A24,'[5]11市町別戸数'!$A:$G,4,FALSE),0)</f>
        <v>10</v>
      </c>
      <c r="E24" s="34">
        <f>IFERROR(VLOOKUP($A24,'[5]11市町別戸数'!$A:$G,5,FALSE),0)</f>
        <v>0</v>
      </c>
      <c r="F24" s="34">
        <f>IFERROR(VLOOKUP($A24,'[5]11市町別戸数'!$A:$G,6,FALSE),0)</f>
        <v>13</v>
      </c>
      <c r="G24" s="34">
        <f>IFERROR(VLOOKUP($A24,'[5]11市町別マンション戸数'!A:C,3,FALSE),0)</f>
        <v>0</v>
      </c>
    </row>
    <row r="25" spans="1:7">
      <c r="A25" s="29" t="s">
        <v>2</v>
      </c>
      <c r="B25" s="34">
        <f>IFERROR(VLOOKUP($A25,'[5]11市町別戸数'!$A:$G,7,FALSE),0)</f>
        <v>29</v>
      </c>
      <c r="C25" s="34">
        <f>IFERROR(VLOOKUP($A25,'[5]11市町別戸数'!$A:$G,3,FALSE),0)</f>
        <v>25</v>
      </c>
      <c r="D25" s="34">
        <f>IFERROR(VLOOKUP($A25,'[5]11市町別戸数'!$A:$G,4,FALSE),0)</f>
        <v>0</v>
      </c>
      <c r="E25" s="34">
        <f>IFERROR(VLOOKUP($A25,'[5]11市町別戸数'!$A:$G,5,FALSE),0)</f>
        <v>0</v>
      </c>
      <c r="F25" s="34">
        <f>IFERROR(VLOOKUP($A25,'[5]11市町別戸数'!$A:$G,6,FALSE),0)</f>
        <v>4</v>
      </c>
      <c r="G25" s="34">
        <f>IFERROR(VLOOKUP($A25,'[5]11市町別マンション戸数'!A:C,3,FALSE),0)</f>
        <v>0</v>
      </c>
    </row>
    <row r="26" spans="1:7">
      <c r="A26" s="29" t="s">
        <v>51</v>
      </c>
      <c r="B26" s="34">
        <f>IFERROR(VLOOKUP($A26,'[5]11市町別戸数'!$A:$G,7,FALSE),0)</f>
        <v>30</v>
      </c>
      <c r="C26" s="34">
        <f>IFERROR(VLOOKUP($A26,'[5]11市町別戸数'!$A:$G,3,FALSE),0)</f>
        <v>22</v>
      </c>
      <c r="D26" s="34">
        <f>IFERROR(VLOOKUP($A26,'[5]11市町別戸数'!$A:$G,4,FALSE),0)</f>
        <v>6</v>
      </c>
      <c r="E26" s="34">
        <f>IFERROR(VLOOKUP($A26,'[5]11市町別戸数'!$A:$G,5,FALSE),0)</f>
        <v>0</v>
      </c>
      <c r="F26" s="34">
        <f>IFERROR(VLOOKUP($A26,'[5]11市町別戸数'!$A:$G,6,FALSE),0)</f>
        <v>2</v>
      </c>
      <c r="G26" s="34">
        <f>IFERROR(VLOOKUP($A26,'[5]11市町別マンション戸数'!A:C,3,FALSE),0)</f>
        <v>0</v>
      </c>
    </row>
    <row r="27" spans="1:7">
      <c r="A27" s="29" t="s">
        <v>61</v>
      </c>
      <c r="B27" s="34">
        <f>IFERROR(VLOOKUP($A27,'[5]11市町別戸数'!$A:$G,7,FALSE),0)</f>
        <v>48</v>
      </c>
      <c r="C27" s="34">
        <f>IFERROR(VLOOKUP($A27,'[5]11市町別戸数'!$A:$G,3,FALSE),0)</f>
        <v>17</v>
      </c>
      <c r="D27" s="34">
        <f>IFERROR(VLOOKUP($A27,'[5]11市町別戸数'!$A:$G,4,FALSE),0)</f>
        <v>22</v>
      </c>
      <c r="E27" s="34">
        <f>IFERROR(VLOOKUP($A27,'[5]11市町別戸数'!$A:$G,5,FALSE),0)</f>
        <v>0</v>
      </c>
      <c r="F27" s="34">
        <f>IFERROR(VLOOKUP($A27,'[5]11市町別戸数'!$A:$G,6,FALSE),0)</f>
        <v>9</v>
      </c>
      <c r="G27" s="34">
        <f>IFERROR(VLOOKUP($A27,'[5]11市町別マンション戸数'!A:C,3,FALSE),0)</f>
        <v>0</v>
      </c>
    </row>
    <row r="28" spans="1:7">
      <c r="A28" s="29" t="s">
        <v>29</v>
      </c>
      <c r="B28" s="34">
        <f>IFERROR(VLOOKUP($A28,'[5]11市町別戸数'!$A:$G,7,FALSE),0)</f>
        <v>28</v>
      </c>
      <c r="C28" s="34">
        <f>IFERROR(VLOOKUP($A28,'[5]11市町別戸数'!$A:$G,3,FALSE),0)</f>
        <v>14</v>
      </c>
      <c r="D28" s="34">
        <f>IFERROR(VLOOKUP($A28,'[5]11市町別戸数'!$A:$G,4,FALSE),0)</f>
        <v>8</v>
      </c>
      <c r="E28" s="34">
        <f>IFERROR(VLOOKUP($A28,'[5]11市町別戸数'!$A:$G,5,FALSE),0)</f>
        <v>0</v>
      </c>
      <c r="F28" s="34">
        <f>IFERROR(VLOOKUP($A28,'[5]11市町別戸数'!$A:$G,6,FALSE),0)</f>
        <v>6</v>
      </c>
      <c r="G28" s="34">
        <f>IFERROR(VLOOKUP($A28,'[5]11市町別マンション戸数'!A:C,3,FALSE),0)</f>
        <v>0</v>
      </c>
    </row>
    <row r="29" spans="1:7">
      <c r="A29" s="29" t="s">
        <v>54</v>
      </c>
      <c r="B29" s="34">
        <f>IFERROR(VLOOKUP($A29,'[5]11市町別戸数'!$A:$G,7,FALSE),0)</f>
        <v>0</v>
      </c>
      <c r="C29" s="34">
        <f>IFERROR(VLOOKUP($A29,'[5]11市町別戸数'!$A:$G,3,FALSE),0)</f>
        <v>0</v>
      </c>
      <c r="D29" s="34">
        <f>IFERROR(VLOOKUP($A29,'[5]11市町別戸数'!$A:$G,4,FALSE),0)</f>
        <v>0</v>
      </c>
      <c r="E29" s="34">
        <f>IFERROR(VLOOKUP($A29,'[5]11市町別戸数'!$A:$G,5,FALSE),0)</f>
        <v>0</v>
      </c>
      <c r="F29" s="34">
        <f>IFERROR(VLOOKUP($A29,'[5]11市町別戸数'!$A:$G,6,FALSE),0)</f>
        <v>0</v>
      </c>
      <c r="G29" s="34">
        <f>IFERROR(VLOOKUP($A29,'[5]11市町別マンション戸数'!A:C,3,FALSE),0)</f>
        <v>0</v>
      </c>
    </row>
    <row r="30" spans="1:7">
      <c r="A30" s="29" t="s">
        <v>42</v>
      </c>
      <c r="B30" s="34">
        <f>IFERROR(VLOOKUP($A30,'[5]11市町別戸数'!$A:$G,7,FALSE),0)</f>
        <v>33</v>
      </c>
      <c r="C30" s="34">
        <f>IFERROR(VLOOKUP($A30,'[5]11市町別戸数'!$A:$G,3,FALSE),0)</f>
        <v>10</v>
      </c>
      <c r="D30" s="34">
        <f>IFERROR(VLOOKUP($A30,'[5]11市町別戸数'!$A:$G,4,FALSE),0)</f>
        <v>12</v>
      </c>
      <c r="E30" s="34">
        <f>IFERROR(VLOOKUP($A30,'[5]11市町別戸数'!$A:$G,5,FALSE),0)</f>
        <v>0</v>
      </c>
      <c r="F30" s="34">
        <f>IFERROR(VLOOKUP($A30,'[5]11市町別戸数'!$A:$G,6,FALSE),0)</f>
        <v>11</v>
      </c>
      <c r="G30" s="34">
        <f>IFERROR(VLOOKUP($A30,'[5]11市町別マンション戸数'!A:C,3,FALSE),0)</f>
        <v>0</v>
      </c>
    </row>
    <row r="31" spans="1:7">
      <c r="A31" s="29" t="s">
        <v>0</v>
      </c>
      <c r="B31" s="34">
        <f>IFERROR(VLOOKUP($A31,'[5]11市町別戸数'!$A:$G,7,FALSE),0)</f>
        <v>3</v>
      </c>
      <c r="C31" s="34">
        <f>IFERROR(VLOOKUP($A31,'[5]11市町別戸数'!$A:$G,3,FALSE),0)</f>
        <v>3</v>
      </c>
      <c r="D31" s="34">
        <f>IFERROR(VLOOKUP($A31,'[5]11市町別戸数'!$A:$G,4,FALSE),0)</f>
        <v>0</v>
      </c>
      <c r="E31" s="34">
        <f>IFERROR(VLOOKUP($A31,'[5]11市町別戸数'!$A:$G,5,FALSE),0)</f>
        <v>0</v>
      </c>
      <c r="F31" s="34">
        <f>IFERROR(VLOOKUP($A31,'[5]11市町別戸数'!$A:$G,6,FALSE),0)</f>
        <v>0</v>
      </c>
      <c r="G31" s="34">
        <f>IFERROR(VLOOKUP($A31,'[5]11市町別マンション戸数'!A:C,3,FALSE),0)</f>
        <v>0</v>
      </c>
    </row>
    <row r="32" spans="1:7">
      <c r="A32" s="29" t="s">
        <v>56</v>
      </c>
      <c r="B32" s="34">
        <f>IFERROR(VLOOKUP($A32,'[5]11市町別戸数'!$A:$G,7,FALSE),0)</f>
        <v>11</v>
      </c>
      <c r="C32" s="34">
        <f>IFERROR(VLOOKUP($A32,'[5]11市町別戸数'!$A:$G,3,FALSE),0)</f>
        <v>7</v>
      </c>
      <c r="D32" s="34">
        <f>IFERROR(VLOOKUP($A32,'[5]11市町別戸数'!$A:$G,4,FALSE),0)</f>
        <v>4</v>
      </c>
      <c r="E32" s="34">
        <f>IFERROR(VLOOKUP($A32,'[5]11市町別戸数'!$A:$G,5,FALSE),0)</f>
        <v>0</v>
      </c>
      <c r="F32" s="34">
        <f>IFERROR(VLOOKUP($A32,'[5]11市町別戸数'!$A:$G,6,FALSE),0)</f>
        <v>0</v>
      </c>
      <c r="G32" s="34">
        <f>IFERROR(VLOOKUP($A32,'[5]11市町別マンション戸数'!A:C,3,FALSE),0)</f>
        <v>0</v>
      </c>
    </row>
    <row r="33" spans="1:7">
      <c r="A33" s="29" t="s">
        <v>35</v>
      </c>
      <c r="B33" s="34">
        <f>IFERROR(VLOOKUP($A33,'[5]11市町別戸数'!$A:$G,7,FALSE),0)</f>
        <v>7</v>
      </c>
      <c r="C33" s="34">
        <f>IFERROR(VLOOKUP($A33,'[5]11市町別戸数'!$A:$G,3,FALSE),0)</f>
        <v>6</v>
      </c>
      <c r="D33" s="34">
        <f>IFERROR(VLOOKUP($A33,'[5]11市町別戸数'!$A:$G,4,FALSE),0)</f>
        <v>0</v>
      </c>
      <c r="E33" s="34">
        <f>IFERROR(VLOOKUP($A33,'[5]11市町別戸数'!$A:$G,5,FALSE),0)</f>
        <v>0</v>
      </c>
      <c r="F33" s="34">
        <f>IFERROR(VLOOKUP($A33,'[5]11市町別戸数'!$A:$G,6,FALSE),0)</f>
        <v>1</v>
      </c>
      <c r="G33" s="34">
        <f>IFERROR(VLOOKUP($A33,'[5]11市町別マンション戸数'!A:C,3,FALSE),0)</f>
        <v>0</v>
      </c>
    </row>
    <row r="34" spans="1:7">
      <c r="A34" s="29" t="s">
        <v>31</v>
      </c>
      <c r="B34" s="34">
        <f>IFERROR(VLOOKUP($A34,'[5]11市町別戸数'!$A:$G,7,FALSE),0)</f>
        <v>21</v>
      </c>
      <c r="C34" s="34">
        <f>IFERROR(VLOOKUP($A34,'[5]11市町別戸数'!$A:$G,3,FALSE),0)</f>
        <v>4</v>
      </c>
      <c r="D34" s="34">
        <f>IFERROR(VLOOKUP($A34,'[5]11市町別戸数'!$A:$G,4,FALSE),0)</f>
        <v>12</v>
      </c>
      <c r="E34" s="34">
        <f>IFERROR(VLOOKUP($A34,'[5]11市町別戸数'!$A:$G,5,FALSE),0)</f>
        <v>0</v>
      </c>
      <c r="F34" s="34">
        <f>IFERROR(VLOOKUP($A34,'[5]11市町別戸数'!$A:$G,6,FALSE),0)</f>
        <v>5</v>
      </c>
      <c r="G34" s="34">
        <f>IFERROR(VLOOKUP($A34,'[5]11市町別マンション戸数'!A:C,3,FALSE),0)</f>
        <v>0</v>
      </c>
    </row>
    <row r="35" spans="1:7">
      <c r="A35" s="29" t="s">
        <v>22</v>
      </c>
      <c r="B35" s="34">
        <f>IFERROR(VLOOKUP($A35,'[5]11市町別戸数'!$A:$G,7,FALSE),0)</f>
        <v>13</v>
      </c>
      <c r="C35" s="34">
        <f>IFERROR(VLOOKUP($A35,'[5]11市町別戸数'!$A:$G,3,FALSE),0)</f>
        <v>8</v>
      </c>
      <c r="D35" s="34">
        <f>IFERROR(VLOOKUP($A35,'[5]11市町別戸数'!$A:$G,4,FALSE),0)</f>
        <v>0</v>
      </c>
      <c r="E35" s="34">
        <f>IFERROR(VLOOKUP($A35,'[5]11市町別戸数'!$A:$G,5,FALSE),0)</f>
        <v>0</v>
      </c>
      <c r="F35" s="34">
        <f>IFERROR(VLOOKUP($A35,'[5]11市町別戸数'!$A:$G,6,FALSE),0)</f>
        <v>5</v>
      </c>
      <c r="G35" s="34">
        <f>IFERROR(VLOOKUP($A35,'[5]11市町別マンション戸数'!A:C,3,FALSE),0)</f>
        <v>0</v>
      </c>
    </row>
    <row r="36" spans="1:7">
      <c r="A36" s="29" t="s">
        <v>33</v>
      </c>
      <c r="B36" s="34">
        <f>IFERROR(VLOOKUP($A36,'[5]11市町別戸数'!$A:$G,7,FALSE),0)</f>
        <v>2</v>
      </c>
      <c r="C36" s="34">
        <f>IFERROR(VLOOKUP($A36,'[5]11市町別戸数'!$A:$G,3,FALSE),0)</f>
        <v>2</v>
      </c>
      <c r="D36" s="34">
        <f>IFERROR(VLOOKUP($A36,'[5]11市町別戸数'!$A:$G,4,FALSE),0)</f>
        <v>0</v>
      </c>
      <c r="E36" s="34">
        <f>IFERROR(VLOOKUP($A36,'[5]11市町別戸数'!$A:$G,5,FALSE),0)</f>
        <v>0</v>
      </c>
      <c r="F36" s="34">
        <f>IFERROR(VLOOKUP($A36,'[5]11市町別戸数'!$A:$G,6,FALSE),0)</f>
        <v>0</v>
      </c>
      <c r="G36" s="34">
        <f>IFERROR(VLOOKUP($A36,'[5]11市町別マンション戸数'!A:C,3,FALSE),0)</f>
        <v>0</v>
      </c>
    </row>
    <row r="37" spans="1:7">
      <c r="A37" s="29" t="s">
        <v>19</v>
      </c>
      <c r="B37" s="34">
        <f>IFERROR(VLOOKUP($A37,'[5]11市町別戸数'!$A:$G,7,FALSE),0)</f>
        <v>0</v>
      </c>
      <c r="C37" s="34">
        <f>IFERROR(VLOOKUP($A37,'[5]11市町別戸数'!$A:$G,3,FALSE),0)</f>
        <v>0</v>
      </c>
      <c r="D37" s="34">
        <f>IFERROR(VLOOKUP($A37,'[5]11市町別戸数'!$A:$G,4,FALSE),0)</f>
        <v>0</v>
      </c>
      <c r="E37" s="34">
        <f>IFERROR(VLOOKUP($A37,'[5]11市町別戸数'!$A:$G,5,FALSE),0)</f>
        <v>0</v>
      </c>
      <c r="F37" s="34">
        <f>IFERROR(VLOOKUP($A37,'[5]11市町別戸数'!$A:$G,6,FALSE),0)</f>
        <v>0</v>
      </c>
      <c r="G37" s="34">
        <f>IFERROR(VLOOKUP($A37,'[5]11市町別マンション戸数'!A:C,3,FALSE),0)</f>
        <v>0</v>
      </c>
    </row>
    <row r="38" spans="1:7">
      <c r="A38" s="30" t="s">
        <v>64</v>
      </c>
      <c r="B38" s="34">
        <f>IFERROR(VLOOKUP($A38,'[5]11市町別戸数'!$A:$G,7,FALSE),0)</f>
        <v>2</v>
      </c>
      <c r="C38" s="34">
        <f>IFERROR(VLOOKUP($A38,'[5]11市町別戸数'!$A:$G,3,FALSE),0)</f>
        <v>2</v>
      </c>
      <c r="D38" s="34">
        <f>IFERROR(VLOOKUP($A38,'[5]11市町別戸数'!$A:$G,4,FALSE),0)</f>
        <v>0</v>
      </c>
      <c r="E38" s="34">
        <f>IFERROR(VLOOKUP($A38,'[5]11市町別戸数'!$A:$G,5,FALSE),0)</f>
        <v>0</v>
      </c>
      <c r="F38" s="34">
        <f>IFERROR(VLOOKUP($A38,'[5]11市町別戸数'!$A:$G,6,FALSE),0)</f>
        <v>0</v>
      </c>
      <c r="G38" s="34">
        <f>IFERROR(VLOOKUP($A38,'[5]11市町別マンション戸数'!A:C,3,FALSE),0)</f>
        <v>0</v>
      </c>
    </row>
    <row r="39" spans="1:7">
      <c r="A39" s="29" t="s">
        <v>62</v>
      </c>
      <c r="B39" s="34">
        <f>IFERROR(VLOOKUP($A39,'[5]11市町別戸数'!$A:$G,7,FALSE),0)</f>
        <v>5</v>
      </c>
      <c r="C39" s="34">
        <f>IFERROR(VLOOKUP($A39,'[5]11市町別戸数'!$A:$G,3,FALSE),0)</f>
        <v>2</v>
      </c>
      <c r="D39" s="34">
        <f>IFERROR(VLOOKUP($A39,'[5]11市町別戸数'!$A:$G,4,FALSE),0)</f>
        <v>3</v>
      </c>
      <c r="E39" s="34">
        <f>IFERROR(VLOOKUP($A39,'[5]11市町別戸数'!$A:$G,5,FALSE),0)</f>
        <v>0</v>
      </c>
      <c r="F39" s="34">
        <f>IFERROR(VLOOKUP($A39,'[5]11市町別戸数'!$A:$G,6,FALSE),0)</f>
        <v>0</v>
      </c>
      <c r="G39" s="34">
        <f>IFERROR(VLOOKUP($A39,'[5]11市町別マンション戸数'!A:C,3,FALSE),0)</f>
        <v>0</v>
      </c>
    </row>
    <row r="40" spans="1:7">
      <c r="A40" s="29" t="s">
        <v>16</v>
      </c>
      <c r="B40" s="34">
        <f>IFERROR(VLOOKUP($A40,'[5]11市町別戸数'!$A:$G,7,FALSE),0)</f>
        <v>1</v>
      </c>
      <c r="C40" s="34">
        <f>IFERROR(VLOOKUP($A40,'[5]11市町別戸数'!$A:$G,3,FALSE),0)</f>
        <v>1</v>
      </c>
      <c r="D40" s="34">
        <f>IFERROR(VLOOKUP($A40,'[5]11市町別戸数'!$A:$G,4,FALSE),0)</f>
        <v>0</v>
      </c>
      <c r="E40" s="34">
        <f>IFERROR(VLOOKUP($A40,'[5]11市町別戸数'!$A:$G,5,FALSE),0)</f>
        <v>0</v>
      </c>
      <c r="F40" s="34">
        <f>IFERROR(VLOOKUP($A40,'[5]11市町別戸数'!$A:$G,6,FALSE),0)</f>
        <v>0</v>
      </c>
      <c r="G40" s="34">
        <f>IFERROR(VLOOKUP($A40,'[5]11市町別マンション戸数'!A:C,3,FALSE),0)</f>
        <v>0</v>
      </c>
    </row>
    <row r="41" spans="1:7">
      <c r="A41" s="30" t="s">
        <v>36</v>
      </c>
      <c r="B41" s="34">
        <f>IFERROR(VLOOKUP($A41,'[5]11市町別戸数'!$A:$G,7,FALSE),0)</f>
        <v>1</v>
      </c>
      <c r="C41" s="34">
        <f>IFERROR(VLOOKUP($A41,'[5]11市町別戸数'!$A:$G,3,FALSE),0)</f>
        <v>0</v>
      </c>
      <c r="D41" s="34">
        <f>IFERROR(VLOOKUP($A41,'[5]11市町別戸数'!$A:$G,4,FALSE),0)</f>
        <v>0</v>
      </c>
      <c r="E41" s="34">
        <f>IFERROR(VLOOKUP($A41,'[5]11市町別戸数'!$A:$G,5,FALSE),0)</f>
        <v>1</v>
      </c>
      <c r="F41" s="34">
        <f>IFERROR(VLOOKUP($A41,'[5]11市町別戸数'!$A:$G,6,FALSE),0)</f>
        <v>0</v>
      </c>
      <c r="G41" s="34">
        <f>IFERROR(VLOOKUP($A41,'[5]11市町別マンション戸数'!A:C,3,FALSE),0)</f>
        <v>0</v>
      </c>
    </row>
    <row r="42" spans="1:7">
      <c r="A42" s="29" t="s">
        <v>32</v>
      </c>
      <c r="B42" s="34">
        <f>IFERROR(VLOOKUP($A42,'[5]11市町別戸数'!$A:$G,7,FALSE),0)</f>
        <v>6</v>
      </c>
      <c r="C42" s="34">
        <f>IFERROR(VLOOKUP($A42,'[5]11市町別戸数'!$A:$G,3,FALSE),0)</f>
        <v>5</v>
      </c>
      <c r="D42" s="34">
        <f>IFERROR(VLOOKUP($A42,'[5]11市町別戸数'!$A:$G,4,FALSE),0)</f>
        <v>0</v>
      </c>
      <c r="E42" s="34">
        <f>IFERROR(VLOOKUP($A42,'[5]11市町別戸数'!$A:$G,5,FALSE),0)</f>
        <v>0</v>
      </c>
      <c r="F42" s="34">
        <f>IFERROR(VLOOKUP($A42,'[5]11市町別戸数'!$A:$G,6,FALSE),0)</f>
        <v>1</v>
      </c>
      <c r="G42" s="34">
        <f>IFERROR(VLOOKUP($A42,'[5]11市町別マンション戸数'!A:C,3,FALSE),0)</f>
        <v>0</v>
      </c>
    </row>
    <row r="43" spans="1:7">
      <c r="A43" s="29" t="s">
        <v>55</v>
      </c>
      <c r="B43" s="34">
        <f>IFERROR(VLOOKUP($A43,'[5]11市町別戸数'!$A:$G,7,FALSE),0)</f>
        <v>20</v>
      </c>
      <c r="C43" s="34">
        <f>IFERROR(VLOOKUP($A43,'[5]11市町別戸数'!$A:$G,3,FALSE),0)</f>
        <v>4</v>
      </c>
      <c r="D43" s="34">
        <f>IFERROR(VLOOKUP($A43,'[5]11市町別戸数'!$A:$G,4,FALSE),0)</f>
        <v>4</v>
      </c>
      <c r="E43" s="34">
        <f>IFERROR(VLOOKUP($A43,'[5]11市町別戸数'!$A:$G,5,FALSE),0)</f>
        <v>0</v>
      </c>
      <c r="F43" s="34">
        <f>IFERROR(VLOOKUP($A43,'[5]11市町別戸数'!$A:$G,6,FALSE),0)</f>
        <v>12</v>
      </c>
      <c r="G43" s="34">
        <f>IFERROR(VLOOKUP($A43,'[5]11市町別マンション戸数'!A:C,3,FALSE),0)</f>
        <v>0</v>
      </c>
    </row>
    <row r="44" spans="1:7">
      <c r="A44" s="29" t="s">
        <v>18</v>
      </c>
      <c r="B44" s="34">
        <f>IFERROR(VLOOKUP($A44,'[5]11市町別戸数'!$A:$G,7,FALSE),0)</f>
        <v>13</v>
      </c>
      <c r="C44" s="34">
        <f>IFERROR(VLOOKUP($A44,'[5]11市町別戸数'!$A:$G,3,FALSE),0)</f>
        <v>11</v>
      </c>
      <c r="D44" s="34">
        <f>IFERROR(VLOOKUP($A44,'[5]11市町別戸数'!$A:$G,4,FALSE),0)</f>
        <v>0</v>
      </c>
      <c r="E44" s="34">
        <f>IFERROR(VLOOKUP($A44,'[5]11市町別戸数'!$A:$G,5,FALSE),0)</f>
        <v>0</v>
      </c>
      <c r="F44" s="34">
        <f>IFERROR(VLOOKUP($A44,'[5]11市町別戸数'!$A:$G,6,FALSE),0)</f>
        <v>2</v>
      </c>
      <c r="G44" s="34">
        <f>IFERROR(VLOOKUP($A44,'[5]11市町別マンション戸数'!A:C,3,FALSE),0)</f>
        <v>0</v>
      </c>
    </row>
    <row r="45" spans="1:7">
      <c r="A45" s="29" t="s">
        <v>3</v>
      </c>
      <c r="B45" s="34">
        <f>IFERROR(VLOOKUP($A45,'[5]11市町別戸数'!$A:$G,7,FALSE),0)</f>
        <v>3</v>
      </c>
      <c r="C45" s="34">
        <f>IFERROR(VLOOKUP($A45,'[5]11市町別戸数'!$A:$G,3,FALSE),0)</f>
        <v>3</v>
      </c>
      <c r="D45" s="34">
        <f>IFERROR(VLOOKUP($A45,'[5]11市町別戸数'!$A:$G,4,FALSE),0)</f>
        <v>0</v>
      </c>
      <c r="E45" s="34">
        <f>IFERROR(VLOOKUP($A45,'[5]11市町別戸数'!$A:$G,5,FALSE),0)</f>
        <v>0</v>
      </c>
      <c r="F45" s="34">
        <f>IFERROR(VLOOKUP($A45,'[5]11市町別戸数'!$A:$G,6,FALSE),0)</f>
        <v>0</v>
      </c>
      <c r="G45" s="34">
        <f>IFERROR(VLOOKUP($A45,'[5]11市町別マンション戸数'!A:C,3,FALSE),0)</f>
        <v>0</v>
      </c>
    </row>
    <row r="46" spans="1:7">
      <c r="A46" s="29" t="s">
        <v>52</v>
      </c>
      <c r="B46" s="34">
        <f>IFERROR(VLOOKUP($A46,'[5]11市町別戸数'!$A:$G,7,FALSE),0)</f>
        <v>19</v>
      </c>
      <c r="C46" s="34">
        <f>IFERROR(VLOOKUP($A46,'[5]11市町別戸数'!$A:$G,3,FALSE),0)</f>
        <v>10</v>
      </c>
      <c r="D46" s="34">
        <f>IFERROR(VLOOKUP($A46,'[5]11市町別戸数'!$A:$G,4,FALSE),0)</f>
        <v>0</v>
      </c>
      <c r="E46" s="34">
        <f>IFERROR(VLOOKUP($A46,'[5]11市町別戸数'!$A:$G,5,FALSE),0)</f>
        <v>0</v>
      </c>
      <c r="F46" s="34">
        <f>IFERROR(VLOOKUP($A46,'[5]11市町別戸数'!$A:$G,6,FALSE),0)</f>
        <v>9</v>
      </c>
      <c r="G46" s="34">
        <f>IFERROR(VLOOKUP($A46,'[5]11市町別マンション戸数'!A:C,3,FALSE),0)</f>
        <v>0</v>
      </c>
    </row>
    <row r="47" spans="1:7">
      <c r="A47" s="29" t="s">
        <v>1</v>
      </c>
      <c r="B47" s="34">
        <f>IFERROR(VLOOKUP($A47,'[5]11市町別戸数'!$A:$G,7,FALSE),0)</f>
        <v>0</v>
      </c>
      <c r="C47" s="34">
        <f>IFERROR(VLOOKUP($A47,'[5]11市町別戸数'!$A:$G,3,FALSE),0)</f>
        <v>0</v>
      </c>
      <c r="D47" s="34">
        <f>IFERROR(VLOOKUP($A47,'[5]11市町別戸数'!$A:$G,4,FALSE),0)</f>
        <v>0</v>
      </c>
      <c r="E47" s="34">
        <f>IFERROR(VLOOKUP($A47,'[5]11市町別戸数'!$A:$G,5,FALSE),0)</f>
        <v>0</v>
      </c>
      <c r="F47" s="34">
        <f>IFERROR(VLOOKUP($A47,'[5]11市町別戸数'!$A:$G,6,FALSE),0)</f>
        <v>0</v>
      </c>
      <c r="G47" s="34">
        <f>IFERROR(VLOOKUP($A47,'[5]11市町別マンション戸数'!A:C,3,FALSE),0)</f>
        <v>0</v>
      </c>
    </row>
    <row r="48" spans="1:7">
      <c r="A48" s="31" t="s">
        <v>63</v>
      </c>
      <c r="B48" s="34">
        <f>IFERROR(VLOOKUP($A48,'[5]11市町別戸数'!$A:$G,7,FALSE),0)</f>
        <v>5</v>
      </c>
      <c r="C48" s="34">
        <f>IFERROR(VLOOKUP($A48,'[5]11市町別戸数'!$A:$G,3,FALSE),0)</f>
        <v>5</v>
      </c>
      <c r="D48" s="34">
        <f>IFERROR(VLOOKUP($A48,'[5]11市町別戸数'!$A:$G,4,FALSE),0)</f>
        <v>0</v>
      </c>
      <c r="E48" s="34">
        <f>IFERROR(VLOOKUP($A48,'[5]11市町別戸数'!$A:$G,5,FALSE),0)</f>
        <v>0</v>
      </c>
      <c r="F48" s="34">
        <f>IFERROR(VLOOKUP($A48,'[5]11市町別戸数'!$A:$G,6,FALSE),0)</f>
        <v>0</v>
      </c>
      <c r="G48" s="34">
        <f>IFERROR(VLOOKUP($A48,'[5]11市町別マンション戸数'!A:C,3,FALSE),0)</f>
        <v>0</v>
      </c>
    </row>
    <row r="49" spans="1:7">
      <c r="A49" s="32" t="s">
        <v>24</v>
      </c>
      <c r="B49" s="34">
        <f t="shared" ref="B49:G49" si="2">SUM(B4:B48)-B7-B15</f>
        <v>1553</v>
      </c>
      <c r="C49" s="34">
        <f t="shared" si="2"/>
        <v>731</v>
      </c>
      <c r="D49" s="34">
        <f t="shared" si="2"/>
        <v>381</v>
      </c>
      <c r="E49" s="34">
        <f t="shared" si="2"/>
        <v>5</v>
      </c>
      <c r="F49" s="34">
        <f t="shared" si="2"/>
        <v>436</v>
      </c>
      <c r="G49" s="34">
        <f t="shared" si="2"/>
        <v>155</v>
      </c>
    </row>
  </sheetData>
  <phoneticPr fontId="12" type="Hiragana"/>
  <printOptions horizontalCentered="1" verticalCentered="1"/>
  <pageMargins left="0.7" right="0.7" top="0.75" bottom="0.75" header="0.3" footer="0.3"/>
  <pageSetup paperSize="9" fitToWidth="1" fitToHeight="1" orientation="portrait" usePrinterDefaults="1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49"/>
  <sheetViews>
    <sheetView workbookViewId="0">
      <selection activeCell="F2" sqref="F2"/>
    </sheetView>
  </sheetViews>
  <sheetFormatPr defaultRowHeight="12.9"/>
  <cols>
    <col min="1" max="4" width="10" customWidth="1"/>
    <col min="5" max="5" width="10.25" customWidth="1"/>
    <col min="6" max="6" width="10" customWidth="1"/>
  </cols>
  <sheetData>
    <row r="1" spans="1:7" ht="17">
      <c r="B1" s="3"/>
      <c r="C1" s="3"/>
      <c r="D1" s="50"/>
      <c r="E1" s="50" t="s">
        <v>27</v>
      </c>
      <c r="F1" s="51">
        <v>44958</v>
      </c>
      <c r="G1" s="52"/>
    </row>
    <row r="2" spans="1:7">
      <c r="B2" s="4"/>
      <c r="C2" s="4"/>
      <c r="D2" s="4"/>
      <c r="E2" s="4"/>
      <c r="F2" s="4"/>
      <c r="G2" s="18" t="s">
        <v>7</v>
      </c>
    </row>
    <row r="3" spans="1:7">
      <c r="A3" s="28" t="s">
        <v>73</v>
      </c>
      <c r="B3" s="33" t="s">
        <v>74</v>
      </c>
      <c r="C3" s="28" t="s">
        <v>58</v>
      </c>
      <c r="D3" s="28" t="s">
        <v>75</v>
      </c>
      <c r="E3" s="35" t="s">
        <v>76</v>
      </c>
      <c r="F3" s="28" t="s">
        <v>20</v>
      </c>
      <c r="G3" s="27" t="s">
        <v>23</v>
      </c>
    </row>
    <row r="4" spans="1:7">
      <c r="A4" s="29" t="s">
        <v>39</v>
      </c>
      <c r="B4" s="34">
        <f>IFERROR(VLOOKUP($A4,'[1]11市町別戸数'!$A:$G,7,FALSE),0)</f>
        <v>185</v>
      </c>
      <c r="C4" s="34">
        <f>IFERROR(VLOOKUP($A4,'[1]11市町別戸数'!$A:$G,3,FALSE),0)</f>
        <v>51</v>
      </c>
      <c r="D4" s="34">
        <f>IFERROR(VLOOKUP($A4,'[1]11市町別戸数'!$A:$G,4,FALSE),0)</f>
        <v>86</v>
      </c>
      <c r="E4" s="34">
        <f>IFERROR(VLOOKUP($A4,'[1]11市町別戸数'!$A:$G,5,FALSE),0)</f>
        <v>33</v>
      </c>
      <c r="F4" s="34">
        <f>IFERROR(VLOOKUP($A4,'[1]11市町別戸数'!$A:$G,6,FALSE),0)</f>
        <v>15</v>
      </c>
      <c r="G4" s="34">
        <f>IFERROR(VLOOKUP($A4,'[1]11市町別マンション戸数'!A:C,3,FALSE),0)</f>
        <v>0</v>
      </c>
    </row>
    <row r="5" spans="1:7">
      <c r="A5" s="29" t="s">
        <v>13</v>
      </c>
      <c r="B5" s="34">
        <f>IFERROR(VLOOKUP($A5,'[1]11市町別戸数'!$A:$G,7,FALSE),0)</f>
        <v>84</v>
      </c>
      <c r="C5" s="34">
        <f>IFERROR(VLOOKUP($A5,'[1]11市町別戸数'!$A:$G,3,FALSE),0)</f>
        <v>39</v>
      </c>
      <c r="D5" s="34">
        <f>IFERROR(VLOOKUP($A5,'[1]11市町別戸数'!$A:$G,4,FALSE),0)</f>
        <v>28</v>
      </c>
      <c r="E5" s="34">
        <f>IFERROR(VLOOKUP($A5,'[1]11市町別戸数'!$A:$G,5,FALSE),0)</f>
        <v>0</v>
      </c>
      <c r="F5" s="34">
        <f>IFERROR(VLOOKUP($A5,'[1]11市町別戸数'!$A:$G,6,FALSE),0)</f>
        <v>17</v>
      </c>
      <c r="G5" s="34">
        <f>IFERROR(VLOOKUP($A5,'[1]11市町別マンション戸数'!A:C,3,FALSE),0)</f>
        <v>0</v>
      </c>
    </row>
    <row r="6" spans="1:7">
      <c r="A6" s="29" t="s">
        <v>11</v>
      </c>
      <c r="B6" s="34">
        <f>IFERROR(VLOOKUP($A6,'[1]11市町別戸数'!$A:$G,7,FALSE),0)</f>
        <v>150</v>
      </c>
      <c r="C6" s="34">
        <f>IFERROR(VLOOKUP($A6,'[1]11市町別戸数'!$A:$G,3,FALSE),0)</f>
        <v>31</v>
      </c>
      <c r="D6" s="34">
        <f>IFERROR(VLOOKUP($A6,'[1]11市町別戸数'!$A:$G,4,FALSE),0)</f>
        <v>25</v>
      </c>
      <c r="E6" s="34">
        <f>IFERROR(VLOOKUP($A6,'[1]11市町別戸数'!$A:$G,5,FALSE),0)</f>
        <v>84</v>
      </c>
      <c r="F6" s="34">
        <f>IFERROR(VLOOKUP($A6,'[1]11市町別戸数'!$A:$G,6,FALSE),0)</f>
        <v>10</v>
      </c>
      <c r="G6" s="34">
        <f>IFERROR(VLOOKUP($A6,'[1]11市町別マンション戸数'!A:C,3,FALSE),0)</f>
        <v>0</v>
      </c>
    </row>
    <row r="7" spans="1:7">
      <c r="A7" s="29" t="s">
        <v>40</v>
      </c>
      <c r="B7" s="34">
        <f t="shared" ref="B7:G7" si="0">SUM(B4:B6)</f>
        <v>419</v>
      </c>
      <c r="C7" s="34">
        <f t="shared" si="0"/>
        <v>121</v>
      </c>
      <c r="D7" s="34">
        <f t="shared" si="0"/>
        <v>139</v>
      </c>
      <c r="E7" s="34">
        <f t="shared" si="0"/>
        <v>117</v>
      </c>
      <c r="F7" s="34">
        <f t="shared" si="0"/>
        <v>42</v>
      </c>
      <c r="G7" s="34">
        <f t="shared" si="0"/>
        <v>0</v>
      </c>
    </row>
    <row r="8" spans="1:7">
      <c r="A8" s="29" t="s">
        <v>4</v>
      </c>
      <c r="B8" s="34">
        <f>IFERROR(VLOOKUP($A8,'[1]11市町別戸数'!$A:$G,7,FALSE),0)</f>
        <v>177</v>
      </c>
      <c r="C8" s="34">
        <f>IFERROR(VLOOKUP($A8,'[1]11市町別戸数'!$A:$G,3,FALSE),0)</f>
        <v>37</v>
      </c>
      <c r="D8" s="34">
        <f>IFERROR(VLOOKUP($A8,'[1]11市町別戸数'!$A:$G,4,FALSE),0)</f>
        <v>123</v>
      </c>
      <c r="E8" s="34">
        <f>IFERROR(VLOOKUP($A8,'[1]11市町別戸数'!$A:$G,5,FALSE),0)</f>
        <v>6</v>
      </c>
      <c r="F8" s="34">
        <f>IFERROR(VLOOKUP($A8,'[1]11市町別戸数'!$A:$G,6,FALSE),0)</f>
        <v>11</v>
      </c>
      <c r="G8" s="34">
        <f>IFERROR(VLOOKUP($A8,'[1]11市町別マンション戸数'!A:C,3,FALSE),0)</f>
        <v>0</v>
      </c>
    </row>
    <row r="9" spans="1:7">
      <c r="A9" s="29" t="s">
        <v>41</v>
      </c>
      <c r="B9" s="34">
        <f>IFERROR(VLOOKUP($A9,'[1]11市町別戸数'!$A:$G,7,FALSE),0)</f>
        <v>68</v>
      </c>
      <c r="C9" s="34">
        <f>IFERROR(VLOOKUP($A9,'[1]11市町別戸数'!$A:$G,3,FALSE),0)</f>
        <v>38</v>
      </c>
      <c r="D9" s="34">
        <f>IFERROR(VLOOKUP($A9,'[1]11市町別戸数'!$A:$G,4,FALSE),0)</f>
        <v>22</v>
      </c>
      <c r="E9" s="34">
        <f>IFERROR(VLOOKUP($A9,'[1]11市町別戸数'!$A:$G,5,FALSE),0)</f>
        <v>0</v>
      </c>
      <c r="F9" s="34">
        <f>IFERROR(VLOOKUP($A9,'[1]11市町別戸数'!$A:$G,6,FALSE),0)</f>
        <v>8</v>
      </c>
      <c r="G9" s="34">
        <f>IFERROR(VLOOKUP($A9,'[1]11市町別マンション戸数'!A:C,3,FALSE),0)</f>
        <v>0</v>
      </c>
    </row>
    <row r="10" spans="1:7">
      <c r="A10" s="29" t="s">
        <v>44</v>
      </c>
      <c r="B10" s="34">
        <f>IFERROR(VLOOKUP($A10,'[1]11市町別戸数'!$A:$G,7,FALSE),0)</f>
        <v>34</v>
      </c>
      <c r="C10" s="34">
        <f>IFERROR(VLOOKUP($A10,'[1]11市町別戸数'!$A:$G,3,FALSE),0)</f>
        <v>25</v>
      </c>
      <c r="D10" s="34">
        <f>IFERROR(VLOOKUP($A10,'[1]11市町別戸数'!$A:$G,4,FALSE),0)</f>
        <v>6</v>
      </c>
      <c r="E10" s="34">
        <f>IFERROR(VLOOKUP($A10,'[1]11市町別戸数'!$A:$G,5,FALSE),0)</f>
        <v>0</v>
      </c>
      <c r="F10" s="34">
        <f>IFERROR(VLOOKUP($A10,'[1]11市町別戸数'!$A:$G,6,FALSE),0)</f>
        <v>3</v>
      </c>
      <c r="G10" s="34">
        <f>IFERROR(VLOOKUP($A10,'[1]11市町別マンション戸数'!A:C,3,FALSE),0)</f>
        <v>0</v>
      </c>
    </row>
    <row r="11" spans="1:7">
      <c r="A11" s="29" t="s">
        <v>45</v>
      </c>
      <c r="B11" s="34">
        <f>IFERROR(VLOOKUP($A11,'[1]11市町別戸数'!$A:$G,7,FALSE),0)</f>
        <v>45</v>
      </c>
      <c r="C11" s="34">
        <f>IFERROR(VLOOKUP($A11,'[1]11市町別戸数'!$A:$G,3,FALSE),0)</f>
        <v>29</v>
      </c>
      <c r="D11" s="34">
        <f>IFERROR(VLOOKUP($A11,'[1]11市町別戸数'!$A:$G,4,FALSE),0)</f>
        <v>0</v>
      </c>
      <c r="E11" s="34">
        <f>IFERROR(VLOOKUP($A11,'[1]11市町別戸数'!$A:$G,5,FALSE),0)</f>
        <v>0</v>
      </c>
      <c r="F11" s="34">
        <f>IFERROR(VLOOKUP($A11,'[1]11市町別戸数'!$A:$G,6,FALSE),0)</f>
        <v>16</v>
      </c>
      <c r="G11" s="34">
        <f>IFERROR(VLOOKUP($A11,'[1]11市町別マンション戸数'!A:C,3,FALSE),0)</f>
        <v>0</v>
      </c>
    </row>
    <row r="12" spans="1:7">
      <c r="A12" s="29" t="s">
        <v>46</v>
      </c>
      <c r="B12" s="34">
        <f>IFERROR(VLOOKUP($A12,'[1]11市町別戸数'!$A:$G,7,FALSE),0)</f>
        <v>51</v>
      </c>
      <c r="C12" s="34">
        <f>IFERROR(VLOOKUP($A12,'[1]11市町別戸数'!$A:$G,3,FALSE),0)</f>
        <v>39</v>
      </c>
      <c r="D12" s="34">
        <f>IFERROR(VLOOKUP($A12,'[1]11市町別戸数'!$A:$G,4,FALSE),0)</f>
        <v>8</v>
      </c>
      <c r="E12" s="34">
        <f>IFERROR(VLOOKUP($A12,'[1]11市町別戸数'!$A:$G,5,FALSE),0)</f>
        <v>0</v>
      </c>
      <c r="F12" s="34">
        <f>IFERROR(VLOOKUP($A12,'[1]11市町別戸数'!$A:$G,6,FALSE),0)</f>
        <v>4</v>
      </c>
      <c r="G12" s="34">
        <f>IFERROR(VLOOKUP($A12,'[1]11市町別マンション戸数'!A:C,3,FALSE),0)</f>
        <v>0</v>
      </c>
    </row>
    <row r="13" spans="1:7">
      <c r="A13" s="29" t="s">
        <v>48</v>
      </c>
      <c r="B13" s="34">
        <f>IFERROR(VLOOKUP($A13,'[1]11市町別戸数'!$A:$G,7,FALSE),0)</f>
        <v>61</v>
      </c>
      <c r="C13" s="34">
        <f>IFERROR(VLOOKUP($A13,'[1]11市町別戸数'!$A:$G,3,FALSE),0)</f>
        <v>27</v>
      </c>
      <c r="D13" s="34">
        <f>IFERROR(VLOOKUP($A13,'[1]11市町別戸数'!$A:$G,4,FALSE),0)</f>
        <v>21</v>
      </c>
      <c r="E13" s="34">
        <f>IFERROR(VLOOKUP($A13,'[1]11市町別戸数'!$A:$G,5,FALSE),0)</f>
        <v>0</v>
      </c>
      <c r="F13" s="34">
        <f>IFERROR(VLOOKUP($A13,'[1]11市町別戸数'!$A:$G,6,FALSE),0)</f>
        <v>13</v>
      </c>
      <c r="G13" s="34">
        <f>IFERROR(VLOOKUP($A13,'[1]11市町別マンション戸数'!A:C,3,FALSE),0)</f>
        <v>0</v>
      </c>
    </row>
    <row r="14" spans="1:7">
      <c r="A14" s="29" t="s">
        <v>47</v>
      </c>
      <c r="B14" s="34">
        <f>IFERROR(VLOOKUP($A14,'[1]11市町別戸数'!$A:$G,7,FALSE),0)</f>
        <v>5</v>
      </c>
      <c r="C14" s="34">
        <f>IFERROR(VLOOKUP($A14,'[1]11市町別戸数'!$A:$G,3,FALSE),0)</f>
        <v>2</v>
      </c>
      <c r="D14" s="34">
        <f>IFERROR(VLOOKUP($A14,'[1]11市町別戸数'!$A:$G,4,FALSE),0)</f>
        <v>0</v>
      </c>
      <c r="E14" s="34">
        <f>IFERROR(VLOOKUP($A14,'[1]11市町別戸数'!$A:$G,5,FALSE),0)</f>
        <v>0</v>
      </c>
      <c r="F14" s="34">
        <f>IFERROR(VLOOKUP($A14,'[1]11市町別戸数'!$A:$G,6,FALSE),0)</f>
        <v>3</v>
      </c>
      <c r="G14" s="34">
        <f>IFERROR(VLOOKUP($A14,'[1]11市町別マンション戸数'!A:C,3,FALSE),0)</f>
        <v>0</v>
      </c>
    </row>
    <row r="15" spans="1:7">
      <c r="A15" s="29" t="s">
        <v>5</v>
      </c>
      <c r="B15" s="34">
        <f t="shared" ref="B15:G15" si="1">SUM(B8:B14)</f>
        <v>441</v>
      </c>
      <c r="C15" s="34">
        <f t="shared" si="1"/>
        <v>197</v>
      </c>
      <c r="D15" s="34">
        <f t="shared" si="1"/>
        <v>180</v>
      </c>
      <c r="E15" s="34">
        <f t="shared" si="1"/>
        <v>6</v>
      </c>
      <c r="F15" s="34">
        <f t="shared" si="1"/>
        <v>58</v>
      </c>
      <c r="G15" s="34">
        <f t="shared" si="1"/>
        <v>0</v>
      </c>
    </row>
    <row r="16" spans="1:7">
      <c r="A16" s="29" t="s">
        <v>8</v>
      </c>
      <c r="B16" s="34">
        <f>IFERROR(VLOOKUP($A16,'[1]11市町別戸数'!$A:$G,7,FALSE),0)</f>
        <v>71</v>
      </c>
      <c r="C16" s="34">
        <f>IFERROR(VLOOKUP($A16,'[1]11市町別戸数'!$A:$G,3,FALSE),0)</f>
        <v>31</v>
      </c>
      <c r="D16" s="34">
        <f>IFERROR(VLOOKUP($A16,'[1]11市町別戸数'!$A:$G,4,FALSE),0)</f>
        <v>27</v>
      </c>
      <c r="E16" s="34">
        <f>IFERROR(VLOOKUP($A16,'[1]11市町別戸数'!$A:$G,5,FALSE),0)</f>
        <v>0</v>
      </c>
      <c r="F16" s="34">
        <f>IFERROR(VLOOKUP($A16,'[1]11市町別戸数'!$A:$G,6,FALSE),0)</f>
        <v>13</v>
      </c>
      <c r="G16" s="34">
        <f>IFERROR(VLOOKUP($A16,'[1]11市町別マンション戸数'!A:C,3,FALSE),0)</f>
        <v>0</v>
      </c>
    </row>
    <row r="17" spans="1:7">
      <c r="A17" s="29" t="s">
        <v>28</v>
      </c>
      <c r="B17" s="34">
        <f>IFERROR(VLOOKUP($A17,'[1]11市町別戸数'!$A:$G,7,FALSE),0)</f>
        <v>3</v>
      </c>
      <c r="C17" s="34">
        <f>IFERROR(VLOOKUP($A17,'[1]11市町別戸数'!$A:$G,3,FALSE),0)</f>
        <v>2</v>
      </c>
      <c r="D17" s="34">
        <f>IFERROR(VLOOKUP($A17,'[1]11市町別戸数'!$A:$G,4,FALSE),0)</f>
        <v>0</v>
      </c>
      <c r="E17" s="34">
        <f>IFERROR(VLOOKUP($A17,'[1]11市町別戸数'!$A:$G,5,FALSE),0)</f>
        <v>0</v>
      </c>
      <c r="F17" s="34">
        <f>IFERROR(VLOOKUP($A17,'[1]11市町別戸数'!$A:$G,6,FALSE),0)</f>
        <v>1</v>
      </c>
      <c r="G17" s="34">
        <f>IFERROR(VLOOKUP($A17,'[1]11市町別マンション戸数'!A:C,3,FALSE),0)</f>
        <v>0</v>
      </c>
    </row>
    <row r="18" spans="1:7">
      <c r="A18" s="29" t="s">
        <v>50</v>
      </c>
      <c r="B18" s="34">
        <f>IFERROR(VLOOKUP($A18,'[1]11市町別戸数'!$A:$G,7,FALSE),0)</f>
        <v>21</v>
      </c>
      <c r="C18" s="34">
        <f>IFERROR(VLOOKUP($A18,'[1]11市町別戸数'!$A:$G,3,FALSE),0)</f>
        <v>17</v>
      </c>
      <c r="D18" s="34">
        <f>IFERROR(VLOOKUP($A18,'[1]11市町別戸数'!$A:$G,4,FALSE),0)</f>
        <v>0</v>
      </c>
      <c r="E18" s="34">
        <f>IFERROR(VLOOKUP($A18,'[1]11市町別戸数'!$A:$G,5,FALSE),0)</f>
        <v>1</v>
      </c>
      <c r="F18" s="34">
        <f>IFERROR(VLOOKUP($A18,'[1]11市町別戸数'!$A:$G,6,FALSE),0)</f>
        <v>3</v>
      </c>
      <c r="G18" s="34">
        <f>IFERROR(VLOOKUP($A18,'[1]11市町別マンション戸数'!A:C,3,FALSE),0)</f>
        <v>0</v>
      </c>
    </row>
    <row r="19" spans="1:7">
      <c r="A19" s="29" t="s">
        <v>53</v>
      </c>
      <c r="B19" s="34">
        <f>IFERROR(VLOOKUP($A19,'[1]11市町別戸数'!$A:$G,7,FALSE),0)</f>
        <v>22</v>
      </c>
      <c r="C19" s="34">
        <f>IFERROR(VLOOKUP($A19,'[1]11市町別戸数'!$A:$G,3,FALSE),0)</f>
        <v>15</v>
      </c>
      <c r="D19" s="34">
        <f>IFERROR(VLOOKUP($A19,'[1]11市町別戸数'!$A:$G,4,FALSE),0)</f>
        <v>0</v>
      </c>
      <c r="E19" s="34">
        <f>IFERROR(VLOOKUP($A19,'[1]11市町別戸数'!$A:$G,5,FALSE),0)</f>
        <v>0</v>
      </c>
      <c r="F19" s="34">
        <f>IFERROR(VLOOKUP($A19,'[1]11市町別戸数'!$A:$G,6,FALSE),0)</f>
        <v>7</v>
      </c>
      <c r="G19" s="34">
        <f>IFERROR(VLOOKUP($A19,'[1]11市町別マンション戸数'!A:C,3,FALSE),0)</f>
        <v>0</v>
      </c>
    </row>
    <row r="20" spans="1:7">
      <c r="A20" s="29" t="s">
        <v>57</v>
      </c>
      <c r="B20" s="34">
        <f>IFERROR(VLOOKUP($A20,'[1]11市町別戸数'!$A:$G,7,FALSE),0)</f>
        <v>15</v>
      </c>
      <c r="C20" s="34">
        <f>IFERROR(VLOOKUP($A20,'[1]11市町別戸数'!$A:$G,3,FALSE),0)</f>
        <v>11</v>
      </c>
      <c r="D20" s="34">
        <f>IFERROR(VLOOKUP($A20,'[1]11市町別戸数'!$A:$G,4,FALSE),0)</f>
        <v>0</v>
      </c>
      <c r="E20" s="34">
        <f>IFERROR(VLOOKUP($A20,'[1]11市町別戸数'!$A:$G,5,FALSE),0)</f>
        <v>1</v>
      </c>
      <c r="F20" s="34">
        <f>IFERROR(VLOOKUP($A20,'[1]11市町別戸数'!$A:$G,6,FALSE),0)</f>
        <v>3</v>
      </c>
      <c r="G20" s="34">
        <f>IFERROR(VLOOKUP($A20,'[1]11市町別マンション戸数'!A:C,3,FALSE),0)</f>
        <v>0</v>
      </c>
    </row>
    <row r="21" spans="1:7">
      <c r="A21" s="29" t="s">
        <v>59</v>
      </c>
      <c r="B21" s="34">
        <f>IFERROR(VLOOKUP($A21,'[1]11市町別戸数'!$A:$G,7,FALSE),0)</f>
        <v>31</v>
      </c>
      <c r="C21" s="34">
        <f>IFERROR(VLOOKUP($A21,'[1]11市町別戸数'!$A:$G,3,FALSE),0)</f>
        <v>25</v>
      </c>
      <c r="D21" s="34">
        <f>IFERROR(VLOOKUP($A21,'[1]11市町別戸数'!$A:$G,4,FALSE),0)</f>
        <v>0</v>
      </c>
      <c r="E21" s="34">
        <f>IFERROR(VLOOKUP($A21,'[1]11市町別戸数'!$A:$G,5,FALSE),0)</f>
        <v>0</v>
      </c>
      <c r="F21" s="34">
        <f>IFERROR(VLOOKUP($A21,'[1]11市町別戸数'!$A:$G,6,FALSE),0)</f>
        <v>6</v>
      </c>
      <c r="G21" s="34">
        <f>IFERROR(VLOOKUP($A21,'[1]11市町別マンション戸数'!A:C,3,FALSE),0)</f>
        <v>0</v>
      </c>
    </row>
    <row r="22" spans="1:7">
      <c r="A22" s="29" t="s">
        <v>15</v>
      </c>
      <c r="B22" s="34">
        <f>IFERROR(VLOOKUP($A22,'[1]11市町別戸数'!$A:$G,7,FALSE),0)</f>
        <v>100</v>
      </c>
      <c r="C22" s="34">
        <f>IFERROR(VLOOKUP($A22,'[1]11市町別戸数'!$A:$G,3,FALSE),0)</f>
        <v>43</v>
      </c>
      <c r="D22" s="34">
        <f>IFERROR(VLOOKUP($A22,'[1]11市町別戸数'!$A:$G,4,FALSE),0)</f>
        <v>39</v>
      </c>
      <c r="E22" s="34">
        <f>IFERROR(VLOOKUP($A22,'[1]11市町別戸数'!$A:$G,5,FALSE),0)</f>
        <v>0</v>
      </c>
      <c r="F22" s="34">
        <f>IFERROR(VLOOKUP($A22,'[1]11市町別戸数'!$A:$G,6,FALSE),0)</f>
        <v>18</v>
      </c>
      <c r="G22" s="34">
        <f>IFERROR(VLOOKUP($A22,'[1]11市町別マンション戸数'!A:C,3,FALSE),0)</f>
        <v>0</v>
      </c>
    </row>
    <row r="23" spans="1:7">
      <c r="A23" s="29" t="s">
        <v>49</v>
      </c>
      <c r="B23" s="34">
        <f>IFERROR(VLOOKUP($A23,'[1]11市町別戸数'!$A:$G,7,FALSE),0)</f>
        <v>61</v>
      </c>
      <c r="C23" s="34">
        <f>IFERROR(VLOOKUP($A23,'[1]11市町別戸数'!$A:$G,3,FALSE),0)</f>
        <v>42</v>
      </c>
      <c r="D23" s="34">
        <f>IFERROR(VLOOKUP($A23,'[1]11市町別戸数'!$A:$G,4,FALSE),0)</f>
        <v>0</v>
      </c>
      <c r="E23" s="34">
        <f>IFERROR(VLOOKUP($A23,'[1]11市町別戸数'!$A:$G,5,FALSE),0)</f>
        <v>1</v>
      </c>
      <c r="F23" s="34">
        <f>IFERROR(VLOOKUP($A23,'[1]11市町別戸数'!$A:$G,6,FALSE),0)</f>
        <v>18</v>
      </c>
      <c r="G23" s="34">
        <f>IFERROR(VLOOKUP($A23,'[1]11市町別マンション戸数'!A:C,3,FALSE),0)</f>
        <v>0</v>
      </c>
    </row>
    <row r="24" spans="1:7">
      <c r="A24" s="29" t="s">
        <v>34</v>
      </c>
      <c r="B24" s="34">
        <f>IFERROR(VLOOKUP($A24,'[1]11市町別戸数'!$A:$G,7,FALSE),0)</f>
        <v>41</v>
      </c>
      <c r="C24" s="34">
        <f>IFERROR(VLOOKUP($A24,'[1]11市町別戸数'!$A:$G,3,FALSE),0)</f>
        <v>27</v>
      </c>
      <c r="D24" s="34">
        <f>IFERROR(VLOOKUP($A24,'[1]11市町別戸数'!$A:$G,4,FALSE),0)</f>
        <v>0</v>
      </c>
      <c r="E24" s="34">
        <f>IFERROR(VLOOKUP($A24,'[1]11市町別戸数'!$A:$G,5,FALSE),0)</f>
        <v>0</v>
      </c>
      <c r="F24" s="34">
        <f>IFERROR(VLOOKUP($A24,'[1]11市町別戸数'!$A:$G,6,FALSE),0)</f>
        <v>14</v>
      </c>
      <c r="G24" s="34">
        <f>IFERROR(VLOOKUP($A24,'[1]11市町別マンション戸数'!A:C,3,FALSE),0)</f>
        <v>0</v>
      </c>
    </row>
    <row r="25" spans="1:7">
      <c r="A25" s="29" t="s">
        <v>2</v>
      </c>
      <c r="B25" s="34">
        <f>IFERROR(VLOOKUP($A25,'[1]11市町別戸数'!$A:$G,7,FALSE),0)</f>
        <v>33</v>
      </c>
      <c r="C25" s="34">
        <f>IFERROR(VLOOKUP($A25,'[1]11市町別戸数'!$A:$G,3,FALSE),0)</f>
        <v>23</v>
      </c>
      <c r="D25" s="34">
        <f>IFERROR(VLOOKUP($A25,'[1]11市町別戸数'!$A:$G,4,FALSE),0)</f>
        <v>0</v>
      </c>
      <c r="E25" s="34">
        <f>IFERROR(VLOOKUP($A25,'[1]11市町別戸数'!$A:$G,5,FALSE),0)</f>
        <v>0</v>
      </c>
      <c r="F25" s="34">
        <f>IFERROR(VLOOKUP($A25,'[1]11市町別戸数'!$A:$G,6,FALSE),0)</f>
        <v>10</v>
      </c>
      <c r="G25" s="34">
        <f>IFERROR(VLOOKUP($A25,'[1]11市町別マンション戸数'!A:C,3,FALSE),0)</f>
        <v>0</v>
      </c>
    </row>
    <row r="26" spans="1:7">
      <c r="A26" s="29" t="s">
        <v>51</v>
      </c>
      <c r="B26" s="34">
        <f>IFERROR(VLOOKUP($A26,'[1]11市町別戸数'!$A:$G,7,FALSE),0)</f>
        <v>28</v>
      </c>
      <c r="C26" s="34">
        <f>IFERROR(VLOOKUP($A26,'[1]11市町別戸数'!$A:$G,3,FALSE),0)</f>
        <v>16</v>
      </c>
      <c r="D26" s="34">
        <f>IFERROR(VLOOKUP($A26,'[1]11市町別戸数'!$A:$G,4,FALSE),0)</f>
        <v>8</v>
      </c>
      <c r="E26" s="34">
        <f>IFERROR(VLOOKUP($A26,'[1]11市町別戸数'!$A:$G,5,FALSE),0)</f>
        <v>0</v>
      </c>
      <c r="F26" s="34">
        <f>IFERROR(VLOOKUP($A26,'[1]11市町別戸数'!$A:$G,6,FALSE),0)</f>
        <v>4</v>
      </c>
      <c r="G26" s="34">
        <f>IFERROR(VLOOKUP($A26,'[1]11市町別マンション戸数'!A:C,3,FALSE),0)</f>
        <v>0</v>
      </c>
    </row>
    <row r="27" spans="1:7">
      <c r="A27" s="29" t="s">
        <v>61</v>
      </c>
      <c r="B27" s="34">
        <f>IFERROR(VLOOKUP($A27,'[1]11市町別戸数'!$A:$G,7,FALSE),0)</f>
        <v>30</v>
      </c>
      <c r="C27" s="34">
        <f>IFERROR(VLOOKUP($A27,'[1]11市町別戸数'!$A:$G,3,FALSE),0)</f>
        <v>14</v>
      </c>
      <c r="D27" s="34">
        <f>IFERROR(VLOOKUP($A27,'[1]11市町別戸数'!$A:$G,4,FALSE),0)</f>
        <v>11</v>
      </c>
      <c r="E27" s="34">
        <f>IFERROR(VLOOKUP($A27,'[1]11市町別戸数'!$A:$G,5,FALSE),0)</f>
        <v>0</v>
      </c>
      <c r="F27" s="34">
        <f>IFERROR(VLOOKUP($A27,'[1]11市町別戸数'!$A:$G,6,FALSE),0)</f>
        <v>5</v>
      </c>
      <c r="G27" s="34">
        <f>IFERROR(VLOOKUP($A27,'[1]11市町別マンション戸数'!A:C,3,FALSE),0)</f>
        <v>0</v>
      </c>
    </row>
    <row r="28" spans="1:7">
      <c r="A28" s="29" t="s">
        <v>29</v>
      </c>
      <c r="B28" s="34">
        <f>IFERROR(VLOOKUP($A28,'[1]11市町別戸数'!$A:$G,7,FALSE),0)</f>
        <v>27</v>
      </c>
      <c r="C28" s="34">
        <f>IFERROR(VLOOKUP($A28,'[1]11市町別戸数'!$A:$G,3,FALSE),0)</f>
        <v>24</v>
      </c>
      <c r="D28" s="34">
        <f>IFERROR(VLOOKUP($A28,'[1]11市町別戸数'!$A:$G,4,FALSE),0)</f>
        <v>0</v>
      </c>
      <c r="E28" s="34">
        <f>IFERROR(VLOOKUP($A28,'[1]11市町別戸数'!$A:$G,5,FALSE),0)</f>
        <v>0</v>
      </c>
      <c r="F28" s="34">
        <f>IFERROR(VLOOKUP($A28,'[1]11市町別戸数'!$A:$G,6,FALSE),0)</f>
        <v>3</v>
      </c>
      <c r="G28" s="34">
        <f>IFERROR(VLOOKUP($A28,'[1]11市町別マンション戸数'!A:C,3,FALSE),0)</f>
        <v>0</v>
      </c>
    </row>
    <row r="29" spans="1:7">
      <c r="A29" s="29" t="s">
        <v>54</v>
      </c>
      <c r="B29" s="34">
        <f>IFERROR(VLOOKUP($A29,'[1]11市町別戸数'!$A:$G,7,FALSE),0)</f>
        <v>4</v>
      </c>
      <c r="C29" s="34">
        <f>IFERROR(VLOOKUP($A29,'[1]11市町別戸数'!$A:$G,3,FALSE),0)</f>
        <v>4</v>
      </c>
      <c r="D29" s="34">
        <f>IFERROR(VLOOKUP($A29,'[1]11市町別戸数'!$A:$G,4,FALSE),0)</f>
        <v>0</v>
      </c>
      <c r="E29" s="34">
        <f>IFERROR(VLOOKUP($A29,'[1]11市町別戸数'!$A:$G,5,FALSE),0)</f>
        <v>0</v>
      </c>
      <c r="F29" s="34">
        <f>IFERROR(VLOOKUP($A29,'[1]11市町別戸数'!$A:$G,6,FALSE),0)</f>
        <v>0</v>
      </c>
      <c r="G29" s="34">
        <f>IFERROR(VLOOKUP($A29,'[1]11市町別マンション戸数'!A:C,3,FALSE),0)</f>
        <v>0</v>
      </c>
    </row>
    <row r="30" spans="1:7">
      <c r="A30" s="29" t="s">
        <v>42</v>
      </c>
      <c r="B30" s="34">
        <f>IFERROR(VLOOKUP($A30,'[1]11市町別戸数'!$A:$G,7,FALSE),0)</f>
        <v>11</v>
      </c>
      <c r="C30" s="34">
        <f>IFERROR(VLOOKUP($A30,'[1]11市町別戸数'!$A:$G,3,FALSE),0)</f>
        <v>9</v>
      </c>
      <c r="D30" s="34">
        <f>IFERROR(VLOOKUP($A30,'[1]11市町別戸数'!$A:$G,4,FALSE),0)</f>
        <v>0</v>
      </c>
      <c r="E30" s="34">
        <f>IFERROR(VLOOKUP($A30,'[1]11市町別戸数'!$A:$G,5,FALSE),0)</f>
        <v>0</v>
      </c>
      <c r="F30" s="34">
        <f>IFERROR(VLOOKUP($A30,'[1]11市町別戸数'!$A:$G,6,FALSE),0)</f>
        <v>2</v>
      </c>
      <c r="G30" s="34">
        <f>IFERROR(VLOOKUP($A30,'[1]11市町別マンション戸数'!A:C,3,FALSE),0)</f>
        <v>0</v>
      </c>
    </row>
    <row r="31" spans="1:7">
      <c r="A31" s="29" t="s">
        <v>0</v>
      </c>
      <c r="B31" s="34">
        <f>IFERROR(VLOOKUP($A31,'[1]11市町別戸数'!$A:$G,7,FALSE),0)</f>
        <v>10</v>
      </c>
      <c r="C31" s="34">
        <f>IFERROR(VLOOKUP($A31,'[1]11市町別戸数'!$A:$G,3,FALSE),0)</f>
        <v>10</v>
      </c>
      <c r="D31" s="34">
        <f>IFERROR(VLOOKUP($A31,'[1]11市町別戸数'!$A:$G,4,FALSE),0)</f>
        <v>0</v>
      </c>
      <c r="E31" s="34">
        <f>IFERROR(VLOOKUP($A31,'[1]11市町別戸数'!$A:$G,5,FALSE),0)</f>
        <v>0</v>
      </c>
      <c r="F31" s="34">
        <f>IFERROR(VLOOKUP($A31,'[1]11市町別戸数'!$A:$G,6,FALSE),0)</f>
        <v>0</v>
      </c>
      <c r="G31" s="34">
        <f>IFERROR(VLOOKUP($A31,'[1]11市町別マンション戸数'!A:C,3,FALSE),0)</f>
        <v>0</v>
      </c>
    </row>
    <row r="32" spans="1:7">
      <c r="A32" s="29" t="s">
        <v>56</v>
      </c>
      <c r="B32" s="34">
        <f>IFERROR(VLOOKUP($A32,'[1]11市町別戸数'!$A:$G,7,FALSE),0)</f>
        <v>6</v>
      </c>
      <c r="C32" s="34">
        <f>IFERROR(VLOOKUP($A32,'[1]11市町別戸数'!$A:$G,3,FALSE),0)</f>
        <v>6</v>
      </c>
      <c r="D32" s="34">
        <f>IFERROR(VLOOKUP($A32,'[1]11市町別戸数'!$A:$G,4,FALSE),0)</f>
        <v>0</v>
      </c>
      <c r="E32" s="34">
        <f>IFERROR(VLOOKUP($A32,'[1]11市町別戸数'!$A:$G,5,FALSE),0)</f>
        <v>0</v>
      </c>
      <c r="F32" s="34">
        <f>IFERROR(VLOOKUP($A32,'[1]11市町別戸数'!$A:$G,6,FALSE),0)</f>
        <v>0</v>
      </c>
      <c r="G32" s="34">
        <f>IFERROR(VLOOKUP($A32,'[1]11市町別マンション戸数'!A:C,3,FALSE),0)</f>
        <v>0</v>
      </c>
    </row>
    <row r="33" spans="1:7">
      <c r="A33" s="29" t="s">
        <v>35</v>
      </c>
      <c r="B33" s="34">
        <f>IFERROR(VLOOKUP($A33,'[1]11市町別戸数'!$A:$G,7,FALSE),0)</f>
        <v>9</v>
      </c>
      <c r="C33" s="34">
        <f>IFERROR(VLOOKUP($A33,'[1]11市町別戸数'!$A:$G,3,FALSE),0)</f>
        <v>9</v>
      </c>
      <c r="D33" s="34">
        <f>IFERROR(VLOOKUP($A33,'[1]11市町別戸数'!$A:$G,4,FALSE),0)</f>
        <v>0</v>
      </c>
      <c r="E33" s="34">
        <f>IFERROR(VLOOKUP($A33,'[1]11市町別戸数'!$A:$G,5,FALSE),0)</f>
        <v>0</v>
      </c>
      <c r="F33" s="34">
        <f>IFERROR(VLOOKUP($A33,'[1]11市町別戸数'!$A:$G,6,FALSE),0)</f>
        <v>0</v>
      </c>
      <c r="G33" s="34">
        <f>IFERROR(VLOOKUP($A33,'[1]11市町別マンション戸数'!A:C,3,FALSE),0)</f>
        <v>0</v>
      </c>
    </row>
    <row r="34" spans="1:7">
      <c r="A34" s="29" t="s">
        <v>31</v>
      </c>
      <c r="B34" s="34">
        <f>IFERROR(VLOOKUP($A34,'[1]11市町別戸数'!$A:$G,7,FALSE),0)</f>
        <v>9</v>
      </c>
      <c r="C34" s="34">
        <f>IFERROR(VLOOKUP($A34,'[1]11市町別戸数'!$A:$G,3,FALSE),0)</f>
        <v>9</v>
      </c>
      <c r="D34" s="34">
        <f>IFERROR(VLOOKUP($A34,'[1]11市町別戸数'!$A:$G,4,FALSE),0)</f>
        <v>0</v>
      </c>
      <c r="E34" s="34">
        <f>IFERROR(VLOOKUP($A34,'[1]11市町別戸数'!$A:$G,5,FALSE),0)</f>
        <v>0</v>
      </c>
      <c r="F34" s="34">
        <f>IFERROR(VLOOKUP($A34,'[1]11市町別戸数'!$A:$G,6,FALSE),0)</f>
        <v>0</v>
      </c>
      <c r="G34" s="34">
        <f>IFERROR(VLOOKUP($A34,'[1]11市町別マンション戸数'!A:C,3,FALSE),0)</f>
        <v>0</v>
      </c>
    </row>
    <row r="35" spans="1:7">
      <c r="A35" s="29" t="s">
        <v>22</v>
      </c>
      <c r="B35" s="34">
        <f>IFERROR(VLOOKUP($A35,'[1]11市町別戸数'!$A:$G,7,FALSE),0)</f>
        <v>13</v>
      </c>
      <c r="C35" s="34">
        <f>IFERROR(VLOOKUP($A35,'[1]11市町別戸数'!$A:$G,3,FALSE),0)</f>
        <v>5</v>
      </c>
      <c r="D35" s="34">
        <f>IFERROR(VLOOKUP($A35,'[1]11市町別戸数'!$A:$G,4,FALSE),0)</f>
        <v>8</v>
      </c>
      <c r="E35" s="34">
        <f>IFERROR(VLOOKUP($A35,'[1]11市町別戸数'!$A:$G,5,FALSE),0)</f>
        <v>0</v>
      </c>
      <c r="F35" s="34">
        <f>IFERROR(VLOOKUP($A35,'[1]11市町別戸数'!$A:$G,6,FALSE),0)</f>
        <v>0</v>
      </c>
      <c r="G35" s="34">
        <f>IFERROR(VLOOKUP($A35,'[1]11市町別マンション戸数'!A:C,3,FALSE),0)</f>
        <v>0</v>
      </c>
    </row>
    <row r="36" spans="1:7">
      <c r="A36" s="29" t="s">
        <v>33</v>
      </c>
      <c r="B36" s="34">
        <f>IFERROR(VLOOKUP($A36,'[1]11市町別戸数'!$A:$G,7,FALSE),0)</f>
        <v>8</v>
      </c>
      <c r="C36" s="34">
        <f>IFERROR(VLOOKUP($A36,'[1]11市町別戸数'!$A:$G,3,FALSE),0)</f>
        <v>8</v>
      </c>
      <c r="D36" s="34">
        <f>IFERROR(VLOOKUP($A36,'[1]11市町別戸数'!$A:$G,4,FALSE),0)</f>
        <v>0</v>
      </c>
      <c r="E36" s="34">
        <f>IFERROR(VLOOKUP($A36,'[1]11市町別戸数'!$A:$G,5,FALSE),0)</f>
        <v>0</v>
      </c>
      <c r="F36" s="34">
        <f>IFERROR(VLOOKUP($A36,'[1]11市町別戸数'!$A:$G,6,FALSE),0)</f>
        <v>0</v>
      </c>
      <c r="G36" s="34">
        <f>IFERROR(VLOOKUP($A36,'[1]11市町別マンション戸数'!A:C,3,FALSE),0)</f>
        <v>0</v>
      </c>
    </row>
    <row r="37" spans="1:7">
      <c r="A37" s="29" t="s">
        <v>19</v>
      </c>
      <c r="B37" s="34">
        <f>IFERROR(VLOOKUP($A37,'[1]11市町別戸数'!$A:$G,7,FALSE),0)</f>
        <v>1</v>
      </c>
      <c r="C37" s="34">
        <f>IFERROR(VLOOKUP($A37,'[1]11市町別戸数'!$A:$G,3,FALSE),0)</f>
        <v>1</v>
      </c>
      <c r="D37" s="34">
        <f>IFERROR(VLOOKUP($A37,'[1]11市町別戸数'!$A:$G,4,FALSE),0)</f>
        <v>0</v>
      </c>
      <c r="E37" s="34">
        <f>IFERROR(VLOOKUP($A37,'[1]11市町別戸数'!$A:$G,5,FALSE),0)</f>
        <v>0</v>
      </c>
      <c r="F37" s="34">
        <f>IFERROR(VLOOKUP($A37,'[1]11市町別戸数'!$A:$G,6,FALSE),0)</f>
        <v>0</v>
      </c>
      <c r="G37" s="34">
        <f>IFERROR(VLOOKUP($A37,'[1]11市町別マンション戸数'!A:C,3,FALSE),0)</f>
        <v>0</v>
      </c>
    </row>
    <row r="38" spans="1:7">
      <c r="A38" s="30" t="s">
        <v>64</v>
      </c>
      <c r="B38" s="34">
        <f>IFERROR(VLOOKUP($A38,'[1]11市町別戸数'!$A:$G,7,FALSE),0)</f>
        <v>2</v>
      </c>
      <c r="C38" s="34">
        <f>IFERROR(VLOOKUP($A38,'[1]11市町別戸数'!$A:$G,3,FALSE),0)</f>
        <v>2</v>
      </c>
      <c r="D38" s="34">
        <f>IFERROR(VLOOKUP($A38,'[1]11市町別戸数'!$A:$G,4,FALSE),0)</f>
        <v>0</v>
      </c>
      <c r="E38" s="34">
        <f>IFERROR(VLOOKUP($A38,'[1]11市町別戸数'!$A:$G,5,FALSE),0)</f>
        <v>0</v>
      </c>
      <c r="F38" s="34">
        <f>IFERROR(VLOOKUP($A38,'[1]11市町別戸数'!$A:$G,6,FALSE),0)</f>
        <v>0</v>
      </c>
      <c r="G38" s="34">
        <f>IFERROR(VLOOKUP($A38,'[1]11市町別マンション戸数'!A:C,3,FALSE),0)</f>
        <v>0</v>
      </c>
    </row>
    <row r="39" spans="1:7">
      <c r="A39" s="29" t="s">
        <v>62</v>
      </c>
      <c r="B39" s="34">
        <f>IFERROR(VLOOKUP($A39,'[1]11市町別戸数'!$A:$G,7,FALSE),0)</f>
        <v>0</v>
      </c>
      <c r="C39" s="34">
        <f>IFERROR(VLOOKUP($A39,'[1]11市町別戸数'!$A:$G,3,FALSE),0)</f>
        <v>0</v>
      </c>
      <c r="D39" s="34">
        <f>IFERROR(VLOOKUP($A39,'[1]11市町別戸数'!$A:$G,4,FALSE),0)</f>
        <v>0</v>
      </c>
      <c r="E39" s="34">
        <f>IFERROR(VLOOKUP($A39,'[1]11市町別戸数'!$A:$G,5,FALSE),0)</f>
        <v>0</v>
      </c>
      <c r="F39" s="34">
        <f>IFERROR(VLOOKUP($A39,'[1]11市町別戸数'!$A:$G,6,FALSE),0)</f>
        <v>0</v>
      </c>
      <c r="G39" s="34">
        <f>IFERROR(VLOOKUP($A39,'[1]11市町別マンション戸数'!A:C,3,FALSE),0)</f>
        <v>0</v>
      </c>
    </row>
    <row r="40" spans="1:7">
      <c r="A40" s="29" t="s">
        <v>16</v>
      </c>
      <c r="B40" s="34">
        <f>IFERROR(VLOOKUP($A40,'[1]11市町別戸数'!$A:$G,7,FALSE),0)</f>
        <v>1</v>
      </c>
      <c r="C40" s="34">
        <f>IFERROR(VLOOKUP($A40,'[1]11市町別戸数'!$A:$G,3,FALSE),0)</f>
        <v>1</v>
      </c>
      <c r="D40" s="34">
        <f>IFERROR(VLOOKUP($A40,'[1]11市町別戸数'!$A:$G,4,FALSE),0)</f>
        <v>0</v>
      </c>
      <c r="E40" s="34">
        <f>IFERROR(VLOOKUP($A40,'[1]11市町別戸数'!$A:$G,5,FALSE),0)</f>
        <v>0</v>
      </c>
      <c r="F40" s="34">
        <f>IFERROR(VLOOKUP($A40,'[1]11市町別戸数'!$A:$G,6,FALSE),0)</f>
        <v>0</v>
      </c>
      <c r="G40" s="34">
        <f>IFERROR(VLOOKUP($A40,'[1]11市町別マンション戸数'!A:C,3,FALSE),0)</f>
        <v>0</v>
      </c>
    </row>
    <row r="41" spans="1:7">
      <c r="A41" s="30" t="s">
        <v>36</v>
      </c>
      <c r="B41" s="34">
        <f>IFERROR(VLOOKUP($A41,'[1]11市町別戸数'!$A:$G,7,FALSE),0)</f>
        <v>1</v>
      </c>
      <c r="C41" s="34">
        <f>IFERROR(VLOOKUP($A41,'[1]11市町別戸数'!$A:$G,3,FALSE),0)</f>
        <v>1</v>
      </c>
      <c r="D41" s="34">
        <f>IFERROR(VLOOKUP($A41,'[1]11市町別戸数'!$A:$G,4,FALSE),0)</f>
        <v>0</v>
      </c>
      <c r="E41" s="34">
        <f>IFERROR(VLOOKUP($A41,'[1]11市町別戸数'!$A:$G,5,FALSE),0)</f>
        <v>0</v>
      </c>
      <c r="F41" s="34">
        <f>IFERROR(VLOOKUP($A41,'[1]11市町別戸数'!$A:$G,6,FALSE),0)</f>
        <v>0</v>
      </c>
      <c r="G41" s="34">
        <f>IFERROR(VLOOKUP($A41,'[1]11市町別マンション戸数'!A:C,3,FALSE),0)</f>
        <v>0</v>
      </c>
    </row>
    <row r="42" spans="1:7">
      <c r="A42" s="29" t="s">
        <v>32</v>
      </c>
      <c r="B42" s="34">
        <f>IFERROR(VLOOKUP($A42,'[1]11市町別戸数'!$A:$G,7,FALSE),0)</f>
        <v>14</v>
      </c>
      <c r="C42" s="34">
        <f>IFERROR(VLOOKUP($A42,'[1]11市町別戸数'!$A:$G,3,FALSE),0)</f>
        <v>8</v>
      </c>
      <c r="D42" s="34">
        <f>IFERROR(VLOOKUP($A42,'[1]11市町別戸数'!$A:$G,4,FALSE),0)</f>
        <v>0</v>
      </c>
      <c r="E42" s="34">
        <f>IFERROR(VLOOKUP($A42,'[1]11市町別戸数'!$A:$G,5,FALSE),0)</f>
        <v>0</v>
      </c>
      <c r="F42" s="34">
        <f>IFERROR(VLOOKUP($A42,'[1]11市町別戸数'!$A:$G,6,FALSE),0)</f>
        <v>6</v>
      </c>
      <c r="G42" s="34">
        <f>IFERROR(VLOOKUP($A42,'[1]11市町別マンション戸数'!A:C,3,FALSE),0)</f>
        <v>0</v>
      </c>
    </row>
    <row r="43" spans="1:7">
      <c r="A43" s="29" t="s">
        <v>55</v>
      </c>
      <c r="B43" s="34">
        <f>IFERROR(VLOOKUP($A43,'[1]11市町別戸数'!$A:$G,7,FALSE),0)</f>
        <v>15</v>
      </c>
      <c r="C43" s="34">
        <f>IFERROR(VLOOKUP($A43,'[1]11市町別戸数'!$A:$G,3,FALSE),0)</f>
        <v>6</v>
      </c>
      <c r="D43" s="34">
        <f>IFERROR(VLOOKUP($A43,'[1]11市町別戸数'!$A:$G,4,FALSE),0)</f>
        <v>0</v>
      </c>
      <c r="E43" s="34">
        <f>IFERROR(VLOOKUP($A43,'[1]11市町別戸数'!$A:$G,5,FALSE),0)</f>
        <v>0</v>
      </c>
      <c r="F43" s="34">
        <f>IFERROR(VLOOKUP($A43,'[1]11市町別戸数'!$A:$G,6,FALSE),0)</f>
        <v>9</v>
      </c>
      <c r="G43" s="34">
        <f>IFERROR(VLOOKUP($A43,'[1]11市町別マンション戸数'!A:C,3,FALSE),0)</f>
        <v>0</v>
      </c>
    </row>
    <row r="44" spans="1:7">
      <c r="A44" s="29" t="s">
        <v>18</v>
      </c>
      <c r="B44" s="34">
        <f>IFERROR(VLOOKUP($A44,'[1]11市町別戸数'!$A:$G,7,FALSE),0)</f>
        <v>32</v>
      </c>
      <c r="C44" s="34">
        <f>IFERROR(VLOOKUP($A44,'[1]11市町別戸数'!$A:$G,3,FALSE),0)</f>
        <v>7</v>
      </c>
      <c r="D44" s="34">
        <f>IFERROR(VLOOKUP($A44,'[1]11市町別戸数'!$A:$G,4,FALSE),0)</f>
        <v>24</v>
      </c>
      <c r="E44" s="34">
        <f>IFERROR(VLOOKUP($A44,'[1]11市町別戸数'!$A:$G,5,FALSE),0)</f>
        <v>0</v>
      </c>
      <c r="F44" s="34">
        <f>IFERROR(VLOOKUP($A44,'[1]11市町別戸数'!$A:$G,6,FALSE),0)</f>
        <v>1</v>
      </c>
      <c r="G44" s="34">
        <f>IFERROR(VLOOKUP($A44,'[1]11市町別マンション戸数'!A:C,3,FALSE),0)</f>
        <v>0</v>
      </c>
    </row>
    <row r="45" spans="1:7">
      <c r="A45" s="29" t="s">
        <v>3</v>
      </c>
      <c r="B45" s="34">
        <f>IFERROR(VLOOKUP($A45,'[1]11市町別戸数'!$A:$G,7,FALSE),0)</f>
        <v>3</v>
      </c>
      <c r="C45" s="34">
        <f>IFERROR(VLOOKUP($A45,'[1]11市町別戸数'!$A:$G,3,FALSE),0)</f>
        <v>1</v>
      </c>
      <c r="D45" s="34">
        <f>IFERROR(VLOOKUP($A45,'[1]11市町別戸数'!$A:$G,4,FALSE),0)</f>
        <v>0</v>
      </c>
      <c r="E45" s="34">
        <f>IFERROR(VLOOKUP($A45,'[1]11市町別戸数'!$A:$G,5,FALSE),0)</f>
        <v>0</v>
      </c>
      <c r="F45" s="34">
        <f>IFERROR(VLOOKUP($A45,'[1]11市町別戸数'!$A:$G,6,FALSE),0)</f>
        <v>2</v>
      </c>
      <c r="G45" s="34">
        <f>IFERROR(VLOOKUP($A45,'[1]11市町別マンション戸数'!A:C,3,FALSE),0)</f>
        <v>0</v>
      </c>
    </row>
    <row r="46" spans="1:7">
      <c r="A46" s="29" t="s">
        <v>52</v>
      </c>
      <c r="B46" s="34">
        <f>IFERROR(VLOOKUP($A46,'[1]11市町別戸数'!$A:$G,7,FALSE),0)</f>
        <v>12</v>
      </c>
      <c r="C46" s="34">
        <f>IFERROR(VLOOKUP($A46,'[1]11市町別戸数'!$A:$G,3,FALSE),0)</f>
        <v>6</v>
      </c>
      <c r="D46" s="34">
        <f>IFERROR(VLOOKUP($A46,'[1]11市町別戸数'!$A:$G,4,FALSE),0)</f>
        <v>0</v>
      </c>
      <c r="E46" s="34">
        <f>IFERROR(VLOOKUP($A46,'[1]11市町別戸数'!$A:$G,5,FALSE),0)</f>
        <v>0</v>
      </c>
      <c r="F46" s="34">
        <f>IFERROR(VLOOKUP($A46,'[1]11市町別戸数'!$A:$G,6,FALSE),0)</f>
        <v>6</v>
      </c>
      <c r="G46" s="34">
        <f>IFERROR(VLOOKUP($A46,'[1]11市町別マンション戸数'!A:C,3,FALSE),0)</f>
        <v>0</v>
      </c>
    </row>
    <row r="47" spans="1:7">
      <c r="A47" s="29" t="s">
        <v>1</v>
      </c>
      <c r="B47" s="34">
        <f>IFERROR(VLOOKUP($A47,'[1]11市町別戸数'!$A:$G,7,FALSE),0)</f>
        <v>1</v>
      </c>
      <c r="C47" s="34">
        <f>IFERROR(VLOOKUP($A47,'[1]11市町別戸数'!$A:$G,3,FALSE),0)</f>
        <v>1</v>
      </c>
      <c r="D47" s="34">
        <f>IFERROR(VLOOKUP($A47,'[1]11市町別戸数'!$A:$G,4,FALSE),0)</f>
        <v>0</v>
      </c>
      <c r="E47" s="34">
        <f>IFERROR(VLOOKUP($A47,'[1]11市町別戸数'!$A:$G,5,FALSE),0)</f>
        <v>0</v>
      </c>
      <c r="F47" s="34">
        <f>IFERROR(VLOOKUP($A47,'[1]11市町別戸数'!$A:$G,6,FALSE),0)</f>
        <v>0</v>
      </c>
      <c r="G47" s="34">
        <f>IFERROR(VLOOKUP($A47,'[1]11市町別マンション戸数'!A:C,3,FALSE),0)</f>
        <v>0</v>
      </c>
    </row>
    <row r="48" spans="1:7">
      <c r="A48" s="31" t="s">
        <v>63</v>
      </c>
      <c r="B48" s="34">
        <f>IFERROR(VLOOKUP($A48,'[1]11市町別戸数'!$A:$G,7,FALSE),0)</f>
        <v>14</v>
      </c>
      <c r="C48" s="34">
        <f>IFERROR(VLOOKUP($A48,'[1]11市町別戸数'!$A:$G,3,FALSE),0)</f>
        <v>6</v>
      </c>
      <c r="D48" s="34">
        <f>IFERROR(VLOOKUP($A48,'[1]11市町別戸数'!$A:$G,4,FALSE),0)</f>
        <v>8</v>
      </c>
      <c r="E48" s="34">
        <f>IFERROR(VLOOKUP($A48,'[1]11市町別戸数'!$A:$G,5,FALSE),0)</f>
        <v>0</v>
      </c>
      <c r="F48" s="34">
        <f>IFERROR(VLOOKUP($A48,'[1]11市町別戸数'!$A:$G,6,FALSE),0)</f>
        <v>0</v>
      </c>
      <c r="G48" s="34">
        <f>IFERROR(VLOOKUP($A48,'[1]11市町別マンション戸数'!A:C,3,FALSE),0)</f>
        <v>0</v>
      </c>
    </row>
    <row r="49" spans="1:7">
      <c r="A49" s="32" t="s">
        <v>25</v>
      </c>
      <c r="B49" s="34">
        <f t="shared" ref="B49:G49" si="2">SUM(B4:B48)-B7-B15</f>
        <v>1509</v>
      </c>
      <c r="C49" s="34">
        <f t="shared" si="2"/>
        <v>708</v>
      </c>
      <c r="D49" s="34">
        <f t="shared" si="2"/>
        <v>444</v>
      </c>
      <c r="E49" s="34">
        <f t="shared" si="2"/>
        <v>126</v>
      </c>
      <c r="F49" s="34">
        <f t="shared" si="2"/>
        <v>231</v>
      </c>
      <c r="G49" s="34">
        <f t="shared" si="2"/>
        <v>0</v>
      </c>
    </row>
  </sheetData>
  <phoneticPr fontId="12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49"/>
  <sheetViews>
    <sheetView workbookViewId="0">
      <selection activeCell="E13" sqref="E13"/>
    </sheetView>
  </sheetViews>
  <sheetFormatPr defaultRowHeight="12.9"/>
  <cols>
    <col min="1" max="1" width="16.125" style="53" customWidth="1"/>
    <col min="6" max="6" width="10.75" bestFit="1" customWidth="1"/>
  </cols>
  <sheetData>
    <row r="1" spans="1:7" ht="17">
      <c r="B1" s="3"/>
      <c r="C1" s="3"/>
      <c r="D1" s="14"/>
      <c r="E1" s="14" t="s">
        <v>27</v>
      </c>
      <c r="F1" s="44">
        <v>44986</v>
      </c>
      <c r="G1" s="17"/>
    </row>
    <row r="2" spans="1:7">
      <c r="B2" s="4"/>
      <c r="C2" s="4"/>
      <c r="D2" s="4"/>
      <c r="E2" s="4"/>
      <c r="F2" s="4"/>
      <c r="G2" s="18" t="s">
        <v>6</v>
      </c>
    </row>
    <row r="3" spans="1:7">
      <c r="A3" s="28" t="s">
        <v>72</v>
      </c>
      <c r="B3" s="33" t="s">
        <v>74</v>
      </c>
      <c r="C3" s="28" t="s">
        <v>58</v>
      </c>
      <c r="D3" s="28" t="s">
        <v>75</v>
      </c>
      <c r="E3" s="35" t="s">
        <v>76</v>
      </c>
      <c r="F3" s="28" t="s">
        <v>20</v>
      </c>
      <c r="G3" s="27" t="s">
        <v>23</v>
      </c>
    </row>
    <row r="4" spans="1:7">
      <c r="A4" s="29" t="s">
        <v>39</v>
      </c>
      <c r="B4" s="34">
        <f>IFERROR(VLOOKUP($A4,'[7]11市町別戸数'!$A:$G,7,FALSE),0)</f>
        <v>111</v>
      </c>
      <c r="C4" s="34">
        <f>IFERROR(VLOOKUP($A4,'[7]11市町別戸数'!$A:$G,3,FALSE),0)</f>
        <v>34</v>
      </c>
      <c r="D4" s="34">
        <f>IFERROR(VLOOKUP($A4,'[7]11市町別戸数'!$A:$G,4,FALSE),0)</f>
        <v>60</v>
      </c>
      <c r="E4" s="34">
        <f>IFERROR(VLOOKUP($A4,'[7]11市町別戸数'!$A:$G,5,FALSE),0)</f>
        <v>0</v>
      </c>
      <c r="F4" s="34">
        <f>IFERROR(VLOOKUP($A4,'[7]11市町別戸数'!$A:$G,6,FALSE),0)</f>
        <v>17</v>
      </c>
      <c r="G4" s="34">
        <f>IFERROR(VLOOKUP($A4,'[7]11市町別マンション戸数'!A:C,3,FALSE),0)</f>
        <v>0</v>
      </c>
    </row>
    <row r="5" spans="1:7">
      <c r="A5" s="29" t="s">
        <v>13</v>
      </c>
      <c r="B5" s="34">
        <f>IFERROR(VLOOKUP($A5,'[7]11市町別戸数'!$A:$G,7,FALSE),0)</f>
        <v>163</v>
      </c>
      <c r="C5" s="34">
        <f>IFERROR(VLOOKUP($A5,'[7]11市町別戸数'!$A:$G,3,FALSE),0)</f>
        <v>45</v>
      </c>
      <c r="D5" s="34">
        <f>IFERROR(VLOOKUP($A5,'[7]11市町別戸数'!$A:$G,4,FALSE),0)</f>
        <v>95</v>
      </c>
      <c r="E5" s="34">
        <f>IFERROR(VLOOKUP($A5,'[7]11市町別戸数'!$A:$G,5,FALSE),0)</f>
        <v>0</v>
      </c>
      <c r="F5" s="34">
        <f>IFERROR(VLOOKUP($A5,'[7]11市町別戸数'!$A:$G,6,FALSE),0)</f>
        <v>23</v>
      </c>
      <c r="G5" s="34">
        <f>IFERROR(VLOOKUP($A5,'[7]11市町別マンション戸数'!A:C,3,FALSE),0)</f>
        <v>0</v>
      </c>
    </row>
    <row r="6" spans="1:7">
      <c r="A6" s="29" t="s">
        <v>11</v>
      </c>
      <c r="B6" s="34">
        <f>IFERROR(VLOOKUP($A6,'[7]11市町別戸数'!$A:$G,7,FALSE),0)</f>
        <v>77</v>
      </c>
      <c r="C6" s="34">
        <f>IFERROR(VLOOKUP($A6,'[7]11市町別戸数'!$A:$G,3,FALSE),0)</f>
        <v>46</v>
      </c>
      <c r="D6" s="34">
        <f>IFERROR(VLOOKUP($A6,'[7]11市町別戸数'!$A:$G,4,FALSE),0)</f>
        <v>20</v>
      </c>
      <c r="E6" s="34">
        <f>IFERROR(VLOOKUP($A6,'[7]11市町別戸数'!$A:$G,5,FALSE),0)</f>
        <v>0</v>
      </c>
      <c r="F6" s="34">
        <f>IFERROR(VLOOKUP($A6,'[7]11市町別戸数'!$A:$G,6,FALSE),0)</f>
        <v>11</v>
      </c>
      <c r="G6" s="34">
        <f>IFERROR(VLOOKUP($A6,'[7]11市町別マンション戸数'!A:C,3,FALSE),0)</f>
        <v>0</v>
      </c>
    </row>
    <row r="7" spans="1:7">
      <c r="A7" s="29" t="s">
        <v>40</v>
      </c>
      <c r="B7" s="34">
        <f t="shared" ref="B7:G7" si="0">SUM(B4:B6)</f>
        <v>351</v>
      </c>
      <c r="C7" s="34">
        <f t="shared" si="0"/>
        <v>125</v>
      </c>
      <c r="D7" s="34">
        <f t="shared" si="0"/>
        <v>175</v>
      </c>
      <c r="E7" s="34">
        <f t="shared" si="0"/>
        <v>0</v>
      </c>
      <c r="F7" s="34">
        <f t="shared" si="0"/>
        <v>51</v>
      </c>
      <c r="G7" s="34">
        <f t="shared" si="0"/>
        <v>0</v>
      </c>
    </row>
    <row r="8" spans="1:7">
      <c r="A8" s="29" t="s">
        <v>4</v>
      </c>
      <c r="B8" s="34">
        <f>IFERROR(VLOOKUP($A8,'[7]11市町別戸数'!$A:$G,7,FALSE),0)</f>
        <v>154</v>
      </c>
      <c r="C8" s="34">
        <f>IFERROR(VLOOKUP($A8,'[7]11市町別戸数'!$A:$G,3,FALSE),0)</f>
        <v>38</v>
      </c>
      <c r="D8" s="34">
        <f>IFERROR(VLOOKUP($A8,'[7]11市町別戸数'!$A:$G,4,FALSE),0)</f>
        <v>101</v>
      </c>
      <c r="E8" s="34">
        <f>IFERROR(VLOOKUP($A8,'[7]11市町別戸数'!$A:$G,5,FALSE),0)</f>
        <v>0</v>
      </c>
      <c r="F8" s="34">
        <f>IFERROR(VLOOKUP($A8,'[7]11市町別戸数'!$A:$G,6,FALSE),0)</f>
        <v>15</v>
      </c>
      <c r="G8" s="34">
        <f>IFERROR(VLOOKUP($A8,'[7]11市町別マンション戸数'!A:C,3,FALSE),0)</f>
        <v>0</v>
      </c>
    </row>
    <row r="9" spans="1:7">
      <c r="A9" s="29" t="s">
        <v>41</v>
      </c>
      <c r="B9" s="34">
        <f>IFERROR(VLOOKUP($A9,'[7]11市町別戸数'!$A:$G,7,FALSE),0)</f>
        <v>47</v>
      </c>
      <c r="C9" s="34">
        <f>IFERROR(VLOOKUP($A9,'[7]11市町別戸数'!$A:$G,3,FALSE),0)</f>
        <v>28</v>
      </c>
      <c r="D9" s="34">
        <f>IFERROR(VLOOKUP($A9,'[7]11市町別戸数'!$A:$G,4,FALSE),0)</f>
        <v>12</v>
      </c>
      <c r="E9" s="34">
        <f>IFERROR(VLOOKUP($A9,'[7]11市町別戸数'!$A:$G,5,FALSE),0)</f>
        <v>0</v>
      </c>
      <c r="F9" s="34">
        <f>IFERROR(VLOOKUP($A9,'[7]11市町別戸数'!$A:$G,6,FALSE),0)</f>
        <v>7</v>
      </c>
      <c r="G9" s="34">
        <f>IFERROR(VLOOKUP($A9,'[7]11市町別マンション戸数'!A:C,3,FALSE),0)</f>
        <v>0</v>
      </c>
    </row>
    <row r="10" spans="1:7">
      <c r="A10" s="29" t="s">
        <v>44</v>
      </c>
      <c r="B10" s="34">
        <f>IFERROR(VLOOKUP($A10,'[7]11市町別戸数'!$A:$G,7,FALSE),0)</f>
        <v>52</v>
      </c>
      <c r="C10" s="34">
        <f>IFERROR(VLOOKUP($A10,'[7]11市町別戸数'!$A:$G,3,FALSE),0)</f>
        <v>27</v>
      </c>
      <c r="D10" s="34">
        <f>IFERROR(VLOOKUP($A10,'[7]11市町別戸数'!$A:$G,4,FALSE),0)</f>
        <v>13</v>
      </c>
      <c r="E10" s="34">
        <f>IFERROR(VLOOKUP($A10,'[7]11市町別戸数'!$A:$G,5,FALSE),0)</f>
        <v>0</v>
      </c>
      <c r="F10" s="34">
        <f>IFERROR(VLOOKUP($A10,'[7]11市町別戸数'!$A:$G,6,FALSE),0)</f>
        <v>12</v>
      </c>
      <c r="G10" s="34">
        <f>IFERROR(VLOOKUP($A10,'[7]11市町別マンション戸数'!A:C,3,FALSE),0)</f>
        <v>0</v>
      </c>
    </row>
    <row r="11" spans="1:7">
      <c r="A11" s="29" t="s">
        <v>45</v>
      </c>
      <c r="B11" s="34">
        <f>IFERROR(VLOOKUP($A11,'[7]11市町別戸数'!$A:$G,7,FALSE),0)</f>
        <v>43</v>
      </c>
      <c r="C11" s="34">
        <f>IFERROR(VLOOKUP($A11,'[7]11市町別戸数'!$A:$G,3,FALSE),0)</f>
        <v>21</v>
      </c>
      <c r="D11" s="34">
        <f>IFERROR(VLOOKUP($A11,'[7]11市町別戸数'!$A:$G,4,FALSE),0)</f>
        <v>8</v>
      </c>
      <c r="E11" s="34">
        <f>IFERROR(VLOOKUP($A11,'[7]11市町別戸数'!$A:$G,5,FALSE),0)</f>
        <v>0</v>
      </c>
      <c r="F11" s="34">
        <f>IFERROR(VLOOKUP($A11,'[7]11市町別戸数'!$A:$G,6,FALSE),0)</f>
        <v>14</v>
      </c>
      <c r="G11" s="34">
        <f>IFERROR(VLOOKUP($A11,'[7]11市町別マンション戸数'!A:C,3,FALSE),0)</f>
        <v>0</v>
      </c>
    </row>
    <row r="12" spans="1:7">
      <c r="A12" s="29" t="s">
        <v>46</v>
      </c>
      <c r="B12" s="34">
        <f>IFERROR(VLOOKUP($A12,'[7]11市町別戸数'!$A:$G,7,FALSE),0)</f>
        <v>50</v>
      </c>
      <c r="C12" s="34">
        <f>IFERROR(VLOOKUP($A12,'[7]11市町別戸数'!$A:$G,3,FALSE),0)</f>
        <v>23</v>
      </c>
      <c r="D12" s="34">
        <f>IFERROR(VLOOKUP($A12,'[7]11市町別戸数'!$A:$G,4,FALSE),0)</f>
        <v>18</v>
      </c>
      <c r="E12" s="34">
        <f>IFERROR(VLOOKUP($A12,'[7]11市町別戸数'!$A:$G,5,FALSE),0)</f>
        <v>0</v>
      </c>
      <c r="F12" s="34">
        <f>IFERROR(VLOOKUP($A12,'[7]11市町別戸数'!$A:$G,6,FALSE),0)</f>
        <v>9</v>
      </c>
      <c r="G12" s="34">
        <f>IFERROR(VLOOKUP($A12,'[7]11市町別マンション戸数'!A:C,3,FALSE),0)</f>
        <v>0</v>
      </c>
    </row>
    <row r="13" spans="1:7">
      <c r="A13" s="29" t="s">
        <v>48</v>
      </c>
      <c r="B13" s="34">
        <f>IFERROR(VLOOKUP($A13,'[7]11市町別戸数'!$A:$G,7,FALSE),0)</f>
        <v>58</v>
      </c>
      <c r="C13" s="34">
        <f>IFERROR(VLOOKUP($A13,'[7]11市町別戸数'!$A:$G,3,FALSE),0)</f>
        <v>32</v>
      </c>
      <c r="D13" s="34">
        <f>IFERROR(VLOOKUP($A13,'[7]11市町別戸数'!$A:$G,4,FALSE),0)</f>
        <v>13</v>
      </c>
      <c r="E13" s="34">
        <f>IFERROR(VLOOKUP($A13,'[7]11市町別戸数'!$A:$G,5,FALSE),0)</f>
        <v>1</v>
      </c>
      <c r="F13" s="34">
        <f>IFERROR(VLOOKUP($A13,'[7]11市町別戸数'!$A:$G,6,FALSE),0)</f>
        <v>12</v>
      </c>
      <c r="G13" s="34">
        <f>IFERROR(VLOOKUP($A13,'[7]11市町別マンション戸数'!A:C,3,FALSE),0)</f>
        <v>0</v>
      </c>
    </row>
    <row r="14" spans="1:7">
      <c r="A14" s="29" t="s">
        <v>47</v>
      </c>
      <c r="B14" s="34">
        <f>IFERROR(VLOOKUP($A14,'[7]11市町別戸数'!$A:$G,7,FALSE),0)</f>
        <v>3</v>
      </c>
      <c r="C14" s="34">
        <f>IFERROR(VLOOKUP($A14,'[7]11市町別戸数'!$A:$G,3,FALSE),0)</f>
        <v>3</v>
      </c>
      <c r="D14" s="34">
        <f>IFERROR(VLOOKUP($A14,'[7]11市町別戸数'!$A:$G,4,FALSE),0)</f>
        <v>0</v>
      </c>
      <c r="E14" s="34">
        <f>IFERROR(VLOOKUP($A14,'[7]11市町別戸数'!$A:$G,5,FALSE),0)</f>
        <v>0</v>
      </c>
      <c r="F14" s="34">
        <f>IFERROR(VLOOKUP($A14,'[7]11市町別戸数'!$A:$G,6,FALSE),0)</f>
        <v>0</v>
      </c>
      <c r="G14" s="34">
        <f>IFERROR(VLOOKUP($A14,'[7]11市町別マンション戸数'!A:C,3,FALSE),0)</f>
        <v>0</v>
      </c>
    </row>
    <row r="15" spans="1:7">
      <c r="A15" s="29" t="s">
        <v>5</v>
      </c>
      <c r="B15" s="34">
        <f t="shared" ref="B15:G15" si="1">SUM(B8:B14)</f>
        <v>407</v>
      </c>
      <c r="C15" s="34">
        <f t="shared" si="1"/>
        <v>172</v>
      </c>
      <c r="D15" s="34">
        <f t="shared" si="1"/>
        <v>165</v>
      </c>
      <c r="E15" s="34">
        <f t="shared" si="1"/>
        <v>1</v>
      </c>
      <c r="F15" s="34">
        <f t="shared" si="1"/>
        <v>69</v>
      </c>
      <c r="G15" s="34">
        <f t="shared" si="1"/>
        <v>0</v>
      </c>
    </row>
    <row r="16" spans="1:7">
      <c r="A16" s="29" t="s">
        <v>8</v>
      </c>
      <c r="B16" s="34">
        <f>IFERROR(VLOOKUP($A16,'[7]11市町別戸数'!$A:$G,7,FALSE),0)</f>
        <v>145</v>
      </c>
      <c r="C16" s="34">
        <f>IFERROR(VLOOKUP($A16,'[7]11市町別戸数'!$A:$G,3,FALSE),0)</f>
        <v>20</v>
      </c>
      <c r="D16" s="34">
        <f>IFERROR(VLOOKUP($A16,'[7]11市町別戸数'!$A:$G,4,FALSE),0)</f>
        <v>116</v>
      </c>
      <c r="E16" s="34">
        <f>IFERROR(VLOOKUP($A16,'[7]11市町別戸数'!$A:$G,5,FALSE),0)</f>
        <v>1</v>
      </c>
      <c r="F16" s="34">
        <f>IFERROR(VLOOKUP($A16,'[7]11市町別戸数'!$A:$G,6,FALSE),0)</f>
        <v>8</v>
      </c>
      <c r="G16" s="34">
        <f>IFERROR(VLOOKUP($A16,'[7]11市町別マンション戸数'!A:C,3,FALSE),0)</f>
        <v>0</v>
      </c>
    </row>
    <row r="17" spans="1:7">
      <c r="A17" s="29" t="s">
        <v>28</v>
      </c>
      <c r="B17" s="34">
        <f>IFERROR(VLOOKUP($A17,'[7]11市町別戸数'!$A:$G,7,FALSE),0)</f>
        <v>37</v>
      </c>
      <c r="C17" s="34">
        <f>IFERROR(VLOOKUP($A17,'[7]11市町別戸数'!$A:$G,3,FALSE),0)</f>
        <v>5</v>
      </c>
      <c r="D17" s="34">
        <f>IFERROR(VLOOKUP($A17,'[7]11市町別戸数'!$A:$G,4,FALSE),0)</f>
        <v>32</v>
      </c>
      <c r="E17" s="34">
        <f>IFERROR(VLOOKUP($A17,'[7]11市町別戸数'!$A:$G,5,FALSE),0)</f>
        <v>0</v>
      </c>
      <c r="F17" s="34">
        <f>IFERROR(VLOOKUP($A17,'[7]11市町別戸数'!$A:$G,6,FALSE),0)</f>
        <v>0</v>
      </c>
      <c r="G17" s="34">
        <f>IFERROR(VLOOKUP($A17,'[7]11市町別マンション戸数'!A:C,3,FALSE),0)</f>
        <v>0</v>
      </c>
    </row>
    <row r="18" spans="1:7">
      <c r="A18" s="29" t="s">
        <v>50</v>
      </c>
      <c r="B18" s="34">
        <f>IFERROR(VLOOKUP($A18,'[7]11市町別戸数'!$A:$G,7,FALSE),0)</f>
        <v>29</v>
      </c>
      <c r="C18" s="34">
        <f>IFERROR(VLOOKUP($A18,'[7]11市町別戸数'!$A:$G,3,FALSE),0)</f>
        <v>18</v>
      </c>
      <c r="D18" s="34">
        <f>IFERROR(VLOOKUP($A18,'[7]11市町別戸数'!$A:$G,4,FALSE),0)</f>
        <v>9</v>
      </c>
      <c r="E18" s="34">
        <f>IFERROR(VLOOKUP($A18,'[7]11市町別戸数'!$A:$G,5,FALSE),0)</f>
        <v>0</v>
      </c>
      <c r="F18" s="34">
        <f>IFERROR(VLOOKUP($A18,'[7]11市町別戸数'!$A:$G,6,FALSE),0)</f>
        <v>2</v>
      </c>
      <c r="G18" s="34">
        <f>IFERROR(VLOOKUP($A18,'[7]11市町別マンション戸数'!A:C,3,FALSE),0)</f>
        <v>0</v>
      </c>
    </row>
    <row r="19" spans="1:7">
      <c r="A19" s="29" t="s">
        <v>53</v>
      </c>
      <c r="B19" s="34">
        <f>IFERROR(VLOOKUP($A19,'[7]11市町別戸数'!$A:$G,7,FALSE),0)</f>
        <v>55</v>
      </c>
      <c r="C19" s="34">
        <f>IFERROR(VLOOKUP($A19,'[7]11市町別戸数'!$A:$G,3,FALSE),0)</f>
        <v>33</v>
      </c>
      <c r="D19" s="34">
        <f>IFERROR(VLOOKUP($A19,'[7]11市町別戸数'!$A:$G,4,FALSE),0)</f>
        <v>14</v>
      </c>
      <c r="E19" s="34">
        <f>IFERROR(VLOOKUP($A19,'[7]11市町別戸数'!$A:$G,5,FALSE),0)</f>
        <v>0</v>
      </c>
      <c r="F19" s="34">
        <f>IFERROR(VLOOKUP($A19,'[7]11市町別戸数'!$A:$G,6,FALSE),0)</f>
        <v>8</v>
      </c>
      <c r="G19" s="34">
        <f>IFERROR(VLOOKUP($A19,'[7]11市町別マンション戸数'!A:C,3,FALSE),0)</f>
        <v>0</v>
      </c>
    </row>
    <row r="20" spans="1:7">
      <c r="A20" s="29" t="s">
        <v>57</v>
      </c>
      <c r="B20" s="34">
        <f>IFERROR(VLOOKUP($A20,'[7]11市町別戸数'!$A:$G,7,FALSE),0)</f>
        <v>10</v>
      </c>
      <c r="C20" s="34">
        <f>IFERROR(VLOOKUP($A20,'[7]11市町別戸数'!$A:$G,3,FALSE),0)</f>
        <v>8</v>
      </c>
      <c r="D20" s="34">
        <f>IFERROR(VLOOKUP($A20,'[7]11市町別戸数'!$A:$G,4,FALSE),0)</f>
        <v>0</v>
      </c>
      <c r="E20" s="34">
        <f>IFERROR(VLOOKUP($A20,'[7]11市町別戸数'!$A:$G,5,FALSE),0)</f>
        <v>1</v>
      </c>
      <c r="F20" s="34">
        <f>IFERROR(VLOOKUP($A20,'[7]11市町別戸数'!$A:$G,6,FALSE),0)</f>
        <v>1</v>
      </c>
      <c r="G20" s="34">
        <f>IFERROR(VLOOKUP($A20,'[7]11市町別マンション戸数'!A:C,3,FALSE),0)</f>
        <v>0</v>
      </c>
    </row>
    <row r="21" spans="1:7">
      <c r="A21" s="29" t="s">
        <v>59</v>
      </c>
      <c r="B21" s="34">
        <f>IFERROR(VLOOKUP($A21,'[7]11市町別戸数'!$A:$G,7,FALSE),0)</f>
        <v>38</v>
      </c>
      <c r="C21" s="34">
        <f>IFERROR(VLOOKUP($A21,'[7]11市町別戸数'!$A:$G,3,FALSE),0)</f>
        <v>21</v>
      </c>
      <c r="D21" s="34">
        <f>IFERROR(VLOOKUP($A21,'[7]11市町別戸数'!$A:$G,4,FALSE),0)</f>
        <v>16</v>
      </c>
      <c r="E21" s="34">
        <f>IFERROR(VLOOKUP($A21,'[7]11市町別戸数'!$A:$G,5,FALSE),0)</f>
        <v>0</v>
      </c>
      <c r="F21" s="34">
        <f>IFERROR(VLOOKUP($A21,'[7]11市町別戸数'!$A:$G,6,FALSE),0)</f>
        <v>1</v>
      </c>
      <c r="G21" s="34">
        <f>IFERROR(VLOOKUP($A21,'[7]11市町別マンション戸数'!A:C,3,FALSE),0)</f>
        <v>0</v>
      </c>
    </row>
    <row r="22" spans="1:7">
      <c r="A22" s="29" t="s">
        <v>15</v>
      </c>
      <c r="B22" s="34">
        <f>IFERROR(VLOOKUP($A22,'[7]11市町別戸数'!$A:$G,7,FALSE),0)</f>
        <v>107</v>
      </c>
      <c r="C22" s="34">
        <f>IFERROR(VLOOKUP($A22,'[7]11市町別戸数'!$A:$G,3,FALSE),0)</f>
        <v>64</v>
      </c>
      <c r="D22" s="34">
        <f>IFERROR(VLOOKUP($A22,'[7]11市町別戸数'!$A:$G,4,FALSE),0)</f>
        <v>4</v>
      </c>
      <c r="E22" s="34">
        <f>IFERROR(VLOOKUP($A22,'[7]11市町別戸数'!$A:$G,5,FALSE),0)</f>
        <v>1</v>
      </c>
      <c r="F22" s="34">
        <f>IFERROR(VLOOKUP($A22,'[7]11市町別戸数'!$A:$G,6,FALSE),0)</f>
        <v>38</v>
      </c>
      <c r="G22" s="34">
        <f>IFERROR(VLOOKUP($A22,'[7]11市町別マンション戸数'!A:C,3,FALSE),0)</f>
        <v>0</v>
      </c>
    </row>
    <row r="23" spans="1:7">
      <c r="A23" s="29" t="s">
        <v>49</v>
      </c>
      <c r="B23" s="34">
        <f>IFERROR(VLOOKUP($A23,'[7]11市町別戸数'!$A:$G,7,FALSE),0)</f>
        <v>68</v>
      </c>
      <c r="C23" s="34">
        <f>IFERROR(VLOOKUP($A23,'[7]11市町別戸数'!$A:$G,3,FALSE),0)</f>
        <v>30</v>
      </c>
      <c r="D23" s="34">
        <f>IFERROR(VLOOKUP($A23,'[7]11市町別戸数'!$A:$G,4,FALSE),0)</f>
        <v>28</v>
      </c>
      <c r="E23" s="34">
        <f>IFERROR(VLOOKUP($A23,'[7]11市町別戸数'!$A:$G,5,FALSE),0)</f>
        <v>0</v>
      </c>
      <c r="F23" s="34">
        <f>IFERROR(VLOOKUP($A23,'[7]11市町別戸数'!$A:$G,6,FALSE),0)</f>
        <v>10</v>
      </c>
      <c r="G23" s="34">
        <f>IFERROR(VLOOKUP($A23,'[7]11市町別マンション戸数'!A:C,3,FALSE),0)</f>
        <v>0</v>
      </c>
    </row>
    <row r="24" spans="1:7">
      <c r="A24" s="29" t="s">
        <v>34</v>
      </c>
      <c r="B24" s="34">
        <f>IFERROR(VLOOKUP($A24,'[7]11市町別戸数'!$A:$G,7,FALSE),0)</f>
        <v>70</v>
      </c>
      <c r="C24" s="34">
        <f>IFERROR(VLOOKUP($A24,'[7]11市町別戸数'!$A:$G,3,FALSE),0)</f>
        <v>28</v>
      </c>
      <c r="D24" s="34">
        <f>IFERROR(VLOOKUP($A24,'[7]11市町別戸数'!$A:$G,4,FALSE),0)</f>
        <v>34</v>
      </c>
      <c r="E24" s="34">
        <f>IFERROR(VLOOKUP($A24,'[7]11市町別戸数'!$A:$G,5,FALSE),0)</f>
        <v>1</v>
      </c>
      <c r="F24" s="34">
        <f>IFERROR(VLOOKUP($A24,'[7]11市町別戸数'!$A:$G,6,FALSE),0)</f>
        <v>7</v>
      </c>
      <c r="G24" s="34">
        <f>IFERROR(VLOOKUP($A24,'[7]11市町別マンション戸数'!A:C,3,FALSE),0)</f>
        <v>0</v>
      </c>
    </row>
    <row r="25" spans="1:7">
      <c r="A25" s="29" t="s">
        <v>2</v>
      </c>
      <c r="B25" s="34">
        <f>IFERROR(VLOOKUP($A25,'[7]11市町別戸数'!$A:$G,7,FALSE),0)</f>
        <v>52</v>
      </c>
      <c r="C25" s="34">
        <f>IFERROR(VLOOKUP($A25,'[7]11市町別戸数'!$A:$G,3,FALSE),0)</f>
        <v>24</v>
      </c>
      <c r="D25" s="34">
        <f>IFERROR(VLOOKUP($A25,'[7]11市町別戸数'!$A:$G,4,FALSE),0)</f>
        <v>18</v>
      </c>
      <c r="E25" s="34">
        <f>IFERROR(VLOOKUP($A25,'[7]11市町別戸数'!$A:$G,5,FALSE),0)</f>
        <v>1</v>
      </c>
      <c r="F25" s="34">
        <f>IFERROR(VLOOKUP($A25,'[7]11市町別戸数'!$A:$G,6,FALSE),0)</f>
        <v>9</v>
      </c>
      <c r="G25" s="34">
        <f>IFERROR(VLOOKUP($A25,'[7]11市町別マンション戸数'!A:C,3,FALSE),0)</f>
        <v>0</v>
      </c>
    </row>
    <row r="26" spans="1:7">
      <c r="A26" s="29" t="s">
        <v>51</v>
      </c>
      <c r="B26" s="34">
        <f>IFERROR(VLOOKUP($A26,'[7]11市町別戸数'!$A:$G,7,FALSE),0)</f>
        <v>60</v>
      </c>
      <c r="C26" s="34">
        <f>IFERROR(VLOOKUP($A26,'[7]11市町別戸数'!$A:$G,3,FALSE),0)</f>
        <v>38</v>
      </c>
      <c r="D26" s="34">
        <f>IFERROR(VLOOKUP($A26,'[7]11市町別戸数'!$A:$G,4,FALSE),0)</f>
        <v>16</v>
      </c>
      <c r="E26" s="34">
        <f>IFERROR(VLOOKUP($A26,'[7]11市町別戸数'!$A:$G,5,FALSE),0)</f>
        <v>0</v>
      </c>
      <c r="F26" s="34">
        <f>IFERROR(VLOOKUP($A26,'[7]11市町別戸数'!$A:$G,6,FALSE),0)</f>
        <v>6</v>
      </c>
      <c r="G26" s="34">
        <f>IFERROR(VLOOKUP($A26,'[7]11市町別マンション戸数'!A:C,3,FALSE),0)</f>
        <v>0</v>
      </c>
    </row>
    <row r="27" spans="1:7">
      <c r="A27" s="29" t="s">
        <v>61</v>
      </c>
      <c r="B27" s="34">
        <f>IFERROR(VLOOKUP($A27,'[7]11市町別戸数'!$A:$G,7,FALSE),0)</f>
        <v>21</v>
      </c>
      <c r="C27" s="34">
        <f>IFERROR(VLOOKUP($A27,'[7]11市町別戸数'!$A:$G,3,FALSE),0)</f>
        <v>10</v>
      </c>
      <c r="D27" s="34">
        <f>IFERROR(VLOOKUP($A27,'[7]11市町別戸数'!$A:$G,4,FALSE),0)</f>
        <v>2</v>
      </c>
      <c r="E27" s="34">
        <f>IFERROR(VLOOKUP($A27,'[7]11市町別戸数'!$A:$G,5,FALSE),0)</f>
        <v>0</v>
      </c>
      <c r="F27" s="34">
        <f>IFERROR(VLOOKUP($A27,'[7]11市町別戸数'!$A:$G,6,FALSE),0)</f>
        <v>9</v>
      </c>
      <c r="G27" s="34">
        <f>IFERROR(VLOOKUP($A27,'[7]11市町別マンション戸数'!A:C,3,FALSE),0)</f>
        <v>0</v>
      </c>
    </row>
    <row r="28" spans="1:7">
      <c r="A28" s="29" t="s">
        <v>29</v>
      </c>
      <c r="B28" s="34">
        <f>IFERROR(VLOOKUP($A28,'[7]11市町別戸数'!$A:$G,7,FALSE),0)</f>
        <v>24</v>
      </c>
      <c r="C28" s="34">
        <f>IFERROR(VLOOKUP($A28,'[7]11市町別戸数'!$A:$G,3,FALSE),0)</f>
        <v>10</v>
      </c>
      <c r="D28" s="34">
        <f>IFERROR(VLOOKUP($A28,'[7]11市町別戸数'!$A:$G,4,FALSE),0)</f>
        <v>8</v>
      </c>
      <c r="E28" s="34">
        <f>IFERROR(VLOOKUP($A28,'[7]11市町別戸数'!$A:$G,5,FALSE),0)</f>
        <v>1</v>
      </c>
      <c r="F28" s="34">
        <f>IFERROR(VLOOKUP($A28,'[7]11市町別戸数'!$A:$G,6,FALSE),0)</f>
        <v>5</v>
      </c>
      <c r="G28" s="34">
        <f>IFERROR(VLOOKUP($A28,'[7]11市町別マンション戸数'!A:C,3,FALSE),0)</f>
        <v>0</v>
      </c>
    </row>
    <row r="29" spans="1:7">
      <c r="A29" s="29" t="s">
        <v>54</v>
      </c>
      <c r="B29" s="34">
        <f>IFERROR(VLOOKUP($A29,'[7]11市町別戸数'!$A:$G,7,FALSE),0)</f>
        <v>5</v>
      </c>
      <c r="C29" s="34">
        <f>IFERROR(VLOOKUP($A29,'[7]11市町別戸数'!$A:$G,3,FALSE),0)</f>
        <v>4</v>
      </c>
      <c r="D29" s="34">
        <f>IFERROR(VLOOKUP($A29,'[7]11市町別戸数'!$A:$G,4,FALSE),0)</f>
        <v>0</v>
      </c>
      <c r="E29" s="34">
        <f>IFERROR(VLOOKUP($A29,'[7]11市町別戸数'!$A:$G,5,FALSE),0)</f>
        <v>0</v>
      </c>
      <c r="F29" s="34">
        <f>IFERROR(VLOOKUP($A29,'[7]11市町別戸数'!$A:$G,6,FALSE),0)</f>
        <v>1</v>
      </c>
      <c r="G29" s="34">
        <f>IFERROR(VLOOKUP($A29,'[7]11市町別マンション戸数'!A:C,3,FALSE),0)</f>
        <v>0</v>
      </c>
    </row>
    <row r="30" spans="1:7">
      <c r="A30" s="29" t="s">
        <v>42</v>
      </c>
      <c r="B30" s="34">
        <f>IFERROR(VLOOKUP($A30,'[7]11市町別戸数'!$A:$G,7,FALSE),0)</f>
        <v>19</v>
      </c>
      <c r="C30" s="34">
        <f>IFERROR(VLOOKUP($A30,'[7]11市町別戸数'!$A:$G,3,FALSE),0)</f>
        <v>14</v>
      </c>
      <c r="D30" s="34">
        <f>IFERROR(VLOOKUP($A30,'[7]11市町別戸数'!$A:$G,4,FALSE),0)</f>
        <v>0</v>
      </c>
      <c r="E30" s="34">
        <f>IFERROR(VLOOKUP($A30,'[7]11市町別戸数'!$A:$G,5,FALSE),0)</f>
        <v>0</v>
      </c>
      <c r="F30" s="34">
        <f>IFERROR(VLOOKUP($A30,'[7]11市町別戸数'!$A:$G,6,FALSE),0)</f>
        <v>5</v>
      </c>
      <c r="G30" s="34">
        <f>IFERROR(VLOOKUP($A30,'[7]11市町別マンション戸数'!A:C,3,FALSE),0)</f>
        <v>0</v>
      </c>
    </row>
    <row r="31" spans="1:7">
      <c r="A31" s="29" t="s">
        <v>0</v>
      </c>
      <c r="B31" s="34">
        <f>IFERROR(VLOOKUP($A31,'[7]11市町別戸数'!$A:$G,7,FALSE),0)</f>
        <v>25</v>
      </c>
      <c r="C31" s="34">
        <f>IFERROR(VLOOKUP($A31,'[7]11市町別戸数'!$A:$G,3,FALSE),0)</f>
        <v>13</v>
      </c>
      <c r="D31" s="34">
        <f>IFERROR(VLOOKUP($A31,'[7]11市町別戸数'!$A:$G,4,FALSE),0)</f>
        <v>12</v>
      </c>
      <c r="E31" s="34">
        <f>IFERROR(VLOOKUP($A31,'[7]11市町別戸数'!$A:$G,5,FALSE),0)</f>
        <v>0</v>
      </c>
      <c r="F31" s="34">
        <f>IFERROR(VLOOKUP($A31,'[7]11市町別戸数'!$A:$G,6,FALSE),0)</f>
        <v>0</v>
      </c>
      <c r="G31" s="34">
        <f>IFERROR(VLOOKUP($A31,'[7]11市町別マンション戸数'!A:C,3,FALSE),0)</f>
        <v>0</v>
      </c>
    </row>
    <row r="32" spans="1:7">
      <c r="A32" s="29" t="s">
        <v>56</v>
      </c>
      <c r="B32" s="34">
        <f>IFERROR(VLOOKUP($A32,'[7]11市町別戸数'!$A:$G,7,FALSE),0)</f>
        <v>1</v>
      </c>
      <c r="C32" s="34">
        <f>IFERROR(VLOOKUP($A32,'[7]11市町別戸数'!$A:$G,3,FALSE),0)</f>
        <v>1</v>
      </c>
      <c r="D32" s="34">
        <f>IFERROR(VLOOKUP($A32,'[7]11市町別戸数'!$A:$G,4,FALSE),0)</f>
        <v>0</v>
      </c>
      <c r="E32" s="34">
        <f>IFERROR(VLOOKUP($A32,'[7]11市町別戸数'!$A:$G,5,FALSE),0)</f>
        <v>0</v>
      </c>
      <c r="F32" s="34">
        <f>IFERROR(VLOOKUP($A32,'[7]11市町別戸数'!$A:$G,6,FALSE),0)</f>
        <v>0</v>
      </c>
      <c r="G32" s="34">
        <f>IFERROR(VLOOKUP($A32,'[7]11市町別マンション戸数'!A:C,3,FALSE),0)</f>
        <v>0</v>
      </c>
    </row>
    <row r="33" spans="1:7">
      <c r="A33" s="29" t="s">
        <v>35</v>
      </c>
      <c r="B33" s="34">
        <f>IFERROR(VLOOKUP($A33,'[7]11市町別戸数'!$A:$G,7,FALSE),0)</f>
        <v>8</v>
      </c>
      <c r="C33" s="34">
        <f>IFERROR(VLOOKUP($A33,'[7]11市町別戸数'!$A:$G,3,FALSE),0)</f>
        <v>8</v>
      </c>
      <c r="D33" s="34">
        <f>IFERROR(VLOOKUP($A33,'[7]11市町別戸数'!$A:$G,4,FALSE),0)</f>
        <v>0</v>
      </c>
      <c r="E33" s="34">
        <f>IFERROR(VLOOKUP($A33,'[7]11市町別戸数'!$A:$G,5,FALSE),0)</f>
        <v>0</v>
      </c>
      <c r="F33" s="34">
        <f>IFERROR(VLOOKUP($A33,'[7]11市町別戸数'!$A:$G,6,FALSE),0)</f>
        <v>0</v>
      </c>
      <c r="G33" s="34">
        <f>IFERROR(VLOOKUP($A33,'[7]11市町別マンション戸数'!A:C,3,FALSE),0)</f>
        <v>0</v>
      </c>
    </row>
    <row r="34" spans="1:7">
      <c r="A34" s="29" t="s">
        <v>31</v>
      </c>
      <c r="B34" s="34">
        <f>IFERROR(VLOOKUP($A34,'[7]11市町別戸数'!$A:$G,7,FALSE),0)</f>
        <v>10</v>
      </c>
      <c r="C34" s="34">
        <f>IFERROR(VLOOKUP($A34,'[7]11市町別戸数'!$A:$G,3,FALSE),0)</f>
        <v>9</v>
      </c>
      <c r="D34" s="34">
        <f>IFERROR(VLOOKUP($A34,'[7]11市町別戸数'!$A:$G,4,FALSE),0)</f>
        <v>0</v>
      </c>
      <c r="E34" s="34">
        <f>IFERROR(VLOOKUP($A34,'[7]11市町別戸数'!$A:$G,5,FALSE),0)</f>
        <v>1</v>
      </c>
      <c r="F34" s="34">
        <f>IFERROR(VLOOKUP($A34,'[7]11市町別戸数'!$A:$G,6,FALSE),0)</f>
        <v>0</v>
      </c>
      <c r="G34" s="34">
        <f>IFERROR(VLOOKUP($A34,'[7]11市町別マンション戸数'!A:C,3,FALSE),0)</f>
        <v>0</v>
      </c>
    </row>
    <row r="35" spans="1:7">
      <c r="A35" s="29" t="s">
        <v>22</v>
      </c>
      <c r="B35" s="34">
        <f>IFERROR(VLOOKUP($A35,'[7]11市町別戸数'!$A:$G,7,FALSE),0)</f>
        <v>14</v>
      </c>
      <c r="C35" s="34">
        <f>IFERROR(VLOOKUP($A35,'[7]11市町別戸数'!$A:$G,3,FALSE),0)</f>
        <v>10</v>
      </c>
      <c r="D35" s="34">
        <f>IFERROR(VLOOKUP($A35,'[7]11市町別戸数'!$A:$G,4,FALSE),0)</f>
        <v>0</v>
      </c>
      <c r="E35" s="34">
        <f>IFERROR(VLOOKUP($A35,'[7]11市町別戸数'!$A:$G,5,FALSE),0)</f>
        <v>0</v>
      </c>
      <c r="F35" s="34">
        <f>IFERROR(VLOOKUP($A35,'[7]11市町別戸数'!$A:$G,6,FALSE),0)</f>
        <v>4</v>
      </c>
      <c r="G35" s="34">
        <f>IFERROR(VLOOKUP($A35,'[7]11市町別マンション戸数'!A:C,3,FALSE),0)</f>
        <v>0</v>
      </c>
    </row>
    <row r="36" spans="1:7">
      <c r="A36" s="29" t="s">
        <v>33</v>
      </c>
      <c r="B36" s="34">
        <f>IFERROR(VLOOKUP($A36,'[7]11市町別戸数'!$A:$G,7,FALSE),0)</f>
        <v>9</v>
      </c>
      <c r="C36" s="34">
        <f>IFERROR(VLOOKUP($A36,'[7]11市町別戸数'!$A:$G,3,FALSE),0)</f>
        <v>9</v>
      </c>
      <c r="D36" s="34">
        <f>IFERROR(VLOOKUP($A36,'[7]11市町別戸数'!$A:$G,4,FALSE),0)</f>
        <v>0</v>
      </c>
      <c r="E36" s="34">
        <f>IFERROR(VLOOKUP($A36,'[7]11市町別戸数'!$A:$G,5,FALSE),0)</f>
        <v>0</v>
      </c>
      <c r="F36" s="34">
        <f>IFERROR(VLOOKUP($A36,'[7]11市町別戸数'!$A:$G,6,FALSE),0)</f>
        <v>0</v>
      </c>
      <c r="G36" s="34">
        <f>IFERROR(VLOOKUP($A36,'[7]11市町別マンション戸数'!A:C,3,FALSE),0)</f>
        <v>0</v>
      </c>
    </row>
    <row r="37" spans="1:7">
      <c r="A37" s="29" t="s">
        <v>19</v>
      </c>
      <c r="B37" s="34">
        <f>IFERROR(VLOOKUP($A37,'[7]11市町別戸数'!$A:$G,7,FALSE),0)</f>
        <v>0</v>
      </c>
      <c r="C37" s="34">
        <f>IFERROR(VLOOKUP($A37,'[7]11市町別戸数'!$A:$G,3,FALSE),0)</f>
        <v>0</v>
      </c>
      <c r="D37" s="34">
        <f>IFERROR(VLOOKUP($A37,'[7]11市町別戸数'!$A:$G,4,FALSE),0)</f>
        <v>0</v>
      </c>
      <c r="E37" s="34">
        <f>IFERROR(VLOOKUP($A37,'[7]11市町別戸数'!$A:$G,5,FALSE),0)</f>
        <v>0</v>
      </c>
      <c r="F37" s="34">
        <f>IFERROR(VLOOKUP($A37,'[7]11市町別戸数'!$A:$G,6,FALSE),0)</f>
        <v>0</v>
      </c>
      <c r="G37" s="34">
        <f>IFERROR(VLOOKUP($A37,'[7]11市町別マンション戸数'!A:C,3,FALSE),0)</f>
        <v>0</v>
      </c>
    </row>
    <row r="38" spans="1:7">
      <c r="A38" s="30" t="s">
        <v>64</v>
      </c>
      <c r="B38" s="34">
        <f>IFERROR(VLOOKUP($A38,'[7]11市町別戸数'!$A:$G,7,FALSE),0)</f>
        <v>2</v>
      </c>
      <c r="C38" s="34">
        <f>IFERROR(VLOOKUP($A38,'[7]11市町別戸数'!$A:$G,3,FALSE),0)</f>
        <v>1</v>
      </c>
      <c r="D38" s="34">
        <f>IFERROR(VLOOKUP($A38,'[7]11市町別戸数'!$A:$G,4,FALSE),0)</f>
        <v>1</v>
      </c>
      <c r="E38" s="34">
        <f>IFERROR(VLOOKUP($A38,'[7]11市町別戸数'!$A:$G,5,FALSE),0)</f>
        <v>0</v>
      </c>
      <c r="F38" s="34">
        <f>IFERROR(VLOOKUP($A38,'[7]11市町別戸数'!$A:$G,6,FALSE),0)</f>
        <v>0</v>
      </c>
      <c r="G38" s="34">
        <f>IFERROR(VLOOKUP($A38,'[7]11市町別マンション戸数'!A:C,3,FALSE),0)</f>
        <v>0</v>
      </c>
    </row>
    <row r="39" spans="1:7">
      <c r="A39" s="29" t="s">
        <v>62</v>
      </c>
      <c r="B39" s="34">
        <f>IFERROR(VLOOKUP($A39,'[7]11市町別戸数'!$A:$G,7,FALSE),0)</f>
        <v>0</v>
      </c>
      <c r="C39" s="34">
        <f>IFERROR(VLOOKUP($A39,'[7]11市町別戸数'!$A:$G,3,FALSE),0)</f>
        <v>0</v>
      </c>
      <c r="D39" s="34">
        <f>IFERROR(VLOOKUP($A39,'[7]11市町別戸数'!$A:$G,4,FALSE),0)</f>
        <v>0</v>
      </c>
      <c r="E39" s="34">
        <f>IFERROR(VLOOKUP($A39,'[7]11市町別戸数'!$A:$G,5,FALSE),0)</f>
        <v>0</v>
      </c>
      <c r="F39" s="34">
        <f>IFERROR(VLOOKUP($A39,'[7]11市町別戸数'!$A:$G,6,FALSE),0)</f>
        <v>0</v>
      </c>
      <c r="G39" s="34">
        <f>IFERROR(VLOOKUP($A39,'[7]11市町別マンション戸数'!A:C,3,FALSE),0)</f>
        <v>0</v>
      </c>
    </row>
    <row r="40" spans="1:7">
      <c r="A40" s="29" t="s">
        <v>16</v>
      </c>
      <c r="B40" s="34">
        <f>IFERROR(VLOOKUP($A40,'[7]11市町別戸数'!$A:$G,7,FALSE),0)</f>
        <v>0</v>
      </c>
      <c r="C40" s="34">
        <f>IFERROR(VLOOKUP($A40,'[7]11市町別戸数'!$A:$G,3,FALSE),0)</f>
        <v>0</v>
      </c>
      <c r="D40" s="34">
        <f>IFERROR(VLOOKUP($A40,'[7]11市町別戸数'!$A:$G,4,FALSE),0)</f>
        <v>0</v>
      </c>
      <c r="E40" s="34">
        <f>IFERROR(VLOOKUP($A40,'[7]11市町別戸数'!$A:$G,5,FALSE),0)</f>
        <v>0</v>
      </c>
      <c r="F40" s="34">
        <f>IFERROR(VLOOKUP($A40,'[7]11市町別戸数'!$A:$G,6,FALSE),0)</f>
        <v>0</v>
      </c>
      <c r="G40" s="34">
        <f>IFERROR(VLOOKUP($A40,'[7]11市町別マンション戸数'!A:C,3,FALSE),0)</f>
        <v>0</v>
      </c>
    </row>
    <row r="41" spans="1:7">
      <c r="A41" s="30" t="s">
        <v>36</v>
      </c>
      <c r="B41" s="34">
        <f>IFERROR(VLOOKUP($A41,'[7]11市町別戸数'!$A:$G,7,FALSE),0)</f>
        <v>1</v>
      </c>
      <c r="C41" s="34">
        <f>IFERROR(VLOOKUP($A41,'[7]11市町別戸数'!$A:$G,3,FALSE),0)</f>
        <v>1</v>
      </c>
      <c r="D41" s="34">
        <f>IFERROR(VLOOKUP($A41,'[7]11市町別戸数'!$A:$G,4,FALSE),0)</f>
        <v>0</v>
      </c>
      <c r="E41" s="34">
        <f>IFERROR(VLOOKUP($A41,'[7]11市町別戸数'!$A:$G,5,FALSE),0)</f>
        <v>0</v>
      </c>
      <c r="F41" s="34">
        <f>IFERROR(VLOOKUP($A41,'[7]11市町別戸数'!$A:$G,6,FALSE),0)</f>
        <v>0</v>
      </c>
      <c r="G41" s="34">
        <f>IFERROR(VLOOKUP($A41,'[7]11市町別マンション戸数'!A:C,3,FALSE),0)</f>
        <v>0</v>
      </c>
    </row>
    <row r="42" spans="1:7">
      <c r="A42" s="29" t="s">
        <v>32</v>
      </c>
      <c r="B42" s="34">
        <f>IFERROR(VLOOKUP($A42,'[7]11市町別戸数'!$A:$G,7,FALSE),0)</f>
        <v>5</v>
      </c>
      <c r="C42" s="34">
        <f>IFERROR(VLOOKUP($A42,'[7]11市町別戸数'!$A:$G,3,FALSE),0)</f>
        <v>5</v>
      </c>
      <c r="D42" s="34">
        <f>IFERROR(VLOOKUP($A42,'[7]11市町別戸数'!$A:$G,4,FALSE),0)</f>
        <v>0</v>
      </c>
      <c r="E42" s="34">
        <f>IFERROR(VLOOKUP($A42,'[7]11市町別戸数'!$A:$G,5,FALSE),0)</f>
        <v>0</v>
      </c>
      <c r="F42" s="34">
        <f>IFERROR(VLOOKUP($A42,'[7]11市町別戸数'!$A:$G,6,FALSE),0)</f>
        <v>0</v>
      </c>
      <c r="G42" s="34">
        <f>IFERROR(VLOOKUP($A42,'[7]11市町別マンション戸数'!A:C,3,FALSE),0)</f>
        <v>0</v>
      </c>
    </row>
    <row r="43" spans="1:7">
      <c r="A43" s="29" t="s">
        <v>55</v>
      </c>
      <c r="B43" s="34">
        <f>IFERROR(VLOOKUP($A43,'[7]11市町別戸数'!$A:$G,7,FALSE),0)</f>
        <v>18</v>
      </c>
      <c r="C43" s="34">
        <f>IFERROR(VLOOKUP($A43,'[7]11市町別戸数'!$A:$G,3,FALSE),0)</f>
        <v>10</v>
      </c>
      <c r="D43" s="34">
        <f>IFERROR(VLOOKUP($A43,'[7]11市町別戸数'!$A:$G,4,FALSE),0)</f>
        <v>6</v>
      </c>
      <c r="E43" s="34">
        <f>IFERROR(VLOOKUP($A43,'[7]11市町別戸数'!$A:$G,5,FALSE),0)</f>
        <v>0</v>
      </c>
      <c r="F43" s="34">
        <f>IFERROR(VLOOKUP($A43,'[7]11市町別戸数'!$A:$G,6,FALSE),0)</f>
        <v>2</v>
      </c>
      <c r="G43" s="34">
        <f>IFERROR(VLOOKUP($A43,'[7]11市町別マンション戸数'!A:C,3,FALSE),0)</f>
        <v>0</v>
      </c>
    </row>
    <row r="44" spans="1:7">
      <c r="A44" s="29" t="s">
        <v>18</v>
      </c>
      <c r="B44" s="34">
        <f>IFERROR(VLOOKUP($A44,'[7]11市町別戸数'!$A:$G,7,FALSE),0)</f>
        <v>52</v>
      </c>
      <c r="C44" s="34">
        <f>IFERROR(VLOOKUP($A44,'[7]11市町別戸数'!$A:$G,3,FALSE),0)</f>
        <v>14</v>
      </c>
      <c r="D44" s="34">
        <f>IFERROR(VLOOKUP($A44,'[7]11市町別戸数'!$A:$G,4,FALSE),0)</f>
        <v>30</v>
      </c>
      <c r="E44" s="34">
        <f>IFERROR(VLOOKUP($A44,'[7]11市町別戸数'!$A:$G,5,FALSE),0)</f>
        <v>0</v>
      </c>
      <c r="F44" s="34">
        <f>IFERROR(VLOOKUP($A44,'[7]11市町別戸数'!$A:$G,6,FALSE),0)</f>
        <v>8</v>
      </c>
      <c r="G44" s="34">
        <f>IFERROR(VLOOKUP($A44,'[7]11市町別マンション戸数'!A:C,3,FALSE),0)</f>
        <v>0</v>
      </c>
    </row>
    <row r="45" spans="1:7">
      <c r="A45" s="29" t="s">
        <v>3</v>
      </c>
      <c r="B45" s="34">
        <f>IFERROR(VLOOKUP($A45,'[7]11市町別戸数'!$A:$G,7,FALSE),0)</f>
        <v>3</v>
      </c>
      <c r="C45" s="34">
        <f>IFERROR(VLOOKUP($A45,'[7]11市町別戸数'!$A:$G,3,FALSE),0)</f>
        <v>3</v>
      </c>
      <c r="D45" s="34">
        <f>IFERROR(VLOOKUP($A45,'[7]11市町別戸数'!$A:$G,4,FALSE),0)</f>
        <v>0</v>
      </c>
      <c r="E45" s="34">
        <f>IFERROR(VLOOKUP($A45,'[7]11市町別戸数'!$A:$G,5,FALSE),0)</f>
        <v>0</v>
      </c>
      <c r="F45" s="34">
        <f>IFERROR(VLOOKUP($A45,'[7]11市町別戸数'!$A:$G,6,FALSE),0)</f>
        <v>0</v>
      </c>
      <c r="G45" s="34">
        <f>IFERROR(VLOOKUP($A45,'[7]11市町別マンション戸数'!A:C,3,FALSE),0)</f>
        <v>0</v>
      </c>
    </row>
    <row r="46" spans="1:7">
      <c r="A46" s="29" t="s">
        <v>52</v>
      </c>
      <c r="B46" s="34">
        <f>IFERROR(VLOOKUP($A46,'[7]11市町別戸数'!$A:$G,7,FALSE),0)</f>
        <v>5</v>
      </c>
      <c r="C46" s="34">
        <f>IFERROR(VLOOKUP($A46,'[7]11市町別戸数'!$A:$G,3,FALSE),0)</f>
        <v>4</v>
      </c>
      <c r="D46" s="34">
        <f>IFERROR(VLOOKUP($A46,'[7]11市町別戸数'!$A:$G,4,FALSE),0)</f>
        <v>0</v>
      </c>
      <c r="E46" s="34">
        <f>IFERROR(VLOOKUP($A46,'[7]11市町別戸数'!$A:$G,5,FALSE),0)</f>
        <v>0</v>
      </c>
      <c r="F46" s="34">
        <f>IFERROR(VLOOKUP($A46,'[7]11市町別戸数'!$A:$G,6,FALSE),0)</f>
        <v>1</v>
      </c>
      <c r="G46" s="34">
        <f>IFERROR(VLOOKUP($A46,'[7]11市町別マンション戸数'!A:C,3,FALSE),0)</f>
        <v>0</v>
      </c>
    </row>
    <row r="47" spans="1:7">
      <c r="A47" s="29" t="s">
        <v>1</v>
      </c>
      <c r="B47" s="34">
        <f>IFERROR(VLOOKUP($A47,'[7]11市町別戸数'!$A:$G,7,FALSE),0)</f>
        <v>0</v>
      </c>
      <c r="C47" s="34">
        <f>IFERROR(VLOOKUP($A47,'[7]11市町別戸数'!$A:$G,3,FALSE),0)</f>
        <v>0</v>
      </c>
      <c r="D47" s="34">
        <f>IFERROR(VLOOKUP($A47,'[7]11市町別戸数'!$A:$G,4,FALSE),0)</f>
        <v>0</v>
      </c>
      <c r="E47" s="34">
        <f>IFERROR(VLOOKUP($A47,'[7]11市町別戸数'!$A:$G,5,FALSE),0)</f>
        <v>0</v>
      </c>
      <c r="F47" s="34">
        <f>IFERROR(VLOOKUP($A47,'[7]11市町別戸数'!$A:$G,6,FALSE),0)</f>
        <v>0</v>
      </c>
      <c r="G47" s="34">
        <f>IFERROR(VLOOKUP($A47,'[7]11市町別マンション戸数'!A:C,3,FALSE),0)</f>
        <v>0</v>
      </c>
    </row>
    <row r="48" spans="1:7">
      <c r="A48" s="31" t="s">
        <v>63</v>
      </c>
      <c r="B48" s="34">
        <f>IFERROR(VLOOKUP($A48,'[7]11市町別戸数'!$A:$G,7,FALSE),0)</f>
        <v>5</v>
      </c>
      <c r="C48" s="34">
        <f>IFERROR(VLOOKUP($A48,'[7]11市町別戸数'!$A:$G,3,FALSE),0)</f>
        <v>5</v>
      </c>
      <c r="D48" s="34">
        <f>IFERROR(VLOOKUP($A48,'[7]11市町別戸数'!$A:$G,4,FALSE),0)</f>
        <v>0</v>
      </c>
      <c r="E48" s="34">
        <f>IFERROR(VLOOKUP($A48,'[7]11市町別戸数'!$A:$G,5,FALSE),0)</f>
        <v>0</v>
      </c>
      <c r="F48" s="34">
        <f>IFERROR(VLOOKUP($A48,'[7]11市町別戸数'!$A:$G,6,FALSE),0)</f>
        <v>0</v>
      </c>
      <c r="G48" s="34">
        <f>IFERROR(VLOOKUP($A48,'[7]11市町別マンション戸数'!A:C,3,FALSE),0)</f>
        <v>0</v>
      </c>
    </row>
    <row r="49" spans="1:7">
      <c r="A49" s="32" t="s">
        <v>24</v>
      </c>
      <c r="B49" s="34">
        <f t="shared" ref="B49:G49" si="2">SUM(B4:B48)-B7-B15</f>
        <v>1656</v>
      </c>
      <c r="C49" s="34">
        <f t="shared" si="2"/>
        <v>717</v>
      </c>
      <c r="D49" s="34">
        <f t="shared" si="2"/>
        <v>686</v>
      </c>
      <c r="E49" s="34">
        <f t="shared" si="2"/>
        <v>8</v>
      </c>
      <c r="F49" s="34">
        <f t="shared" si="2"/>
        <v>245</v>
      </c>
      <c r="G49" s="34">
        <f t="shared" si="2"/>
        <v>0</v>
      </c>
    </row>
  </sheetData>
  <phoneticPr fontId="12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49"/>
  <sheetViews>
    <sheetView topLeftCell="A4" workbookViewId="0">
      <selection activeCell="B4" sqref="B4"/>
    </sheetView>
  </sheetViews>
  <sheetFormatPr defaultRowHeight="12.9"/>
  <cols>
    <col min="1" max="1" width="13.36328125" customWidth="1"/>
  </cols>
  <sheetData>
    <row r="1" spans="1:7" ht="17">
      <c r="B1" s="3"/>
      <c r="C1" s="3"/>
      <c r="D1" s="14"/>
      <c r="E1" s="14" t="s">
        <v>27</v>
      </c>
      <c r="F1" s="36" t="s">
        <v>60</v>
      </c>
      <c r="G1" s="17"/>
    </row>
    <row r="2" spans="1:7">
      <c r="B2" s="4"/>
      <c r="C2" s="4"/>
      <c r="D2" s="4"/>
      <c r="E2" s="4"/>
      <c r="F2" s="4"/>
      <c r="G2" s="18" t="s">
        <v>6</v>
      </c>
    </row>
    <row r="3" spans="1:7">
      <c r="A3" s="28" t="s">
        <v>72</v>
      </c>
      <c r="B3" s="33" t="s">
        <v>74</v>
      </c>
      <c r="C3" s="28" t="s">
        <v>58</v>
      </c>
      <c r="D3" s="28" t="s">
        <v>75</v>
      </c>
      <c r="E3" s="35" t="s">
        <v>76</v>
      </c>
      <c r="F3" s="28" t="s">
        <v>20</v>
      </c>
      <c r="G3" s="27" t="s">
        <v>23</v>
      </c>
    </row>
    <row r="4" spans="1:7">
      <c r="A4" s="29" t="s">
        <v>39</v>
      </c>
      <c r="B4" s="34">
        <f>IFERROR(VLOOKUP($A4,'[3]11市町別戸数'!$A:$G,7,FALSE),0)</f>
        <v>1410</v>
      </c>
      <c r="C4" s="34">
        <f>IFERROR(VLOOKUP($A4,'[3]11市町別戸数'!$A:$G,3,FALSE),0)</f>
        <v>597</v>
      </c>
      <c r="D4" s="34">
        <f>IFERROR(VLOOKUP($A4,'[3]11市町別戸数'!$A:$G,4,FALSE),0)</f>
        <v>487</v>
      </c>
      <c r="E4" s="34">
        <f>IFERROR(VLOOKUP($A4,'[3]11市町別戸数'!$A:$G,5,FALSE),0)</f>
        <v>3</v>
      </c>
      <c r="F4" s="34">
        <f>IFERROR(VLOOKUP($A4,'[3]11市町別戸数'!$A:$G,6,FALSE),0)</f>
        <v>323</v>
      </c>
      <c r="G4" s="34">
        <f>IFERROR(VLOOKUP($A4,'[3]11市町別マンション戸数'!A:C,3,FALSE),0)</f>
        <v>54</v>
      </c>
    </row>
    <row r="5" spans="1:7">
      <c r="A5" s="29" t="s">
        <v>13</v>
      </c>
      <c r="B5" s="34">
        <f>IFERROR(VLOOKUP($A5,'[3]11市町別戸数'!$A:$G,7,FALSE),0)</f>
        <v>1650</v>
      </c>
      <c r="C5" s="34">
        <f>IFERROR(VLOOKUP($A5,'[3]11市町別戸数'!$A:$G,3,FALSE),0)</f>
        <v>486</v>
      </c>
      <c r="D5" s="34">
        <f>IFERROR(VLOOKUP($A5,'[3]11市町別戸数'!$A:$G,4,FALSE),0)</f>
        <v>861</v>
      </c>
      <c r="E5" s="34">
        <f>IFERROR(VLOOKUP($A5,'[3]11市町別戸数'!$A:$G,5,FALSE),0)</f>
        <v>1</v>
      </c>
      <c r="F5" s="34">
        <f>IFERROR(VLOOKUP($A5,'[3]11市町別戸数'!$A:$G,6,FALSE),0)</f>
        <v>302</v>
      </c>
      <c r="G5" s="34">
        <f>IFERROR(VLOOKUP($A5,'[3]11市町別マンション戸数'!A:C,3,FALSE),0)</f>
        <v>34</v>
      </c>
    </row>
    <row r="6" spans="1:7">
      <c r="A6" s="29" t="s">
        <v>11</v>
      </c>
      <c r="B6" s="34">
        <f>IFERROR(VLOOKUP($A6,'[3]11市町別戸数'!$A:$G,7,FALSE),0)</f>
        <v>1149</v>
      </c>
      <c r="C6" s="34">
        <f>IFERROR(VLOOKUP($A6,'[3]11市町別戸数'!$A:$G,3,FALSE),0)</f>
        <v>594</v>
      </c>
      <c r="D6" s="34">
        <f>IFERROR(VLOOKUP($A6,'[3]11市町別戸数'!$A:$G,4,FALSE),0)</f>
        <v>391</v>
      </c>
      <c r="E6" s="34">
        <f>IFERROR(VLOOKUP($A6,'[3]11市町別戸数'!$A:$G,5,FALSE),0)</f>
        <v>2</v>
      </c>
      <c r="F6" s="34">
        <f>IFERROR(VLOOKUP($A6,'[3]11市町別戸数'!$A:$G,6,FALSE),0)</f>
        <v>162</v>
      </c>
      <c r="G6" s="34">
        <f>IFERROR(VLOOKUP($A6,'[3]11市町別マンション戸数'!A:C,3,FALSE),0)</f>
        <v>0</v>
      </c>
    </row>
    <row r="7" spans="1:7">
      <c r="A7" s="29" t="s">
        <v>40</v>
      </c>
      <c r="B7" s="34">
        <f t="shared" ref="B7:G7" si="0">SUM(B4:B6)</f>
        <v>4209</v>
      </c>
      <c r="C7" s="34">
        <f t="shared" si="0"/>
        <v>1677</v>
      </c>
      <c r="D7" s="34">
        <f t="shared" si="0"/>
        <v>1739</v>
      </c>
      <c r="E7" s="34">
        <f t="shared" si="0"/>
        <v>6</v>
      </c>
      <c r="F7" s="34">
        <f t="shared" si="0"/>
        <v>787</v>
      </c>
      <c r="G7" s="34">
        <f t="shared" si="0"/>
        <v>88</v>
      </c>
    </row>
    <row r="8" spans="1:7">
      <c r="A8" s="29" t="s">
        <v>4</v>
      </c>
      <c r="B8" s="34">
        <f>IFERROR(VLOOKUP($A8,'[3]11市町別戸数'!$A:$G,7,FALSE),0)</f>
        <v>1666</v>
      </c>
      <c r="C8" s="34">
        <f>IFERROR(VLOOKUP($A8,'[3]11市町別戸数'!$A:$G,3,FALSE),0)</f>
        <v>582</v>
      </c>
      <c r="D8" s="34">
        <f>IFERROR(VLOOKUP($A8,'[3]11市町別戸数'!$A:$G,4,FALSE),0)</f>
        <v>683</v>
      </c>
      <c r="E8" s="34">
        <f>IFERROR(VLOOKUP($A8,'[3]11市町別戸数'!$A:$G,5,FALSE),0)</f>
        <v>16</v>
      </c>
      <c r="F8" s="34">
        <f>IFERROR(VLOOKUP($A8,'[3]11市町別戸数'!$A:$G,6,FALSE),0)</f>
        <v>385</v>
      </c>
      <c r="G8" s="34">
        <f>IFERROR(VLOOKUP($A8,'[3]11市町別マンション戸数'!A:C,3,FALSE),0)</f>
        <v>161</v>
      </c>
    </row>
    <row r="9" spans="1:7">
      <c r="A9" s="29" t="s">
        <v>41</v>
      </c>
      <c r="B9" s="34">
        <f>IFERROR(VLOOKUP($A9,'[3]11市町別戸数'!$A:$G,7,FALSE),0)</f>
        <v>736</v>
      </c>
      <c r="C9" s="34">
        <f>IFERROR(VLOOKUP($A9,'[3]11市町別戸数'!$A:$G,3,FALSE),0)</f>
        <v>412</v>
      </c>
      <c r="D9" s="34">
        <f>IFERROR(VLOOKUP($A9,'[3]11市町別戸数'!$A:$G,4,FALSE),0)</f>
        <v>136</v>
      </c>
      <c r="E9" s="34">
        <f>IFERROR(VLOOKUP($A9,'[3]11市町別戸数'!$A:$G,5,FALSE),0)</f>
        <v>22</v>
      </c>
      <c r="F9" s="34">
        <f>IFERROR(VLOOKUP($A9,'[3]11市町別戸数'!$A:$G,6,FALSE),0)</f>
        <v>166</v>
      </c>
      <c r="G9" s="34">
        <f>IFERROR(VLOOKUP($A9,'[3]11市町別マンション戸数'!A:C,3,FALSE),0)</f>
        <v>0</v>
      </c>
    </row>
    <row r="10" spans="1:7">
      <c r="A10" s="29" t="s">
        <v>44</v>
      </c>
      <c r="B10" s="34">
        <f>IFERROR(VLOOKUP($A10,'[3]11市町別戸数'!$A:$G,7,FALSE),0)</f>
        <v>573</v>
      </c>
      <c r="C10" s="34">
        <f>IFERROR(VLOOKUP($A10,'[3]11市町別戸数'!$A:$G,3,FALSE),0)</f>
        <v>336</v>
      </c>
      <c r="D10" s="34">
        <f>IFERROR(VLOOKUP($A10,'[3]11市町別戸数'!$A:$G,4,FALSE),0)</f>
        <v>139</v>
      </c>
      <c r="E10" s="34">
        <f>IFERROR(VLOOKUP($A10,'[3]11市町別戸数'!$A:$G,5,FALSE),0)</f>
        <v>3</v>
      </c>
      <c r="F10" s="34">
        <f>IFERROR(VLOOKUP($A10,'[3]11市町別戸数'!$A:$G,6,FALSE),0)</f>
        <v>95</v>
      </c>
      <c r="G10" s="34">
        <f>IFERROR(VLOOKUP($A10,'[3]11市町別マンション戸数'!A:C,3,FALSE),0)</f>
        <v>0</v>
      </c>
    </row>
    <row r="11" spans="1:7">
      <c r="A11" s="29" t="s">
        <v>45</v>
      </c>
      <c r="B11" s="34">
        <f>IFERROR(VLOOKUP($A11,'[3]11市町別戸数'!$A:$G,7,FALSE),0)</f>
        <v>649</v>
      </c>
      <c r="C11" s="34">
        <f>IFERROR(VLOOKUP($A11,'[3]11市町別戸数'!$A:$G,3,FALSE),0)</f>
        <v>256</v>
      </c>
      <c r="D11" s="34">
        <f>IFERROR(VLOOKUP($A11,'[3]11市町別戸数'!$A:$G,4,FALSE),0)</f>
        <v>237</v>
      </c>
      <c r="E11" s="34">
        <f>IFERROR(VLOOKUP($A11,'[3]11市町別戸数'!$A:$G,5,FALSE),0)</f>
        <v>4</v>
      </c>
      <c r="F11" s="34">
        <f>IFERROR(VLOOKUP($A11,'[3]11市町別戸数'!$A:$G,6,FALSE),0)</f>
        <v>152</v>
      </c>
      <c r="G11" s="34">
        <f>IFERROR(VLOOKUP($A11,'[3]11市町別マンション戸数'!A:C,3,FALSE),0)</f>
        <v>0</v>
      </c>
    </row>
    <row r="12" spans="1:7">
      <c r="A12" s="29" t="s">
        <v>46</v>
      </c>
      <c r="B12" s="34">
        <f>IFERROR(VLOOKUP($A12,'[3]11市町別戸数'!$A:$G,7,FALSE),0)</f>
        <v>415</v>
      </c>
      <c r="C12" s="34">
        <f>IFERROR(VLOOKUP($A12,'[3]11市町別戸数'!$A:$G,3,FALSE),0)</f>
        <v>294</v>
      </c>
      <c r="D12" s="34">
        <f>IFERROR(VLOOKUP($A12,'[3]11市町別戸数'!$A:$G,4,FALSE),0)</f>
        <v>82</v>
      </c>
      <c r="E12" s="34">
        <f>IFERROR(VLOOKUP($A12,'[3]11市町別戸数'!$A:$G,5,FALSE),0)</f>
        <v>4</v>
      </c>
      <c r="F12" s="34">
        <f>IFERROR(VLOOKUP($A12,'[3]11市町別戸数'!$A:$G,6,FALSE),0)</f>
        <v>35</v>
      </c>
      <c r="G12" s="34">
        <f>IFERROR(VLOOKUP($A12,'[3]11市町別マンション戸数'!A:C,3,FALSE),0)</f>
        <v>0</v>
      </c>
    </row>
    <row r="13" spans="1:7">
      <c r="A13" s="29" t="s">
        <v>48</v>
      </c>
      <c r="B13" s="34">
        <f>IFERROR(VLOOKUP($A13,'[3]11市町別戸数'!$A:$G,7,FALSE),0)</f>
        <v>744</v>
      </c>
      <c r="C13" s="34">
        <f>IFERROR(VLOOKUP($A13,'[3]11市町別戸数'!$A:$G,3,FALSE),0)</f>
        <v>372</v>
      </c>
      <c r="D13" s="34">
        <f>IFERROR(VLOOKUP($A13,'[3]11市町別戸数'!$A:$G,4,FALSE),0)</f>
        <v>243</v>
      </c>
      <c r="E13" s="34">
        <f>IFERROR(VLOOKUP($A13,'[3]11市町別戸数'!$A:$G,5,FALSE),0)</f>
        <v>1</v>
      </c>
      <c r="F13" s="34">
        <f>IFERROR(VLOOKUP($A13,'[3]11市町別戸数'!$A:$G,6,FALSE),0)</f>
        <v>128</v>
      </c>
      <c r="G13" s="34">
        <f>IFERROR(VLOOKUP($A13,'[3]11市町別マンション戸数'!A:C,3,FALSE),0)</f>
        <v>0</v>
      </c>
    </row>
    <row r="14" spans="1:7">
      <c r="A14" s="29" t="s">
        <v>47</v>
      </c>
      <c r="B14" s="34">
        <f>IFERROR(VLOOKUP($A14,'[3]11市町別戸数'!$A:$G,7,FALSE),0)</f>
        <v>100</v>
      </c>
      <c r="C14" s="34">
        <f>IFERROR(VLOOKUP($A14,'[3]11市町別戸数'!$A:$G,3,FALSE),0)</f>
        <v>58</v>
      </c>
      <c r="D14" s="34">
        <f>IFERROR(VLOOKUP($A14,'[3]11市町別戸数'!$A:$G,4,FALSE),0)</f>
        <v>20</v>
      </c>
      <c r="E14" s="34">
        <f>IFERROR(VLOOKUP($A14,'[3]11市町別戸数'!$A:$G,5,FALSE),0)</f>
        <v>17</v>
      </c>
      <c r="F14" s="34">
        <f>IFERROR(VLOOKUP($A14,'[3]11市町別戸数'!$A:$G,6,FALSE),0)</f>
        <v>5</v>
      </c>
      <c r="G14" s="34">
        <f>IFERROR(VLOOKUP($A14,'[3]11市町別マンション戸数'!A:C,3,FALSE),0)</f>
        <v>0</v>
      </c>
    </row>
    <row r="15" spans="1:7">
      <c r="A15" s="29" t="s">
        <v>5</v>
      </c>
      <c r="B15" s="34">
        <f t="shared" ref="B15:G15" si="1">SUM(B8:B14)</f>
        <v>4883</v>
      </c>
      <c r="C15" s="34">
        <f t="shared" si="1"/>
        <v>2310</v>
      </c>
      <c r="D15" s="34">
        <f t="shared" si="1"/>
        <v>1540</v>
      </c>
      <c r="E15" s="34">
        <f t="shared" si="1"/>
        <v>67</v>
      </c>
      <c r="F15" s="34">
        <f t="shared" si="1"/>
        <v>966</v>
      </c>
      <c r="G15" s="34">
        <f t="shared" si="1"/>
        <v>161</v>
      </c>
    </row>
    <row r="16" spans="1:7">
      <c r="A16" s="29" t="s">
        <v>8</v>
      </c>
      <c r="B16" s="34">
        <f>IFERROR(VLOOKUP($A16,'[3]11市町別戸数'!$A:$G,7,FALSE),0)</f>
        <v>1071</v>
      </c>
      <c r="C16" s="34">
        <f>IFERROR(VLOOKUP($A16,'[3]11市町別戸数'!$A:$G,3,FALSE),0)</f>
        <v>443</v>
      </c>
      <c r="D16" s="34">
        <f>IFERROR(VLOOKUP($A16,'[3]11市町別戸数'!$A:$G,4,FALSE),0)</f>
        <v>378</v>
      </c>
      <c r="E16" s="34">
        <f>IFERROR(VLOOKUP($A16,'[3]11市町別戸数'!$A:$G,5,FALSE),0)</f>
        <v>7</v>
      </c>
      <c r="F16" s="34">
        <f>IFERROR(VLOOKUP($A16,'[3]11市町別戸数'!$A:$G,6,FALSE),0)</f>
        <v>243</v>
      </c>
      <c r="G16" s="34">
        <f>IFERROR(VLOOKUP($A16,'[3]11市町別マンション戸数'!A:C,3,FALSE),0)</f>
        <v>0</v>
      </c>
    </row>
    <row r="17" spans="1:7">
      <c r="A17" s="29" t="s">
        <v>28</v>
      </c>
      <c r="B17" s="34">
        <f>IFERROR(VLOOKUP($A17,'[3]11市町別戸数'!$A:$G,7,FALSE),0)</f>
        <v>50</v>
      </c>
      <c r="C17" s="34">
        <f>IFERROR(VLOOKUP($A17,'[3]11市町別戸数'!$A:$G,3,FALSE),0)</f>
        <v>40</v>
      </c>
      <c r="D17" s="34">
        <f>IFERROR(VLOOKUP($A17,'[3]11市町別戸数'!$A:$G,4,FALSE),0)</f>
        <v>5</v>
      </c>
      <c r="E17" s="34">
        <f>IFERROR(VLOOKUP($A17,'[3]11市町別戸数'!$A:$G,5,FALSE),0)</f>
        <v>4</v>
      </c>
      <c r="F17" s="34">
        <f>IFERROR(VLOOKUP($A17,'[3]11市町別戸数'!$A:$G,6,FALSE),0)</f>
        <v>1</v>
      </c>
      <c r="G17" s="34">
        <f>IFERROR(VLOOKUP($A17,'[3]11市町別マンション戸数'!A:C,3,FALSE),0)</f>
        <v>0</v>
      </c>
    </row>
    <row r="18" spans="1:7">
      <c r="A18" s="29" t="s">
        <v>50</v>
      </c>
      <c r="B18" s="34">
        <f>IFERROR(VLOOKUP($A18,'[3]11市町別戸数'!$A:$G,7,FALSE),0)</f>
        <v>453</v>
      </c>
      <c r="C18" s="34">
        <f>IFERROR(VLOOKUP($A18,'[3]11市町別戸数'!$A:$G,3,FALSE),0)</f>
        <v>228</v>
      </c>
      <c r="D18" s="34">
        <f>IFERROR(VLOOKUP($A18,'[3]11市町別戸数'!$A:$G,4,FALSE),0)</f>
        <v>153</v>
      </c>
      <c r="E18" s="34">
        <f>IFERROR(VLOOKUP($A18,'[3]11市町別戸数'!$A:$G,5,FALSE),0)</f>
        <v>2</v>
      </c>
      <c r="F18" s="34">
        <f>IFERROR(VLOOKUP($A18,'[3]11市町別戸数'!$A:$G,6,FALSE),0)</f>
        <v>70</v>
      </c>
      <c r="G18" s="34">
        <f>IFERROR(VLOOKUP($A18,'[3]11市町別マンション戸数'!A:C,3,FALSE),0)</f>
        <v>0</v>
      </c>
    </row>
    <row r="19" spans="1:7">
      <c r="A19" s="29" t="s">
        <v>53</v>
      </c>
      <c r="B19" s="34">
        <f>IFERROR(VLOOKUP($A19,'[3]11市町別戸数'!$A:$G,7,FALSE),0)</f>
        <v>662</v>
      </c>
      <c r="C19" s="34">
        <f>IFERROR(VLOOKUP($A19,'[3]11市町別戸数'!$A:$G,3,FALSE),0)</f>
        <v>379</v>
      </c>
      <c r="D19" s="34">
        <f>IFERROR(VLOOKUP($A19,'[3]11市町別戸数'!$A:$G,4,FALSE),0)</f>
        <v>162</v>
      </c>
      <c r="E19" s="34">
        <f>IFERROR(VLOOKUP($A19,'[3]11市町別戸数'!$A:$G,5,FALSE),0)</f>
        <v>2</v>
      </c>
      <c r="F19" s="34">
        <f>IFERROR(VLOOKUP($A19,'[3]11市町別戸数'!$A:$G,6,FALSE),0)</f>
        <v>119</v>
      </c>
      <c r="G19" s="34">
        <f>IFERROR(VLOOKUP($A19,'[3]11市町別マンション戸数'!A:C,3,FALSE),0)</f>
        <v>0</v>
      </c>
    </row>
    <row r="20" spans="1:7">
      <c r="A20" s="29" t="s">
        <v>57</v>
      </c>
      <c r="B20" s="34">
        <f>IFERROR(VLOOKUP($A20,'[3]11市町別戸数'!$A:$G,7,FALSE),0)</f>
        <v>203</v>
      </c>
      <c r="C20" s="34">
        <f>IFERROR(VLOOKUP($A20,'[3]11市町別戸数'!$A:$G,3,FALSE),0)</f>
        <v>127</v>
      </c>
      <c r="D20" s="34">
        <f>IFERROR(VLOOKUP($A20,'[3]11市町別戸数'!$A:$G,4,FALSE),0)</f>
        <v>39</v>
      </c>
      <c r="E20" s="34">
        <f>IFERROR(VLOOKUP($A20,'[3]11市町別戸数'!$A:$G,5,FALSE),0)</f>
        <v>5</v>
      </c>
      <c r="F20" s="34">
        <f>IFERROR(VLOOKUP($A20,'[3]11市町別戸数'!$A:$G,6,FALSE),0)</f>
        <v>32</v>
      </c>
      <c r="G20" s="34">
        <f>IFERROR(VLOOKUP($A20,'[3]11市町別マンション戸数'!A:C,3,FALSE),0)</f>
        <v>0</v>
      </c>
    </row>
    <row r="21" spans="1:7">
      <c r="A21" s="29" t="s">
        <v>59</v>
      </c>
      <c r="B21" s="34">
        <f>IFERROR(VLOOKUP($A21,'[3]11市町別戸数'!$A:$G,7,FALSE),0)</f>
        <v>486</v>
      </c>
      <c r="C21" s="34">
        <f>IFERROR(VLOOKUP($A21,'[3]11市町別戸数'!$A:$G,3,FALSE),0)</f>
        <v>331</v>
      </c>
      <c r="D21" s="34">
        <f>IFERROR(VLOOKUP($A21,'[3]11市町別戸数'!$A:$G,4,FALSE),0)</f>
        <v>99</v>
      </c>
      <c r="E21" s="34">
        <f>IFERROR(VLOOKUP($A21,'[3]11市町別戸数'!$A:$G,5,FALSE),0)</f>
        <v>2</v>
      </c>
      <c r="F21" s="34">
        <f>IFERROR(VLOOKUP($A21,'[3]11市町別戸数'!$A:$G,6,FALSE),0)</f>
        <v>54</v>
      </c>
      <c r="G21" s="34">
        <f>IFERROR(VLOOKUP($A21,'[3]11市町別マンション戸数'!A:C,3,FALSE),0)</f>
        <v>0</v>
      </c>
    </row>
    <row r="22" spans="1:7">
      <c r="A22" s="29" t="s">
        <v>15</v>
      </c>
      <c r="B22" s="34">
        <f>IFERROR(VLOOKUP($A22,'[3]11市町別戸数'!$A:$G,7,FALSE),0)</f>
        <v>1437</v>
      </c>
      <c r="C22" s="34">
        <f>IFERROR(VLOOKUP($A22,'[3]11市町別戸数'!$A:$G,3,FALSE),0)</f>
        <v>745</v>
      </c>
      <c r="D22" s="34">
        <f>IFERROR(VLOOKUP($A22,'[3]11市町別戸数'!$A:$G,4,FALSE),0)</f>
        <v>435</v>
      </c>
      <c r="E22" s="34">
        <f>IFERROR(VLOOKUP($A22,'[3]11市町別戸数'!$A:$G,5,FALSE),0)</f>
        <v>1</v>
      </c>
      <c r="F22" s="34">
        <f>IFERROR(VLOOKUP($A22,'[3]11市町別戸数'!$A:$G,6,FALSE),0)</f>
        <v>256</v>
      </c>
      <c r="G22" s="34">
        <f>IFERROR(VLOOKUP($A22,'[3]11市町別マンション戸数'!A:C,3,FALSE),0)</f>
        <v>0</v>
      </c>
    </row>
    <row r="23" spans="1:7">
      <c r="A23" s="29" t="s">
        <v>49</v>
      </c>
      <c r="B23" s="34">
        <f>IFERROR(VLOOKUP($A23,'[3]11市町別戸数'!$A:$G,7,FALSE),0)</f>
        <v>954</v>
      </c>
      <c r="C23" s="34">
        <f>IFERROR(VLOOKUP($A23,'[3]11市町別戸数'!$A:$G,3,FALSE),0)</f>
        <v>490</v>
      </c>
      <c r="D23" s="34">
        <f>IFERROR(VLOOKUP($A23,'[3]11市町別戸数'!$A:$G,4,FALSE),0)</f>
        <v>254</v>
      </c>
      <c r="E23" s="34">
        <f>IFERROR(VLOOKUP($A23,'[3]11市町別戸数'!$A:$G,5,FALSE),0)</f>
        <v>2</v>
      </c>
      <c r="F23" s="34">
        <f>IFERROR(VLOOKUP($A23,'[3]11市町別戸数'!$A:$G,6,FALSE),0)</f>
        <v>208</v>
      </c>
      <c r="G23" s="34">
        <f>IFERROR(VLOOKUP($A23,'[3]11市町別マンション戸数'!A:C,3,FALSE),0)</f>
        <v>0</v>
      </c>
    </row>
    <row r="24" spans="1:7">
      <c r="A24" s="29" t="s">
        <v>34</v>
      </c>
      <c r="B24" s="34">
        <f>IFERROR(VLOOKUP($A24,'[3]11市町別戸数'!$A:$G,7,FALSE),0)</f>
        <v>761</v>
      </c>
      <c r="C24" s="34">
        <f>IFERROR(VLOOKUP($A24,'[3]11市町別戸数'!$A:$G,3,FALSE),0)</f>
        <v>423</v>
      </c>
      <c r="D24" s="34">
        <f>IFERROR(VLOOKUP($A24,'[3]11市町別戸数'!$A:$G,4,FALSE),0)</f>
        <v>227</v>
      </c>
      <c r="E24" s="34">
        <f>IFERROR(VLOOKUP($A24,'[3]11市町別戸数'!$A:$G,5,FALSE),0)</f>
        <v>2</v>
      </c>
      <c r="F24" s="34">
        <f>IFERROR(VLOOKUP($A24,'[3]11市町別戸数'!$A:$G,6,FALSE),0)</f>
        <v>109</v>
      </c>
      <c r="G24" s="34">
        <f>IFERROR(VLOOKUP($A24,'[3]11市町別マンション戸数'!A:C,3,FALSE),0)</f>
        <v>0</v>
      </c>
    </row>
    <row r="25" spans="1:7">
      <c r="A25" s="29" t="s">
        <v>2</v>
      </c>
      <c r="B25" s="34">
        <f>IFERROR(VLOOKUP($A25,'[3]11市町別戸数'!$A:$G,7,FALSE),0)</f>
        <v>632</v>
      </c>
      <c r="C25" s="34">
        <f>IFERROR(VLOOKUP($A25,'[3]11市町別戸数'!$A:$G,3,FALSE),0)</f>
        <v>416</v>
      </c>
      <c r="D25" s="34">
        <f>IFERROR(VLOOKUP($A25,'[3]11市町別戸数'!$A:$G,4,FALSE),0)</f>
        <v>143</v>
      </c>
      <c r="E25" s="34">
        <f>IFERROR(VLOOKUP($A25,'[3]11市町別戸数'!$A:$G,5,FALSE),0)</f>
        <v>3</v>
      </c>
      <c r="F25" s="34">
        <f>IFERROR(VLOOKUP($A25,'[3]11市町別戸数'!$A:$G,6,FALSE),0)</f>
        <v>70</v>
      </c>
      <c r="G25" s="34">
        <f>IFERROR(VLOOKUP($A25,'[3]11市町別マンション戸数'!A:C,3,FALSE),0)</f>
        <v>0</v>
      </c>
    </row>
    <row r="26" spans="1:7">
      <c r="A26" s="29" t="s">
        <v>51</v>
      </c>
      <c r="B26" s="34">
        <f>IFERROR(VLOOKUP($A26,'[3]11市町別戸数'!$A:$G,7,FALSE),0)</f>
        <v>630</v>
      </c>
      <c r="C26" s="34">
        <f>IFERROR(VLOOKUP($A26,'[3]11市町別戸数'!$A:$G,3,FALSE),0)</f>
        <v>371</v>
      </c>
      <c r="D26" s="34">
        <f>IFERROR(VLOOKUP($A26,'[3]11市町別戸数'!$A:$G,4,FALSE),0)</f>
        <v>142</v>
      </c>
      <c r="E26" s="34">
        <f>IFERROR(VLOOKUP($A26,'[3]11市町別戸数'!$A:$G,5,FALSE),0)</f>
        <v>0</v>
      </c>
      <c r="F26" s="34">
        <f>IFERROR(VLOOKUP($A26,'[3]11市町別戸数'!$A:$G,6,FALSE),0)</f>
        <v>117</v>
      </c>
      <c r="G26" s="34">
        <f>IFERROR(VLOOKUP($A26,'[3]11市町別マンション戸数'!A:C,3,FALSE),0)</f>
        <v>0</v>
      </c>
    </row>
    <row r="27" spans="1:7">
      <c r="A27" s="29" t="s">
        <v>61</v>
      </c>
      <c r="B27" s="34">
        <f>IFERROR(VLOOKUP($A27,'[3]11市町別戸数'!$A:$G,7,FALSE),0)</f>
        <v>486</v>
      </c>
      <c r="C27" s="34">
        <f>IFERROR(VLOOKUP($A27,'[3]11市町別戸数'!$A:$G,3,FALSE),0)</f>
        <v>219</v>
      </c>
      <c r="D27" s="34">
        <f>IFERROR(VLOOKUP($A27,'[3]11市町別戸数'!$A:$G,4,FALSE),0)</f>
        <v>183</v>
      </c>
      <c r="E27" s="34">
        <f>IFERROR(VLOOKUP($A27,'[3]11市町別戸数'!$A:$G,5,FALSE),0)</f>
        <v>1</v>
      </c>
      <c r="F27" s="34">
        <f>IFERROR(VLOOKUP($A27,'[3]11市町別戸数'!$A:$G,6,FALSE),0)</f>
        <v>83</v>
      </c>
      <c r="G27" s="34">
        <f>IFERROR(VLOOKUP($A27,'[3]11市町別マンション戸数'!A:C,3,FALSE),0)</f>
        <v>0</v>
      </c>
    </row>
    <row r="28" spans="1:7">
      <c r="A28" s="29" t="s">
        <v>29</v>
      </c>
      <c r="B28" s="34">
        <f>IFERROR(VLOOKUP($A28,'[3]11市町別戸数'!$A:$G,7,FALSE),0)</f>
        <v>450</v>
      </c>
      <c r="C28" s="34">
        <f>IFERROR(VLOOKUP($A28,'[3]11市町別戸数'!$A:$G,3,FALSE),0)</f>
        <v>283</v>
      </c>
      <c r="D28" s="34">
        <f>IFERROR(VLOOKUP($A28,'[3]11市町別戸数'!$A:$G,4,FALSE),0)</f>
        <v>96</v>
      </c>
      <c r="E28" s="34">
        <f>IFERROR(VLOOKUP($A28,'[3]11市町別戸数'!$A:$G,5,FALSE),0)</f>
        <v>1</v>
      </c>
      <c r="F28" s="34">
        <f>IFERROR(VLOOKUP($A28,'[3]11市町別戸数'!$A:$G,6,FALSE),0)</f>
        <v>70</v>
      </c>
      <c r="G28" s="34">
        <f>IFERROR(VLOOKUP($A28,'[3]11市町別マンション戸数'!A:C,3,FALSE),0)</f>
        <v>0</v>
      </c>
    </row>
    <row r="29" spans="1:7">
      <c r="A29" s="29" t="s">
        <v>54</v>
      </c>
      <c r="B29" s="34">
        <f>IFERROR(VLOOKUP($A29,'[3]11市町別戸数'!$A:$G,7,FALSE),0)</f>
        <v>60</v>
      </c>
      <c r="C29" s="34">
        <f>IFERROR(VLOOKUP($A29,'[3]11市町別戸数'!$A:$G,3,FALSE),0)</f>
        <v>36</v>
      </c>
      <c r="D29" s="34">
        <f>IFERROR(VLOOKUP($A29,'[3]11市町別戸数'!$A:$G,4,FALSE),0)</f>
        <v>21</v>
      </c>
      <c r="E29" s="34">
        <f>IFERROR(VLOOKUP($A29,'[3]11市町別戸数'!$A:$G,5,FALSE),0)</f>
        <v>3</v>
      </c>
      <c r="F29" s="34">
        <f>IFERROR(VLOOKUP($A29,'[3]11市町別戸数'!$A:$G,6,FALSE),0)</f>
        <v>0</v>
      </c>
      <c r="G29" s="34">
        <f>IFERROR(VLOOKUP($A29,'[3]11市町別マンション戸数'!A:C,3,FALSE),0)</f>
        <v>0</v>
      </c>
    </row>
    <row r="30" spans="1:7">
      <c r="A30" s="29" t="s">
        <v>42</v>
      </c>
      <c r="B30" s="34">
        <f>IFERROR(VLOOKUP($A30,'[3]11市町別戸数'!$A:$G,7,FALSE),0)</f>
        <v>319</v>
      </c>
      <c r="C30" s="34">
        <f>IFERROR(VLOOKUP($A30,'[3]11市町別戸数'!$A:$G,3,FALSE),0)</f>
        <v>200</v>
      </c>
      <c r="D30" s="34">
        <f>IFERROR(VLOOKUP($A30,'[3]11市町別戸数'!$A:$G,4,FALSE),0)</f>
        <v>28</v>
      </c>
      <c r="E30" s="34">
        <f>IFERROR(VLOOKUP($A30,'[3]11市町別戸数'!$A:$G,5,FALSE),0)</f>
        <v>0</v>
      </c>
      <c r="F30" s="34">
        <f>IFERROR(VLOOKUP($A30,'[3]11市町別戸数'!$A:$G,6,FALSE),0)</f>
        <v>91</v>
      </c>
      <c r="G30" s="34">
        <f>IFERROR(VLOOKUP($A30,'[3]11市町別マンション戸数'!A:C,3,FALSE),0)</f>
        <v>0</v>
      </c>
    </row>
    <row r="31" spans="1:7">
      <c r="A31" s="29" t="s">
        <v>0</v>
      </c>
      <c r="B31" s="34">
        <f>IFERROR(VLOOKUP($A31,'[3]11市町別戸数'!$A:$G,7,FALSE),0)</f>
        <v>235</v>
      </c>
      <c r="C31" s="34">
        <f>IFERROR(VLOOKUP($A31,'[3]11市町別戸数'!$A:$G,3,FALSE),0)</f>
        <v>144</v>
      </c>
      <c r="D31" s="34">
        <f>IFERROR(VLOOKUP($A31,'[3]11市町別戸数'!$A:$G,4,FALSE),0)</f>
        <v>49</v>
      </c>
      <c r="E31" s="34">
        <f>IFERROR(VLOOKUP($A31,'[3]11市町別戸数'!$A:$G,5,FALSE),0)</f>
        <v>2</v>
      </c>
      <c r="F31" s="34">
        <f>IFERROR(VLOOKUP($A31,'[3]11市町別戸数'!$A:$G,6,FALSE),0)</f>
        <v>40</v>
      </c>
      <c r="G31" s="34">
        <f>IFERROR(VLOOKUP($A31,'[3]11市町別マンション戸数'!A:C,3,FALSE),0)</f>
        <v>0</v>
      </c>
    </row>
    <row r="32" spans="1:7">
      <c r="A32" s="29" t="s">
        <v>56</v>
      </c>
      <c r="B32" s="34">
        <f>IFERROR(VLOOKUP($A32,'[3]11市町別戸数'!$A:$G,7,FALSE),0)</f>
        <v>67</v>
      </c>
      <c r="C32" s="34">
        <f>IFERROR(VLOOKUP($A32,'[3]11市町別戸数'!$A:$G,3,FALSE),0)</f>
        <v>42</v>
      </c>
      <c r="D32" s="34">
        <f>IFERROR(VLOOKUP($A32,'[3]11市町別戸数'!$A:$G,4,FALSE),0)</f>
        <v>20</v>
      </c>
      <c r="E32" s="34">
        <f>IFERROR(VLOOKUP($A32,'[3]11市町別戸数'!$A:$G,5,FALSE),0)</f>
        <v>0</v>
      </c>
      <c r="F32" s="34">
        <f>IFERROR(VLOOKUP($A32,'[3]11市町別戸数'!$A:$G,6,FALSE),0)</f>
        <v>5</v>
      </c>
      <c r="G32" s="34">
        <f>IFERROR(VLOOKUP($A32,'[3]11市町別マンション戸数'!A:C,3,FALSE),0)</f>
        <v>0</v>
      </c>
    </row>
    <row r="33" spans="1:7">
      <c r="A33" s="29" t="s">
        <v>35</v>
      </c>
      <c r="B33" s="34">
        <f>IFERROR(VLOOKUP($A33,'[3]11市町別戸数'!$A:$G,7,FALSE),0)</f>
        <v>105</v>
      </c>
      <c r="C33" s="34">
        <f>IFERROR(VLOOKUP($A33,'[3]11市町別戸数'!$A:$G,3,FALSE),0)</f>
        <v>89</v>
      </c>
      <c r="D33" s="34">
        <f>IFERROR(VLOOKUP($A33,'[3]11市町別戸数'!$A:$G,4,FALSE),0)</f>
        <v>12</v>
      </c>
      <c r="E33" s="34">
        <f>IFERROR(VLOOKUP($A33,'[3]11市町別戸数'!$A:$G,5,FALSE),0)</f>
        <v>1</v>
      </c>
      <c r="F33" s="34">
        <f>IFERROR(VLOOKUP($A33,'[3]11市町別戸数'!$A:$G,6,FALSE),0)</f>
        <v>3</v>
      </c>
      <c r="G33" s="34">
        <f>IFERROR(VLOOKUP($A33,'[3]11市町別マンション戸数'!A:C,3,FALSE),0)</f>
        <v>0</v>
      </c>
    </row>
    <row r="34" spans="1:7">
      <c r="A34" s="29" t="s">
        <v>31</v>
      </c>
      <c r="B34" s="34">
        <f>IFERROR(VLOOKUP($A34,'[3]11市町別戸数'!$A:$G,7,FALSE),0)</f>
        <v>201</v>
      </c>
      <c r="C34" s="34">
        <f>IFERROR(VLOOKUP($A34,'[3]11市町別戸数'!$A:$G,3,FALSE),0)</f>
        <v>157</v>
      </c>
      <c r="D34" s="34">
        <f>IFERROR(VLOOKUP($A34,'[3]11市町別戸数'!$A:$G,4,FALSE),0)</f>
        <v>22</v>
      </c>
      <c r="E34" s="34">
        <f>IFERROR(VLOOKUP($A34,'[3]11市町別戸数'!$A:$G,5,FALSE),0)</f>
        <v>0</v>
      </c>
      <c r="F34" s="34">
        <f>IFERROR(VLOOKUP($A34,'[3]11市町別戸数'!$A:$G,6,FALSE),0)</f>
        <v>22</v>
      </c>
      <c r="G34" s="34">
        <f>IFERROR(VLOOKUP($A34,'[3]11市町別マンション戸数'!A:C,3,FALSE),0)</f>
        <v>0</v>
      </c>
    </row>
    <row r="35" spans="1:7">
      <c r="A35" s="29" t="s">
        <v>22</v>
      </c>
      <c r="B35" s="34">
        <f>IFERROR(VLOOKUP($A35,'[3]11市町別戸数'!$A:$G,7,FALSE),0)</f>
        <v>150</v>
      </c>
      <c r="C35" s="34">
        <f>IFERROR(VLOOKUP($A35,'[3]11市町別戸数'!$A:$G,3,FALSE),0)</f>
        <v>102</v>
      </c>
      <c r="D35" s="34">
        <f>IFERROR(VLOOKUP($A35,'[3]11市町別戸数'!$A:$G,4,FALSE),0)</f>
        <v>17</v>
      </c>
      <c r="E35" s="34">
        <f>IFERROR(VLOOKUP($A35,'[3]11市町別戸数'!$A:$G,5,FALSE),0)</f>
        <v>1</v>
      </c>
      <c r="F35" s="34">
        <f>IFERROR(VLOOKUP($A35,'[3]11市町別戸数'!$A:$G,6,FALSE),0)</f>
        <v>30</v>
      </c>
      <c r="G35" s="34">
        <f>IFERROR(VLOOKUP($A35,'[3]11市町別マンション戸数'!A:C,3,FALSE),0)</f>
        <v>0</v>
      </c>
    </row>
    <row r="36" spans="1:7">
      <c r="A36" s="29" t="s">
        <v>33</v>
      </c>
      <c r="B36" s="34">
        <f>IFERROR(VLOOKUP($A36,'[3]11市町別戸数'!$A:$G,7,FALSE),0)</f>
        <v>130</v>
      </c>
      <c r="C36" s="34">
        <f>IFERROR(VLOOKUP($A36,'[3]11市町別戸数'!$A:$G,3,FALSE),0)</f>
        <v>116</v>
      </c>
      <c r="D36" s="34">
        <f>IFERROR(VLOOKUP($A36,'[3]11市町別戸数'!$A:$G,4,FALSE),0)</f>
        <v>0</v>
      </c>
      <c r="E36" s="34">
        <f>IFERROR(VLOOKUP($A36,'[3]11市町別戸数'!$A:$G,5,FALSE),0)</f>
        <v>0</v>
      </c>
      <c r="F36" s="34">
        <f>IFERROR(VLOOKUP($A36,'[3]11市町別戸数'!$A:$G,6,FALSE),0)</f>
        <v>14</v>
      </c>
      <c r="G36" s="34">
        <f>IFERROR(VLOOKUP($A36,'[3]11市町別マンション戸数'!A:C,3,FALSE),0)</f>
        <v>0</v>
      </c>
    </row>
    <row r="37" spans="1:7">
      <c r="A37" s="29" t="s">
        <v>19</v>
      </c>
      <c r="B37" s="34">
        <f>IFERROR(VLOOKUP($A37,'[3]11市町別戸数'!$A:$G,7,FALSE),0)</f>
        <v>10</v>
      </c>
      <c r="C37" s="34">
        <f>IFERROR(VLOOKUP($A37,'[3]11市町別戸数'!$A:$G,3,FALSE),0)</f>
        <v>9</v>
      </c>
      <c r="D37" s="34">
        <f>IFERROR(VLOOKUP($A37,'[3]11市町別戸数'!$A:$G,4,FALSE),0)</f>
        <v>0</v>
      </c>
      <c r="E37" s="34">
        <f>IFERROR(VLOOKUP($A37,'[3]11市町別戸数'!$A:$G,5,FALSE),0)</f>
        <v>1</v>
      </c>
      <c r="F37" s="34">
        <f>IFERROR(VLOOKUP($A37,'[3]11市町別戸数'!$A:$G,6,FALSE),0)</f>
        <v>0</v>
      </c>
      <c r="G37" s="34">
        <f>IFERROR(VLOOKUP($A37,'[3]11市町別マンション戸数'!A:C,3,FALSE),0)</f>
        <v>0</v>
      </c>
    </row>
    <row r="38" spans="1:7">
      <c r="A38" s="30" t="s">
        <v>64</v>
      </c>
      <c r="B38" s="34">
        <f>IFERROR(VLOOKUP($A38,'[3]11市町別戸数'!$A:$G,7,FALSE),0)</f>
        <v>11</v>
      </c>
      <c r="C38" s="34">
        <f>IFERROR(VLOOKUP($A38,'[3]11市町別戸数'!$A:$G,3,FALSE),0)</f>
        <v>10</v>
      </c>
      <c r="D38" s="34">
        <f>IFERROR(VLOOKUP($A38,'[3]11市町別戸数'!$A:$G,4,FALSE),0)</f>
        <v>0</v>
      </c>
      <c r="E38" s="34">
        <f>IFERROR(VLOOKUP($A38,'[3]11市町別戸数'!$A:$G,5,FALSE),0)</f>
        <v>1</v>
      </c>
      <c r="F38" s="34">
        <f>IFERROR(VLOOKUP($A38,'[3]11市町別戸数'!$A:$G,6,FALSE),0)</f>
        <v>0</v>
      </c>
      <c r="G38" s="34">
        <f>IFERROR(VLOOKUP($A38,'[3]11市町別マンション戸数'!A:C,3,FALSE),0)</f>
        <v>0</v>
      </c>
    </row>
    <row r="39" spans="1:7">
      <c r="A39" s="29" t="s">
        <v>62</v>
      </c>
      <c r="B39" s="34">
        <f>IFERROR(VLOOKUP($A39,'[3]11市町別戸数'!$A:$G,7,FALSE),0)</f>
        <v>14</v>
      </c>
      <c r="C39" s="34">
        <f>IFERROR(VLOOKUP($A39,'[3]11市町別戸数'!$A:$G,3,FALSE),0)</f>
        <v>14</v>
      </c>
      <c r="D39" s="34">
        <f>IFERROR(VLOOKUP($A39,'[3]11市町別戸数'!$A:$G,4,FALSE),0)</f>
        <v>0</v>
      </c>
      <c r="E39" s="34">
        <f>IFERROR(VLOOKUP($A39,'[3]11市町別戸数'!$A:$G,5,FALSE),0)</f>
        <v>0</v>
      </c>
      <c r="F39" s="34">
        <f>IFERROR(VLOOKUP($A39,'[3]11市町別戸数'!$A:$G,6,FALSE),0)</f>
        <v>0</v>
      </c>
      <c r="G39" s="34">
        <f>IFERROR(VLOOKUP($A39,'[3]11市町別マンション戸数'!A:C,3,FALSE),0)</f>
        <v>0</v>
      </c>
    </row>
    <row r="40" spans="1:7">
      <c r="A40" s="29" t="s">
        <v>16</v>
      </c>
      <c r="B40" s="34">
        <f>IFERROR(VLOOKUP($A40,'[3]11市町別戸数'!$A:$G,7,FALSE),0)</f>
        <v>13</v>
      </c>
      <c r="C40" s="34">
        <f>IFERROR(VLOOKUP($A40,'[3]11市町別戸数'!$A:$G,3,FALSE),0)</f>
        <v>13</v>
      </c>
      <c r="D40" s="34">
        <f>IFERROR(VLOOKUP($A40,'[3]11市町別戸数'!$A:$G,4,FALSE),0)</f>
        <v>0</v>
      </c>
      <c r="E40" s="34">
        <f>IFERROR(VLOOKUP($A40,'[3]11市町別戸数'!$A:$G,5,FALSE),0)</f>
        <v>0</v>
      </c>
      <c r="F40" s="34">
        <f>IFERROR(VLOOKUP($A40,'[3]11市町別戸数'!$A:$G,6,FALSE),0)</f>
        <v>0</v>
      </c>
      <c r="G40" s="34">
        <f>IFERROR(VLOOKUP($A40,'[3]11市町別マンション戸数'!A:C,3,FALSE),0)</f>
        <v>0</v>
      </c>
    </row>
    <row r="41" spans="1:7">
      <c r="A41" s="30" t="s">
        <v>36</v>
      </c>
      <c r="B41" s="34">
        <f>IFERROR(VLOOKUP($A41,'[3]11市町別戸数'!$A:$G,7,FALSE),0)</f>
        <v>4</v>
      </c>
      <c r="C41" s="34">
        <f>IFERROR(VLOOKUP($A41,'[3]11市町別戸数'!$A:$G,3,FALSE),0)</f>
        <v>4</v>
      </c>
      <c r="D41" s="34">
        <f>IFERROR(VLOOKUP($A41,'[3]11市町別戸数'!$A:$G,4,FALSE),0)</f>
        <v>0</v>
      </c>
      <c r="E41" s="34">
        <f>IFERROR(VLOOKUP($A41,'[3]11市町別戸数'!$A:$G,5,FALSE),0)</f>
        <v>0</v>
      </c>
      <c r="F41" s="34">
        <f>IFERROR(VLOOKUP($A41,'[3]11市町別戸数'!$A:$G,6,FALSE),0)</f>
        <v>0</v>
      </c>
      <c r="G41" s="34">
        <f>IFERROR(VLOOKUP($A41,'[3]11市町別マンション戸数'!A:C,3,FALSE),0)</f>
        <v>0</v>
      </c>
    </row>
    <row r="42" spans="1:7">
      <c r="A42" s="29" t="s">
        <v>32</v>
      </c>
      <c r="B42" s="34">
        <f>IFERROR(VLOOKUP($A42,'[3]11市町別戸数'!$A:$G,7,FALSE),0)</f>
        <v>154</v>
      </c>
      <c r="C42" s="34">
        <f>IFERROR(VLOOKUP($A42,'[3]11市町別戸数'!$A:$G,3,FALSE),0)</f>
        <v>99</v>
      </c>
      <c r="D42" s="34">
        <f>IFERROR(VLOOKUP($A42,'[3]11市町別戸数'!$A:$G,4,FALSE),0)</f>
        <v>14</v>
      </c>
      <c r="E42" s="34">
        <f>IFERROR(VLOOKUP($A42,'[3]11市町別戸数'!$A:$G,5,FALSE),0)</f>
        <v>1</v>
      </c>
      <c r="F42" s="34">
        <f>IFERROR(VLOOKUP($A42,'[3]11市町別戸数'!$A:$G,6,FALSE),0)</f>
        <v>40</v>
      </c>
      <c r="G42" s="34">
        <f>IFERROR(VLOOKUP($A42,'[3]11市町別マンション戸数'!A:C,3,FALSE),0)</f>
        <v>0</v>
      </c>
    </row>
    <row r="43" spans="1:7">
      <c r="A43" s="29" t="s">
        <v>55</v>
      </c>
      <c r="B43" s="34">
        <f>IFERROR(VLOOKUP($A43,'[3]11市町別戸数'!$A:$G,7,FALSE),0)</f>
        <v>202</v>
      </c>
      <c r="C43" s="34">
        <f>IFERROR(VLOOKUP($A43,'[3]11市町別戸数'!$A:$G,3,FALSE),0)</f>
        <v>84</v>
      </c>
      <c r="D43" s="34">
        <f>IFERROR(VLOOKUP($A43,'[3]11市町別戸数'!$A:$G,4,FALSE),0)</f>
        <v>44</v>
      </c>
      <c r="E43" s="34">
        <f>IFERROR(VLOOKUP($A43,'[3]11市町別戸数'!$A:$G,5,FALSE),0)</f>
        <v>0</v>
      </c>
      <c r="F43" s="34">
        <f>IFERROR(VLOOKUP($A43,'[3]11市町別戸数'!$A:$G,6,FALSE),0)</f>
        <v>74</v>
      </c>
      <c r="G43" s="34">
        <f>IFERROR(VLOOKUP($A43,'[3]11市町別マンション戸数'!A:C,3,FALSE),0)</f>
        <v>0</v>
      </c>
    </row>
    <row r="44" spans="1:7">
      <c r="A44" s="29" t="s">
        <v>18</v>
      </c>
      <c r="B44" s="34">
        <f>IFERROR(VLOOKUP($A44,'[3]11市町別戸数'!$A:$G,7,FALSE),0)</f>
        <v>409</v>
      </c>
      <c r="C44" s="34">
        <f>IFERROR(VLOOKUP($A44,'[3]11市町別戸数'!$A:$G,3,FALSE),0)</f>
        <v>104</v>
      </c>
      <c r="D44" s="34">
        <f>IFERROR(VLOOKUP($A44,'[3]11市町別戸数'!$A:$G,4,FALSE),0)</f>
        <v>134</v>
      </c>
      <c r="E44" s="34">
        <f>IFERROR(VLOOKUP($A44,'[3]11市町別戸数'!$A:$G,5,FALSE),0)</f>
        <v>0</v>
      </c>
      <c r="F44" s="34">
        <f>IFERROR(VLOOKUP($A44,'[3]11市町別戸数'!$A:$G,6,FALSE),0)</f>
        <v>171</v>
      </c>
      <c r="G44" s="34">
        <f>IFERROR(VLOOKUP($A44,'[3]11市町別マンション戸数'!A:C,3,FALSE),0)</f>
        <v>114</v>
      </c>
    </row>
    <row r="45" spans="1:7">
      <c r="A45" s="29" t="s">
        <v>3</v>
      </c>
      <c r="B45" s="34">
        <f>IFERROR(VLOOKUP($A45,'[3]11市町別戸数'!$A:$G,7,FALSE),0)</f>
        <v>121</v>
      </c>
      <c r="C45" s="34">
        <f>IFERROR(VLOOKUP($A45,'[3]11市町別戸数'!$A:$G,3,FALSE),0)</f>
        <v>72</v>
      </c>
      <c r="D45" s="34">
        <f>IFERROR(VLOOKUP($A45,'[3]11市町別戸数'!$A:$G,4,FALSE),0)</f>
        <v>48</v>
      </c>
      <c r="E45" s="34">
        <f>IFERROR(VLOOKUP($A45,'[3]11市町別戸数'!$A:$G,5,FALSE),0)</f>
        <v>0</v>
      </c>
      <c r="F45" s="34">
        <f>IFERROR(VLOOKUP($A45,'[3]11市町別戸数'!$A:$G,6,FALSE),0)</f>
        <v>1</v>
      </c>
      <c r="G45" s="34">
        <f>IFERROR(VLOOKUP($A45,'[3]11市町別マンション戸数'!A:C,3,FALSE),0)</f>
        <v>0</v>
      </c>
    </row>
    <row r="46" spans="1:7">
      <c r="A46" s="29" t="s">
        <v>52</v>
      </c>
      <c r="B46" s="34">
        <f>IFERROR(VLOOKUP($A46,'[3]11市町別戸数'!$A:$G,7,FALSE),0)</f>
        <v>125</v>
      </c>
      <c r="C46" s="34">
        <f>IFERROR(VLOOKUP($A46,'[3]11市町別戸数'!$A:$G,3,FALSE),0)</f>
        <v>103</v>
      </c>
      <c r="D46" s="34">
        <f>IFERROR(VLOOKUP($A46,'[3]11市町別戸数'!$A:$G,4,FALSE),0)</f>
        <v>2</v>
      </c>
      <c r="E46" s="34">
        <f>IFERROR(VLOOKUP($A46,'[3]11市町別戸数'!$A:$G,5,FALSE),0)</f>
        <v>1</v>
      </c>
      <c r="F46" s="34">
        <f>IFERROR(VLOOKUP($A46,'[3]11市町別戸数'!$A:$G,6,FALSE),0)</f>
        <v>19</v>
      </c>
      <c r="G46" s="34">
        <f>IFERROR(VLOOKUP($A46,'[3]11市町別マンション戸数'!A:C,3,FALSE),0)</f>
        <v>0</v>
      </c>
    </row>
    <row r="47" spans="1:7">
      <c r="A47" s="29" t="s">
        <v>1</v>
      </c>
      <c r="B47" s="34">
        <f>IFERROR(VLOOKUP($A47,'[3]11市町別戸数'!$A:$G,7,FALSE),0)</f>
        <v>6</v>
      </c>
      <c r="C47" s="34">
        <f>IFERROR(VLOOKUP($A47,'[3]11市町別戸数'!$A:$G,3,FALSE),0)</f>
        <v>6</v>
      </c>
      <c r="D47" s="34">
        <f>IFERROR(VLOOKUP($A47,'[3]11市町別戸数'!$A:$G,4,FALSE),0)</f>
        <v>0</v>
      </c>
      <c r="E47" s="34">
        <f>IFERROR(VLOOKUP($A47,'[3]11市町別戸数'!$A:$G,5,FALSE),0)</f>
        <v>0</v>
      </c>
      <c r="F47" s="34">
        <f>IFERROR(VLOOKUP($A47,'[3]11市町別戸数'!$A:$G,6,FALSE),0)</f>
        <v>0</v>
      </c>
      <c r="G47" s="34">
        <f>IFERROR(VLOOKUP($A47,'[3]11市町別マンション戸数'!A:C,3,FALSE),0)</f>
        <v>0</v>
      </c>
    </row>
    <row r="48" spans="1:7">
      <c r="A48" s="31" t="s">
        <v>63</v>
      </c>
      <c r="B48" s="34">
        <f>IFERROR(VLOOKUP($A48,'[3]11市町別戸数'!$A:$G,7,FALSE),0)</f>
        <v>73</v>
      </c>
      <c r="C48" s="34">
        <f>IFERROR(VLOOKUP($A48,'[3]11市町別戸数'!$A:$G,3,FALSE),0)</f>
        <v>69</v>
      </c>
      <c r="D48" s="34">
        <f>IFERROR(VLOOKUP($A48,'[3]11市町別戸数'!$A:$G,4,FALSE),0)</f>
        <v>0</v>
      </c>
      <c r="E48" s="34">
        <f>IFERROR(VLOOKUP($A48,'[3]11市町別戸数'!$A:$G,5,FALSE),0)</f>
        <v>0</v>
      </c>
      <c r="F48" s="34">
        <f>IFERROR(VLOOKUP($A48,'[3]11市町別戸数'!$A:$G,6,FALSE),0)</f>
        <v>4</v>
      </c>
      <c r="G48" s="34">
        <f>IFERROR(VLOOKUP($A48,'[3]11市町別マンション戸数'!A:C,3,FALSE),0)</f>
        <v>0</v>
      </c>
    </row>
    <row r="49" spans="1:7">
      <c r="A49" s="32" t="s">
        <v>24</v>
      </c>
      <c r="B49" s="34">
        <f t="shared" ref="B49:G49" si="2">SUM(B4:B48)-B7-B15</f>
        <v>19776</v>
      </c>
      <c r="C49" s="34">
        <f t="shared" si="2"/>
        <v>9955</v>
      </c>
      <c r="D49" s="34">
        <f t="shared" si="2"/>
        <v>6006</v>
      </c>
      <c r="E49" s="34">
        <f t="shared" si="2"/>
        <v>116</v>
      </c>
      <c r="F49" s="34">
        <f t="shared" si="2"/>
        <v>3699</v>
      </c>
      <c r="G49" s="34">
        <f t="shared" si="2"/>
        <v>363</v>
      </c>
    </row>
  </sheetData>
  <phoneticPr fontId="12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49"/>
  <sheetViews>
    <sheetView tabSelected="1" workbookViewId="0">
      <selection activeCell="K19" sqref="K19"/>
    </sheetView>
  </sheetViews>
  <sheetFormatPr defaultRowHeight="12.9"/>
  <cols>
    <col min="1" max="1" width="16.5" customWidth="1"/>
  </cols>
  <sheetData>
    <row r="1" spans="1:7" ht="17">
      <c r="B1" s="3"/>
      <c r="C1" s="3"/>
      <c r="D1" s="14"/>
      <c r="E1" s="14" t="s">
        <v>27</v>
      </c>
      <c r="F1" s="36" t="s">
        <v>78</v>
      </c>
      <c r="G1" s="17"/>
    </row>
    <row r="2" spans="1:7">
      <c r="B2" s="4"/>
      <c r="C2" s="4"/>
      <c r="D2" s="4"/>
      <c r="E2" s="4"/>
      <c r="F2" s="4"/>
      <c r="G2" s="18" t="s">
        <v>6</v>
      </c>
    </row>
    <row r="3" spans="1:7">
      <c r="A3" s="28" t="s">
        <v>72</v>
      </c>
      <c r="B3" s="33" t="s">
        <v>74</v>
      </c>
      <c r="C3" s="28" t="s">
        <v>58</v>
      </c>
      <c r="D3" s="28" t="s">
        <v>75</v>
      </c>
      <c r="E3" s="35" t="s">
        <v>76</v>
      </c>
      <c r="F3" s="28" t="s">
        <v>20</v>
      </c>
      <c r="G3" s="27" t="s">
        <v>23</v>
      </c>
    </row>
    <row r="4" spans="1:7">
      <c r="A4" s="29" t="s">
        <v>39</v>
      </c>
      <c r="B4" s="34">
        <f>IFERROR(VLOOKUP($A4,'[8]11市町別戸数'!$A$1:$G$1048576,7,FALSE),0)</f>
        <v>1530</v>
      </c>
      <c r="C4" s="34">
        <f>IFERROR(VLOOKUP($A4,'[8]11市町別戸数'!$A$1:$G$1048576,3,FALSE),0)</f>
        <v>580</v>
      </c>
      <c r="D4" s="34">
        <f>IFERROR(VLOOKUP($A4,'[8]11市町別戸数'!$A$1:$G$1048576,4,FALSE),0)</f>
        <v>650</v>
      </c>
      <c r="E4" s="34">
        <f>IFERROR(VLOOKUP($A4,'[8]11市町別戸数'!$A$1:$G$1048576,5,FALSE),0)</f>
        <v>36</v>
      </c>
      <c r="F4" s="34">
        <f>IFERROR(VLOOKUP($A4,'[8]11市町別戸数'!$A$1:$G$1048576,6,FALSE),0)</f>
        <v>264</v>
      </c>
      <c r="G4" s="34">
        <f>IFERROR(VLOOKUP($A4,'[8]11市町別マンション戸数'!A$1:C$1048576,3,FALSE),0)</f>
        <v>0</v>
      </c>
    </row>
    <row r="5" spans="1:7">
      <c r="A5" s="29" t="s">
        <v>13</v>
      </c>
      <c r="B5" s="34">
        <f>IFERROR(VLOOKUP($A5,'[8]11市町別戸数'!$A$1:$G$1048576,7,FALSE),0)</f>
        <v>1593</v>
      </c>
      <c r="C5" s="34">
        <f>IFERROR(VLOOKUP($A5,'[8]11市町別戸数'!$A$1:$G$1048576,3,FALSE),0)</f>
        <v>503</v>
      </c>
      <c r="D5" s="34">
        <f>IFERROR(VLOOKUP($A5,'[8]11市町別戸数'!$A$1:$G$1048576,4,FALSE),0)</f>
        <v>811</v>
      </c>
      <c r="E5" s="34">
        <f>IFERROR(VLOOKUP($A5,'[8]11市町別戸数'!$A$1:$G$1048576,5,FALSE),0)</f>
        <v>2</v>
      </c>
      <c r="F5" s="34">
        <f>IFERROR(VLOOKUP($A5,'[8]11市町別戸数'!$A$1:$G$1048576,6,FALSE),0)</f>
        <v>277</v>
      </c>
      <c r="G5" s="34">
        <f>IFERROR(VLOOKUP($A5,'[8]11市町別マンション戸数'!A$1:C$1048576,3,FALSE),0)</f>
        <v>0</v>
      </c>
    </row>
    <row r="6" spans="1:7">
      <c r="A6" s="29" t="s">
        <v>11</v>
      </c>
      <c r="B6" s="34">
        <f>IFERROR(VLOOKUP($A6,'[8]11市町別戸数'!$A$1:$G$1048576,7,FALSE),0)</f>
        <v>1266</v>
      </c>
      <c r="C6" s="34">
        <f>IFERROR(VLOOKUP($A6,'[8]11市町別戸数'!$A$1:$G$1048576,3,FALSE),0)</f>
        <v>574</v>
      </c>
      <c r="D6" s="34">
        <f>IFERROR(VLOOKUP($A6,'[8]11市町別戸数'!$A$1:$G$1048576,4,FALSE),0)</f>
        <v>435</v>
      </c>
      <c r="E6" s="34">
        <f>IFERROR(VLOOKUP($A6,'[8]11市町別戸数'!$A$1:$G$1048576,5,FALSE),0)</f>
        <v>84</v>
      </c>
      <c r="F6" s="34">
        <f>IFERROR(VLOOKUP($A6,'[8]11市町別戸数'!$A$1:$G$1048576,6,FALSE),0)</f>
        <v>173</v>
      </c>
      <c r="G6" s="34">
        <f>IFERROR(VLOOKUP($A6,'[8]11市町別マンション戸数'!A$1:C$1048576,3,FALSE),0)</f>
        <v>0</v>
      </c>
    </row>
    <row r="7" spans="1:7">
      <c r="A7" s="29" t="s">
        <v>40</v>
      </c>
      <c r="B7" s="34">
        <f t="shared" ref="B7:G7" si="0">SUM(B4:B6)</f>
        <v>4389</v>
      </c>
      <c r="C7" s="34">
        <f t="shared" si="0"/>
        <v>1657</v>
      </c>
      <c r="D7" s="34">
        <f t="shared" si="0"/>
        <v>1896</v>
      </c>
      <c r="E7" s="34">
        <f t="shared" si="0"/>
        <v>122</v>
      </c>
      <c r="F7" s="34">
        <f t="shared" si="0"/>
        <v>714</v>
      </c>
      <c r="G7" s="34">
        <f t="shared" si="0"/>
        <v>0</v>
      </c>
    </row>
    <row r="8" spans="1:7">
      <c r="A8" s="29" t="s">
        <v>4</v>
      </c>
      <c r="B8" s="34">
        <f>IFERROR(VLOOKUP($A8,'[8]11市町別戸数'!$A$1:$G$1048576,7,FALSE),0)</f>
        <v>1801</v>
      </c>
      <c r="C8" s="34">
        <f>IFERROR(VLOOKUP($A8,'[8]11市町別戸数'!$A$1:$G$1048576,3,FALSE),0)</f>
        <v>555</v>
      </c>
      <c r="D8" s="34">
        <f>IFERROR(VLOOKUP($A8,'[8]11市町別戸数'!$A$1:$G$1048576,4,FALSE),0)</f>
        <v>840</v>
      </c>
      <c r="E8" s="34">
        <f>IFERROR(VLOOKUP($A8,'[8]11市町別戸数'!$A$1:$G$1048576,5,FALSE),0)</f>
        <v>13</v>
      </c>
      <c r="F8" s="34">
        <f>IFERROR(VLOOKUP($A8,'[8]11市町別戸数'!$A$1:$G$1048576,6,FALSE),0)</f>
        <v>393</v>
      </c>
      <c r="G8" s="34">
        <f>IFERROR(VLOOKUP($A8,'[8]11市町別マンション戸数'!A$1:C$1048576,3,FALSE),0)</f>
        <v>161</v>
      </c>
    </row>
    <row r="9" spans="1:7">
      <c r="A9" s="29" t="s">
        <v>41</v>
      </c>
      <c r="B9" s="34">
        <f>IFERROR(VLOOKUP($A9,'[8]11市町別戸数'!$A$1:$G$1048576,7,FALSE),0)</f>
        <v>783</v>
      </c>
      <c r="C9" s="34">
        <f>IFERROR(VLOOKUP($A9,'[8]11市町別戸数'!$A$1:$G$1048576,3,FALSE),0)</f>
        <v>405</v>
      </c>
      <c r="D9" s="34">
        <f>IFERROR(VLOOKUP($A9,'[8]11市町別戸数'!$A$1:$G$1048576,4,FALSE),0)</f>
        <v>149</v>
      </c>
      <c r="E9" s="34">
        <f>IFERROR(VLOOKUP($A9,'[8]11市町別戸数'!$A$1:$G$1048576,5,FALSE),0)</f>
        <v>20</v>
      </c>
      <c r="F9" s="34">
        <f>IFERROR(VLOOKUP($A9,'[8]11市町別戸数'!$A$1:$G$1048576,6,FALSE),0)</f>
        <v>209</v>
      </c>
      <c r="G9" s="34">
        <f>IFERROR(VLOOKUP($A9,'[8]11市町別マンション戸数'!A$1:C$1048576,3,FALSE),0)</f>
        <v>60</v>
      </c>
    </row>
    <row r="10" spans="1:7">
      <c r="A10" s="29" t="s">
        <v>44</v>
      </c>
      <c r="B10" s="34">
        <f>IFERROR(VLOOKUP($A10,'[8]11市町別戸数'!$A$1:$G$1048576,7,FALSE),0)</f>
        <v>569</v>
      </c>
      <c r="C10" s="34">
        <f>IFERROR(VLOOKUP($A10,'[8]11市町別戸数'!$A$1:$G$1048576,3,FALSE),0)</f>
        <v>324</v>
      </c>
      <c r="D10" s="34">
        <f>IFERROR(VLOOKUP($A10,'[8]11市町別戸数'!$A$1:$G$1048576,4,FALSE),0)</f>
        <v>141</v>
      </c>
      <c r="E10" s="34">
        <f>IFERROR(VLOOKUP($A10,'[8]11市町別戸数'!$A$1:$G$1048576,5,FALSE),0)</f>
        <v>3</v>
      </c>
      <c r="F10" s="34">
        <f>IFERROR(VLOOKUP($A10,'[8]11市町別戸数'!$A$1:$G$1048576,6,FALSE),0)</f>
        <v>101</v>
      </c>
      <c r="G10" s="34">
        <f>IFERROR(VLOOKUP($A10,'[8]11市町別マンション戸数'!A$1:C$1048576,3,FALSE),0)</f>
        <v>0</v>
      </c>
    </row>
    <row r="11" spans="1:7">
      <c r="A11" s="29" t="s">
        <v>45</v>
      </c>
      <c r="B11" s="34">
        <f>IFERROR(VLOOKUP($A11,'[8]11市町別戸数'!$A$1:$G$1048576,7,FALSE),0)</f>
        <v>634</v>
      </c>
      <c r="C11" s="34">
        <f>IFERROR(VLOOKUP($A11,'[8]11市町別戸数'!$A$1:$G$1048576,3,FALSE),0)</f>
        <v>276</v>
      </c>
      <c r="D11" s="34">
        <f>IFERROR(VLOOKUP($A11,'[8]11市町別戸数'!$A$1:$G$1048576,4,FALSE),0)</f>
        <v>189</v>
      </c>
      <c r="E11" s="34">
        <f>IFERROR(VLOOKUP($A11,'[8]11市町別戸数'!$A$1:$G$1048576,5,FALSE),0)</f>
        <v>4</v>
      </c>
      <c r="F11" s="34">
        <f>IFERROR(VLOOKUP($A11,'[8]11市町別戸数'!$A$1:$G$1048576,6,FALSE),0)</f>
        <v>165</v>
      </c>
      <c r="G11" s="34">
        <f>IFERROR(VLOOKUP($A11,'[8]11市町別マンション戸数'!A$1:C$1048576,3,FALSE),0)</f>
        <v>0</v>
      </c>
    </row>
    <row r="12" spans="1:7">
      <c r="A12" s="29" t="s">
        <v>46</v>
      </c>
      <c r="B12" s="34">
        <f>IFERROR(VLOOKUP($A12,'[8]11市町別戸数'!$A$1:$G$1048576,7,FALSE),0)</f>
        <v>446</v>
      </c>
      <c r="C12" s="34">
        <f>IFERROR(VLOOKUP($A12,'[8]11市町別戸数'!$A$1:$G$1048576,3,FALSE),0)</f>
        <v>303</v>
      </c>
      <c r="D12" s="34">
        <f>IFERROR(VLOOKUP($A12,'[8]11市町別戸数'!$A$1:$G$1048576,4,FALSE),0)</f>
        <v>100</v>
      </c>
      <c r="E12" s="34">
        <f>IFERROR(VLOOKUP($A12,'[8]11市町別戸数'!$A$1:$G$1048576,5,FALSE),0)</f>
        <v>3</v>
      </c>
      <c r="F12" s="34">
        <f>IFERROR(VLOOKUP($A12,'[8]11市町別戸数'!$A$1:$G$1048576,6,FALSE),0)</f>
        <v>40</v>
      </c>
      <c r="G12" s="34">
        <f>IFERROR(VLOOKUP($A12,'[8]11市町別マンション戸数'!A$1:C$1048576,3,FALSE),0)</f>
        <v>0</v>
      </c>
    </row>
    <row r="13" spans="1:7">
      <c r="A13" s="29" t="s">
        <v>48</v>
      </c>
      <c r="B13" s="34">
        <f>IFERROR(VLOOKUP($A13,'[8]11市町別戸数'!$A$1:$G$1048576,7,FALSE),0)</f>
        <v>759</v>
      </c>
      <c r="C13" s="34">
        <f>IFERROR(VLOOKUP($A13,'[8]11市町別戸数'!$A$1:$G$1048576,3,FALSE),0)</f>
        <v>380</v>
      </c>
      <c r="D13" s="34">
        <f>IFERROR(VLOOKUP($A13,'[8]11市町別戸数'!$A$1:$G$1048576,4,FALSE),0)</f>
        <v>245</v>
      </c>
      <c r="E13" s="34">
        <f>IFERROR(VLOOKUP($A13,'[8]11市町別戸数'!$A$1:$G$1048576,5,FALSE),0)</f>
        <v>2</v>
      </c>
      <c r="F13" s="34">
        <f>IFERROR(VLOOKUP($A13,'[8]11市町別戸数'!$A$1:$G$1048576,6,FALSE),0)</f>
        <v>132</v>
      </c>
      <c r="G13" s="34">
        <f>IFERROR(VLOOKUP($A13,'[8]11市町別マンション戸数'!A$1:C$1048576,3,FALSE),0)</f>
        <v>0</v>
      </c>
    </row>
    <row r="14" spans="1:7">
      <c r="A14" s="29" t="s">
        <v>47</v>
      </c>
      <c r="B14" s="34">
        <f>IFERROR(VLOOKUP($A14,'[8]11市町別戸数'!$A$1:$G$1048576,7,FALSE),0)</f>
        <v>90</v>
      </c>
      <c r="C14" s="34">
        <f>IFERROR(VLOOKUP($A14,'[8]11市町別戸数'!$A$1:$G$1048576,3,FALSE),0)</f>
        <v>48</v>
      </c>
      <c r="D14" s="34">
        <f>IFERROR(VLOOKUP($A14,'[8]11市町別戸数'!$A$1:$G$1048576,4,FALSE),0)</f>
        <v>20</v>
      </c>
      <c r="E14" s="34">
        <f>IFERROR(VLOOKUP($A14,'[8]11市町別戸数'!$A$1:$G$1048576,5,FALSE),0)</f>
        <v>17</v>
      </c>
      <c r="F14" s="34">
        <f>IFERROR(VLOOKUP($A14,'[8]11市町別戸数'!$A$1:$G$1048576,6,FALSE),0)</f>
        <v>5</v>
      </c>
      <c r="G14" s="34">
        <f>IFERROR(VLOOKUP($A14,'[8]11市町別マンション戸数'!A$1:C$1048576,3,FALSE),0)</f>
        <v>0</v>
      </c>
    </row>
    <row r="15" spans="1:7">
      <c r="A15" s="29" t="s">
        <v>5</v>
      </c>
      <c r="B15" s="34">
        <f t="shared" ref="B15:G15" si="1">SUM(B8:B14)</f>
        <v>5082</v>
      </c>
      <c r="C15" s="34">
        <f t="shared" si="1"/>
        <v>2291</v>
      </c>
      <c r="D15" s="34">
        <f t="shared" si="1"/>
        <v>1684</v>
      </c>
      <c r="E15" s="34">
        <f t="shared" si="1"/>
        <v>62</v>
      </c>
      <c r="F15" s="34">
        <f t="shared" si="1"/>
        <v>1045</v>
      </c>
      <c r="G15" s="34">
        <f t="shared" si="1"/>
        <v>221</v>
      </c>
    </row>
    <row r="16" spans="1:7">
      <c r="A16" s="29" t="s">
        <v>8</v>
      </c>
      <c r="B16" s="34">
        <f>IFERROR(VLOOKUP($A16,'[8]11市町別戸数'!$A$1:$G$1048576,7,FALSE),0)</f>
        <v>1095</v>
      </c>
      <c r="C16" s="34">
        <f>IFERROR(VLOOKUP($A16,'[8]11市町別戸数'!$A$1:$G$1048576,3,FALSE),0)</f>
        <v>429</v>
      </c>
      <c r="D16" s="34">
        <f>IFERROR(VLOOKUP($A16,'[8]11市町別戸数'!$A$1:$G$1048576,4,FALSE),0)</f>
        <v>447</v>
      </c>
      <c r="E16" s="34">
        <f>IFERROR(VLOOKUP($A16,'[8]11市町別戸数'!$A$1:$G$1048576,5,FALSE),0)</f>
        <v>7</v>
      </c>
      <c r="F16" s="34">
        <f>IFERROR(VLOOKUP($A16,'[8]11市町別戸数'!$A$1:$G$1048576,6,FALSE),0)</f>
        <v>212</v>
      </c>
      <c r="G16" s="34">
        <f>IFERROR(VLOOKUP($A16,'[8]11市町別マンション戸数'!A$1:C$1048576,3,FALSE),0)</f>
        <v>0</v>
      </c>
    </row>
    <row r="17" spans="1:7">
      <c r="A17" s="29" t="s">
        <v>28</v>
      </c>
      <c r="B17" s="34">
        <f>IFERROR(VLOOKUP($A17,'[8]11市町別戸数'!$A$1:$G$1048576,7,FALSE),0)</f>
        <v>81</v>
      </c>
      <c r="C17" s="34">
        <f>IFERROR(VLOOKUP($A17,'[8]11市町別戸数'!$A$1:$G$1048576,3,FALSE),0)</f>
        <v>45</v>
      </c>
      <c r="D17" s="34">
        <f>IFERROR(VLOOKUP($A17,'[8]11市町別戸数'!$A$1:$G$1048576,4,FALSE),0)</f>
        <v>33</v>
      </c>
      <c r="E17" s="34">
        <f>IFERROR(VLOOKUP($A17,'[8]11市町別戸数'!$A$1:$G$1048576,5,FALSE),0)</f>
        <v>2</v>
      </c>
      <c r="F17" s="34">
        <f>IFERROR(VLOOKUP($A17,'[8]11市町別戸数'!$A$1:$G$1048576,6,FALSE),0)</f>
        <v>1</v>
      </c>
      <c r="G17" s="34">
        <f>IFERROR(VLOOKUP($A17,'[8]11市町別マンション戸数'!A$1:C$1048576,3,FALSE),0)</f>
        <v>0</v>
      </c>
    </row>
    <row r="18" spans="1:7">
      <c r="A18" s="29" t="s">
        <v>50</v>
      </c>
      <c r="B18" s="34">
        <f>IFERROR(VLOOKUP($A18,'[8]11市町別戸数'!$A$1:$G$1048576,7,FALSE),0)</f>
        <v>538</v>
      </c>
      <c r="C18" s="34">
        <f>IFERROR(VLOOKUP($A18,'[8]11市町別戸数'!$A$1:$G$1048576,3,FALSE),0)</f>
        <v>232</v>
      </c>
      <c r="D18" s="34">
        <f>IFERROR(VLOOKUP($A18,'[8]11市町別戸数'!$A$1:$G$1048576,4,FALSE),0)</f>
        <v>140</v>
      </c>
      <c r="E18" s="34">
        <f>IFERROR(VLOOKUP($A18,'[8]11市町別戸数'!$A$1:$G$1048576,5,FALSE),0)</f>
        <v>3</v>
      </c>
      <c r="F18" s="34">
        <f>IFERROR(VLOOKUP($A18,'[8]11市町別戸数'!$A$1:$G$1048576,6,FALSE),0)</f>
        <v>163</v>
      </c>
      <c r="G18" s="34">
        <f>IFERROR(VLOOKUP($A18,'[8]11市町別マンション戸数'!A$1:C$1048576,3,FALSE),0)</f>
        <v>95</v>
      </c>
    </row>
    <row r="19" spans="1:7">
      <c r="A19" s="29" t="s">
        <v>53</v>
      </c>
      <c r="B19" s="34">
        <f>IFERROR(VLOOKUP($A19,'[8]11市町別戸数'!$A$1:$G$1048576,7,FALSE),0)</f>
        <v>598</v>
      </c>
      <c r="C19" s="34">
        <f>IFERROR(VLOOKUP($A19,'[8]11市町別戸数'!$A$1:$G$1048576,3,FALSE),0)</f>
        <v>360</v>
      </c>
      <c r="D19" s="34">
        <f>IFERROR(VLOOKUP($A19,'[8]11市町別戸数'!$A$1:$G$1048576,4,FALSE),0)</f>
        <v>127</v>
      </c>
      <c r="E19" s="34">
        <f>IFERROR(VLOOKUP($A19,'[8]11市町別戸数'!$A$1:$G$1048576,5,FALSE),0)</f>
        <v>1</v>
      </c>
      <c r="F19" s="34">
        <f>IFERROR(VLOOKUP($A19,'[8]11市町別戸数'!$A$1:$G$1048576,6,FALSE),0)</f>
        <v>110</v>
      </c>
      <c r="G19" s="34">
        <f>IFERROR(VLOOKUP($A19,'[8]11市町別マンション戸数'!A$1:C$1048576,3,FALSE),0)</f>
        <v>0</v>
      </c>
    </row>
    <row r="20" spans="1:7">
      <c r="A20" s="29" t="s">
        <v>57</v>
      </c>
      <c r="B20" s="34">
        <f>IFERROR(VLOOKUP($A20,'[8]11市町別戸数'!$A$1:$G$1048576,7,FALSE),0)</f>
        <v>211</v>
      </c>
      <c r="C20" s="34">
        <f>IFERROR(VLOOKUP($A20,'[8]11市町別戸数'!$A$1:$G$1048576,3,FALSE),0)</f>
        <v>131</v>
      </c>
      <c r="D20" s="34">
        <f>IFERROR(VLOOKUP($A20,'[8]11市町別戸数'!$A$1:$G$1048576,4,FALSE),0)</f>
        <v>43</v>
      </c>
      <c r="E20" s="34">
        <f>IFERROR(VLOOKUP($A20,'[8]11市町別戸数'!$A$1:$G$1048576,5,FALSE),0)</f>
        <v>6</v>
      </c>
      <c r="F20" s="34">
        <f>IFERROR(VLOOKUP($A20,'[8]11市町別戸数'!$A$1:$G$1048576,6,FALSE),0)</f>
        <v>31</v>
      </c>
      <c r="G20" s="34">
        <f>IFERROR(VLOOKUP($A20,'[8]11市町別マンション戸数'!A$1:C$1048576,3,FALSE),0)</f>
        <v>0</v>
      </c>
    </row>
    <row r="21" spans="1:7">
      <c r="A21" s="29" t="s">
        <v>59</v>
      </c>
      <c r="B21" s="34">
        <f>IFERROR(VLOOKUP($A21,'[8]11市町別戸数'!$A$1:$G$1048576,7,FALSE),0)</f>
        <v>463</v>
      </c>
      <c r="C21" s="34">
        <f>IFERROR(VLOOKUP($A21,'[8]11市町別戸数'!$A$1:$G$1048576,3,FALSE),0)</f>
        <v>320</v>
      </c>
      <c r="D21" s="34">
        <f>IFERROR(VLOOKUP($A21,'[8]11市町別戸数'!$A$1:$G$1048576,4,FALSE),0)</f>
        <v>90</v>
      </c>
      <c r="E21" s="34">
        <f>IFERROR(VLOOKUP($A21,'[8]11市町別戸数'!$A$1:$G$1048576,5,FALSE),0)</f>
        <v>2</v>
      </c>
      <c r="F21" s="34">
        <f>IFERROR(VLOOKUP($A21,'[8]11市町別戸数'!$A$1:$G$1048576,6,FALSE),0)</f>
        <v>51</v>
      </c>
      <c r="G21" s="34">
        <f>IFERROR(VLOOKUP($A21,'[8]11市町別マンション戸数'!A$1:C$1048576,3,FALSE),0)</f>
        <v>0</v>
      </c>
    </row>
    <row r="22" spans="1:7">
      <c r="A22" s="29" t="s">
        <v>15</v>
      </c>
      <c r="B22" s="34">
        <f>IFERROR(VLOOKUP($A22,'[8]11市町別戸数'!$A$1:$G$1048576,7,FALSE),0)</f>
        <v>1437</v>
      </c>
      <c r="C22" s="34">
        <f>IFERROR(VLOOKUP($A22,'[8]11市町別戸数'!$A$1:$G$1048576,3,FALSE),0)</f>
        <v>726</v>
      </c>
      <c r="D22" s="34">
        <f>IFERROR(VLOOKUP($A22,'[8]11市町別戸数'!$A$1:$G$1048576,4,FALSE),0)</f>
        <v>463</v>
      </c>
      <c r="E22" s="34">
        <f>IFERROR(VLOOKUP($A22,'[8]11市町別戸数'!$A$1:$G$1048576,5,FALSE),0)</f>
        <v>3</v>
      </c>
      <c r="F22" s="34">
        <f>IFERROR(VLOOKUP($A22,'[8]11市町別戸数'!$A$1:$G$1048576,6,FALSE),0)</f>
        <v>245</v>
      </c>
      <c r="G22" s="34">
        <f>IFERROR(VLOOKUP($A22,'[8]11市町別マンション戸数'!A$1:C$1048576,3,FALSE),0)</f>
        <v>0</v>
      </c>
    </row>
    <row r="23" spans="1:7">
      <c r="A23" s="29" t="s">
        <v>49</v>
      </c>
      <c r="B23" s="34">
        <f>IFERROR(VLOOKUP($A23,'[8]11市町別戸数'!$A$1:$G$1048576,7,FALSE),0)</f>
        <v>909</v>
      </c>
      <c r="C23" s="34">
        <f>IFERROR(VLOOKUP($A23,'[8]11市町別戸数'!$A$1:$G$1048576,3,FALSE),0)</f>
        <v>500</v>
      </c>
      <c r="D23" s="34">
        <f>IFERROR(VLOOKUP($A23,'[8]11市町別戸数'!$A$1:$G$1048576,4,FALSE),0)</f>
        <v>209</v>
      </c>
      <c r="E23" s="34">
        <f>IFERROR(VLOOKUP($A23,'[8]11市町別戸数'!$A$1:$G$1048576,5,FALSE),0)</f>
        <v>3</v>
      </c>
      <c r="F23" s="34">
        <f>IFERROR(VLOOKUP($A23,'[8]11市町別戸数'!$A$1:$G$1048576,6,FALSE),0)</f>
        <v>197</v>
      </c>
      <c r="G23" s="34">
        <f>IFERROR(VLOOKUP($A23,'[8]11市町別マンション戸数'!A$1:C$1048576,3,FALSE),0)</f>
        <v>0</v>
      </c>
    </row>
    <row r="24" spans="1:7">
      <c r="A24" s="29" t="s">
        <v>34</v>
      </c>
      <c r="B24" s="34">
        <f>IFERROR(VLOOKUP($A24,'[8]11市町別戸数'!$A$1:$G$1048576,7,FALSE),0)</f>
        <v>769</v>
      </c>
      <c r="C24" s="34">
        <f>IFERROR(VLOOKUP($A24,'[8]11市町別戸数'!$A$1:$G$1048576,3,FALSE),0)</f>
        <v>404</v>
      </c>
      <c r="D24" s="34">
        <f>IFERROR(VLOOKUP($A24,'[8]11市町別戸数'!$A$1:$G$1048576,4,FALSE),0)</f>
        <v>253</v>
      </c>
      <c r="E24" s="34">
        <f>IFERROR(VLOOKUP($A24,'[8]11市町別戸数'!$A$1:$G$1048576,5,FALSE),0)</f>
        <v>3</v>
      </c>
      <c r="F24" s="34">
        <f>IFERROR(VLOOKUP($A24,'[8]11市町別戸数'!$A$1:$G$1048576,6,FALSE),0)</f>
        <v>109</v>
      </c>
      <c r="G24" s="34">
        <f>IFERROR(VLOOKUP($A24,'[8]11市町別マンション戸数'!A$1:C$1048576,3,FALSE),0)</f>
        <v>0</v>
      </c>
    </row>
    <row r="25" spans="1:7">
      <c r="A25" s="29" t="s">
        <v>2</v>
      </c>
      <c r="B25" s="34">
        <f>IFERROR(VLOOKUP($A25,'[8]11市町別戸数'!$A$1:$G$1048576,7,FALSE),0)</f>
        <v>604</v>
      </c>
      <c r="C25" s="34">
        <f>IFERROR(VLOOKUP($A25,'[8]11市町別戸数'!$A$1:$G$1048576,3,FALSE),0)</f>
        <v>400</v>
      </c>
      <c r="D25" s="34">
        <f>IFERROR(VLOOKUP($A25,'[8]11市町別戸数'!$A$1:$G$1048576,4,FALSE),0)</f>
        <v>129</v>
      </c>
      <c r="E25" s="34">
        <f>IFERROR(VLOOKUP($A25,'[8]11市町別戸数'!$A$1:$G$1048576,5,FALSE),0)</f>
        <v>3</v>
      </c>
      <c r="F25" s="34">
        <f>IFERROR(VLOOKUP($A25,'[8]11市町別戸数'!$A$1:$G$1048576,6,FALSE),0)</f>
        <v>72</v>
      </c>
      <c r="G25" s="34">
        <f>IFERROR(VLOOKUP($A25,'[8]11市町別マンション戸数'!A$1:C$1048576,3,FALSE),0)</f>
        <v>0</v>
      </c>
    </row>
    <row r="26" spans="1:7">
      <c r="A26" s="29" t="s">
        <v>51</v>
      </c>
      <c r="B26" s="34">
        <f>IFERROR(VLOOKUP($A26,'[8]11市町別戸数'!$A$1:$G$1048576,7,FALSE),0)</f>
        <v>595</v>
      </c>
      <c r="C26" s="34">
        <f>IFERROR(VLOOKUP($A26,'[8]11市町別戸数'!$A$1:$G$1048576,3,FALSE),0)</f>
        <v>375</v>
      </c>
      <c r="D26" s="34">
        <f>IFERROR(VLOOKUP($A26,'[8]11市町別戸数'!$A$1:$G$1048576,4,FALSE),0)</f>
        <v>128</v>
      </c>
      <c r="E26" s="34">
        <f>IFERROR(VLOOKUP($A26,'[8]11市町別戸数'!$A$1:$G$1048576,5,FALSE),0)</f>
        <v>0</v>
      </c>
      <c r="F26" s="34">
        <f>IFERROR(VLOOKUP($A26,'[8]11市町別戸数'!$A$1:$G$1048576,6,FALSE),0)</f>
        <v>92</v>
      </c>
      <c r="G26" s="34">
        <f>IFERROR(VLOOKUP($A26,'[8]11市町別マンション戸数'!A$1:C$1048576,3,FALSE),0)</f>
        <v>0</v>
      </c>
    </row>
    <row r="27" spans="1:7">
      <c r="A27" s="29" t="s">
        <v>61</v>
      </c>
      <c r="B27" s="34">
        <f>IFERROR(VLOOKUP($A27,'[8]11市町別戸数'!$A$1:$G$1048576,7,FALSE),0)</f>
        <v>437</v>
      </c>
      <c r="C27" s="34">
        <f>IFERROR(VLOOKUP($A27,'[8]11市町別戸数'!$A$1:$G$1048576,3,FALSE),0)</f>
        <v>210</v>
      </c>
      <c r="D27" s="34">
        <f>IFERROR(VLOOKUP($A27,'[8]11市町別戸数'!$A$1:$G$1048576,4,FALSE),0)</f>
        <v>131</v>
      </c>
      <c r="E27" s="34">
        <f>IFERROR(VLOOKUP($A27,'[8]11市町別戸数'!$A$1:$G$1048576,5,FALSE),0)</f>
        <v>1</v>
      </c>
      <c r="F27" s="34">
        <f>IFERROR(VLOOKUP($A27,'[8]11市町別戸数'!$A$1:$G$1048576,6,FALSE),0)</f>
        <v>95</v>
      </c>
      <c r="G27" s="34">
        <f>IFERROR(VLOOKUP($A27,'[8]11市町別マンション戸数'!A$1:C$1048576,3,FALSE),0)</f>
        <v>0</v>
      </c>
    </row>
    <row r="28" spans="1:7">
      <c r="A28" s="29" t="s">
        <v>29</v>
      </c>
      <c r="B28" s="34">
        <f>IFERROR(VLOOKUP($A28,'[8]11市町別戸数'!$A$1:$G$1048576,7,FALSE),0)</f>
        <v>398</v>
      </c>
      <c r="C28" s="34">
        <f>IFERROR(VLOOKUP($A28,'[8]11市町別戸数'!$A$1:$G$1048576,3,FALSE),0)</f>
        <v>269</v>
      </c>
      <c r="D28" s="34">
        <f>IFERROR(VLOOKUP($A28,'[8]11市町別戸数'!$A$1:$G$1048576,4,FALSE),0)</f>
        <v>66</v>
      </c>
      <c r="E28" s="34">
        <f>IFERROR(VLOOKUP($A28,'[8]11市町別戸数'!$A$1:$G$1048576,5,FALSE),0)</f>
        <v>1</v>
      </c>
      <c r="F28" s="34">
        <f>IFERROR(VLOOKUP($A28,'[8]11市町別戸数'!$A$1:$G$1048576,6,FALSE),0)</f>
        <v>62</v>
      </c>
      <c r="G28" s="34">
        <f>IFERROR(VLOOKUP($A28,'[8]11市町別マンション戸数'!A$1:C$1048576,3,FALSE),0)</f>
        <v>0</v>
      </c>
    </row>
    <row r="29" spans="1:7">
      <c r="A29" s="29" t="s">
        <v>54</v>
      </c>
      <c r="B29" s="34">
        <f>IFERROR(VLOOKUP($A29,'[8]11市町別戸数'!$A$1:$G$1048576,7,FALSE),0)</f>
        <v>40</v>
      </c>
      <c r="C29" s="34">
        <f>IFERROR(VLOOKUP($A29,'[8]11市町別戸数'!$A$1:$G$1048576,3,FALSE),0)</f>
        <v>36</v>
      </c>
      <c r="D29" s="34">
        <f>IFERROR(VLOOKUP($A29,'[8]11市町別戸数'!$A$1:$G$1048576,4,FALSE),0)</f>
        <v>1</v>
      </c>
      <c r="E29" s="34">
        <f>IFERROR(VLOOKUP($A29,'[8]11市町別戸数'!$A$1:$G$1048576,5,FALSE),0)</f>
        <v>2</v>
      </c>
      <c r="F29" s="34">
        <f>IFERROR(VLOOKUP($A29,'[8]11市町別戸数'!$A$1:$G$1048576,6,FALSE),0)</f>
        <v>1</v>
      </c>
      <c r="G29" s="34">
        <f>IFERROR(VLOOKUP($A29,'[8]11市町別マンション戸数'!A$1:C$1048576,3,FALSE),0)</f>
        <v>0</v>
      </c>
    </row>
    <row r="30" spans="1:7">
      <c r="A30" s="29" t="s">
        <v>42</v>
      </c>
      <c r="B30" s="34">
        <f>IFERROR(VLOOKUP($A30,'[8]11市町別戸数'!$A$1:$G$1048576,7,FALSE),0)</f>
        <v>287</v>
      </c>
      <c r="C30" s="34">
        <f>IFERROR(VLOOKUP($A30,'[8]11市町別戸数'!$A$1:$G$1048576,3,FALSE),0)</f>
        <v>175</v>
      </c>
      <c r="D30" s="34">
        <f>IFERROR(VLOOKUP($A30,'[8]11市町別戸数'!$A$1:$G$1048576,4,FALSE),0)</f>
        <v>27</v>
      </c>
      <c r="E30" s="34">
        <f>IFERROR(VLOOKUP($A30,'[8]11市町別戸数'!$A$1:$G$1048576,5,FALSE),0)</f>
        <v>0</v>
      </c>
      <c r="F30" s="34">
        <f>IFERROR(VLOOKUP($A30,'[8]11市町別戸数'!$A$1:$G$1048576,6,FALSE),0)</f>
        <v>85</v>
      </c>
      <c r="G30" s="34">
        <f>IFERROR(VLOOKUP($A30,'[8]11市町別マンション戸数'!A$1:C$1048576,3,FALSE),0)</f>
        <v>0</v>
      </c>
    </row>
    <row r="31" spans="1:7">
      <c r="A31" s="29" t="s">
        <v>0</v>
      </c>
      <c r="B31" s="34">
        <f>IFERROR(VLOOKUP($A31,'[8]11市町別戸数'!$A$1:$G$1048576,7,FALSE),0)</f>
        <v>222</v>
      </c>
      <c r="C31" s="34">
        <f>IFERROR(VLOOKUP($A31,'[8]11市町別戸数'!$A$1:$G$1048576,3,FALSE),0)</f>
        <v>137</v>
      </c>
      <c r="D31" s="34">
        <f>IFERROR(VLOOKUP($A31,'[8]11市町別戸数'!$A$1:$G$1048576,4,FALSE),0)</f>
        <v>53</v>
      </c>
      <c r="E31" s="34">
        <f>IFERROR(VLOOKUP($A31,'[8]11市町別戸数'!$A$1:$G$1048576,5,FALSE),0)</f>
        <v>2</v>
      </c>
      <c r="F31" s="34">
        <f>IFERROR(VLOOKUP($A31,'[8]11市町別戸数'!$A$1:$G$1048576,6,FALSE),0)</f>
        <v>30</v>
      </c>
      <c r="G31" s="34">
        <f>IFERROR(VLOOKUP($A31,'[8]11市町別マンション戸数'!A$1:C$1048576,3,FALSE),0)</f>
        <v>0</v>
      </c>
    </row>
    <row r="32" spans="1:7">
      <c r="A32" s="29" t="s">
        <v>56</v>
      </c>
      <c r="B32" s="34">
        <f>IFERROR(VLOOKUP($A32,'[8]11市町別戸数'!$A$1:$G$1048576,7,FALSE),0)</f>
        <v>59</v>
      </c>
      <c r="C32" s="34">
        <f>IFERROR(VLOOKUP($A32,'[8]11市町別戸数'!$A$1:$G$1048576,3,FALSE),0)</f>
        <v>44</v>
      </c>
      <c r="D32" s="34">
        <f>IFERROR(VLOOKUP($A32,'[8]11市町別戸数'!$A$1:$G$1048576,4,FALSE),0)</f>
        <v>14</v>
      </c>
      <c r="E32" s="34">
        <f>IFERROR(VLOOKUP($A32,'[8]11市町別戸数'!$A$1:$G$1048576,5,FALSE),0)</f>
        <v>0</v>
      </c>
      <c r="F32" s="34">
        <f>IFERROR(VLOOKUP($A32,'[8]11市町別戸数'!$A$1:$G$1048576,6,FALSE),0)</f>
        <v>1</v>
      </c>
      <c r="G32" s="34">
        <f>IFERROR(VLOOKUP($A32,'[8]11市町別マンション戸数'!A$1:C$1048576,3,FALSE),0)</f>
        <v>0</v>
      </c>
    </row>
    <row r="33" spans="1:7">
      <c r="A33" s="29" t="s">
        <v>35</v>
      </c>
      <c r="B33" s="34">
        <f>IFERROR(VLOOKUP($A33,'[8]11市町別戸数'!$A$1:$G$1048576,7,FALSE),0)</f>
        <v>118</v>
      </c>
      <c r="C33" s="34">
        <f>IFERROR(VLOOKUP($A33,'[8]11市町別戸数'!$A$1:$G$1048576,3,FALSE),0)</f>
        <v>101</v>
      </c>
      <c r="D33" s="34">
        <f>IFERROR(VLOOKUP($A33,'[8]11市町別戸数'!$A$1:$G$1048576,4,FALSE),0)</f>
        <v>12</v>
      </c>
      <c r="E33" s="34">
        <f>IFERROR(VLOOKUP($A33,'[8]11市町別戸数'!$A$1:$G$1048576,5,FALSE),0)</f>
        <v>1</v>
      </c>
      <c r="F33" s="34">
        <f>IFERROR(VLOOKUP($A33,'[8]11市町別戸数'!$A$1:$G$1048576,6,FALSE),0)</f>
        <v>4</v>
      </c>
      <c r="G33" s="34">
        <f>IFERROR(VLOOKUP($A33,'[8]11市町別マンション戸数'!A$1:C$1048576,3,FALSE),0)</f>
        <v>0</v>
      </c>
    </row>
    <row r="34" spans="1:7">
      <c r="A34" s="29" t="s">
        <v>31</v>
      </c>
      <c r="B34" s="34">
        <f>IFERROR(VLOOKUP($A34,'[8]11市町別戸数'!$A$1:$G$1048576,7,FALSE),0)</f>
        <v>189</v>
      </c>
      <c r="C34" s="34">
        <f>IFERROR(VLOOKUP($A34,'[8]11市町別戸数'!$A$1:$G$1048576,3,FALSE),0)</f>
        <v>142</v>
      </c>
      <c r="D34" s="34">
        <f>IFERROR(VLOOKUP($A34,'[8]11市町別戸数'!$A$1:$G$1048576,4,FALSE),0)</f>
        <v>26</v>
      </c>
      <c r="E34" s="34">
        <f>IFERROR(VLOOKUP($A34,'[8]11市町別戸数'!$A$1:$G$1048576,5,FALSE),0)</f>
        <v>1</v>
      </c>
      <c r="F34" s="34">
        <f>IFERROR(VLOOKUP($A34,'[8]11市町別戸数'!$A$1:$G$1048576,6,FALSE),0)</f>
        <v>20</v>
      </c>
      <c r="G34" s="34">
        <f>IFERROR(VLOOKUP($A34,'[8]11市町別マンション戸数'!A$1:C$1048576,3,FALSE),0)</f>
        <v>0</v>
      </c>
    </row>
    <row r="35" spans="1:7">
      <c r="A35" s="29" t="s">
        <v>22</v>
      </c>
      <c r="B35" s="34">
        <f>IFERROR(VLOOKUP($A35,'[8]11市町別戸数'!$A$1:$G$1048576,7,FALSE),0)</f>
        <v>162</v>
      </c>
      <c r="C35" s="34">
        <f>IFERROR(VLOOKUP($A35,'[8]11市町別戸数'!$A$1:$G$1048576,3,FALSE),0)</f>
        <v>99</v>
      </c>
      <c r="D35" s="34">
        <f>IFERROR(VLOOKUP($A35,'[8]11市町別戸数'!$A$1:$G$1048576,4,FALSE),0)</f>
        <v>25</v>
      </c>
      <c r="E35" s="34">
        <f>IFERROR(VLOOKUP($A35,'[8]11市町別戸数'!$A$1:$G$1048576,5,FALSE),0)</f>
        <v>1</v>
      </c>
      <c r="F35" s="34">
        <f>IFERROR(VLOOKUP($A35,'[8]11市町別戸数'!$A$1:$G$1048576,6,FALSE),0)</f>
        <v>37</v>
      </c>
      <c r="G35" s="34">
        <f>IFERROR(VLOOKUP($A35,'[8]11市町別マンション戸数'!A$1:C$1048576,3,FALSE),0)</f>
        <v>0</v>
      </c>
    </row>
    <row r="36" spans="1:7">
      <c r="A36" s="29" t="s">
        <v>33</v>
      </c>
      <c r="B36" s="34">
        <f>IFERROR(VLOOKUP($A36,'[8]11市町別戸数'!$A$1:$G$1048576,7,FALSE),0)</f>
        <v>121</v>
      </c>
      <c r="C36" s="34">
        <f>IFERROR(VLOOKUP($A36,'[8]11市町別戸数'!$A$1:$G$1048576,3,FALSE),0)</f>
        <v>112</v>
      </c>
      <c r="D36" s="34">
        <f>IFERROR(VLOOKUP($A36,'[8]11市町別戸数'!$A$1:$G$1048576,4,FALSE),0)</f>
        <v>0</v>
      </c>
      <c r="E36" s="34">
        <f>IFERROR(VLOOKUP($A36,'[8]11市町別戸数'!$A$1:$G$1048576,5,FALSE),0)</f>
        <v>0</v>
      </c>
      <c r="F36" s="34">
        <f>IFERROR(VLOOKUP($A36,'[8]11市町別戸数'!$A$1:$G$1048576,6,FALSE),0)</f>
        <v>9</v>
      </c>
      <c r="G36" s="34">
        <f>IFERROR(VLOOKUP($A36,'[8]11市町別マンション戸数'!A$1:C$1048576,3,FALSE),0)</f>
        <v>0</v>
      </c>
    </row>
    <row r="37" spans="1:7">
      <c r="A37" s="29" t="s">
        <v>19</v>
      </c>
      <c r="B37" s="34">
        <f>IFERROR(VLOOKUP($A37,'[8]11市町別戸数'!$A$1:$G$1048576,7,FALSE),0)</f>
        <v>10</v>
      </c>
      <c r="C37" s="34">
        <f>IFERROR(VLOOKUP($A37,'[8]11市町別戸数'!$A$1:$G$1048576,3,FALSE),0)</f>
        <v>10</v>
      </c>
      <c r="D37" s="34">
        <f>IFERROR(VLOOKUP($A37,'[8]11市町別戸数'!$A$1:$G$1048576,4,FALSE),0)</f>
        <v>0</v>
      </c>
      <c r="E37" s="34">
        <f>IFERROR(VLOOKUP($A37,'[8]11市町別戸数'!$A$1:$G$1048576,5,FALSE),0)</f>
        <v>0</v>
      </c>
      <c r="F37" s="34">
        <f>IFERROR(VLOOKUP($A37,'[8]11市町別戸数'!$A$1:$G$1048576,6,FALSE),0)</f>
        <v>0</v>
      </c>
      <c r="G37" s="34">
        <f>IFERROR(VLOOKUP($A37,'[8]11市町別マンション戸数'!A$1:C$1048576,3,FALSE),0)</f>
        <v>0</v>
      </c>
    </row>
    <row r="38" spans="1:7">
      <c r="A38" s="30" t="s">
        <v>64</v>
      </c>
      <c r="B38" s="34">
        <f>IFERROR(VLOOKUP($A38,'[8]11市町別戸数'!$A$1:$G$1048576,7,FALSE),0)</f>
        <v>16</v>
      </c>
      <c r="C38" s="34">
        <f>IFERROR(VLOOKUP($A38,'[8]11市町別戸数'!$A$1:$G$1048576,3,FALSE),0)</f>
        <v>14</v>
      </c>
      <c r="D38" s="34">
        <f>IFERROR(VLOOKUP($A38,'[8]11市町別戸数'!$A$1:$G$1048576,4,FALSE),0)</f>
        <v>1</v>
      </c>
      <c r="E38" s="34">
        <f>IFERROR(VLOOKUP($A38,'[8]11市町別戸数'!$A$1:$G$1048576,5,FALSE),0)</f>
        <v>1</v>
      </c>
      <c r="F38" s="34">
        <f>IFERROR(VLOOKUP($A38,'[8]11市町別戸数'!$A$1:$G$1048576,6,FALSE),0)</f>
        <v>0</v>
      </c>
      <c r="G38" s="34">
        <f>IFERROR(VLOOKUP($A38,'[8]11市町別マンション戸数'!A$1:C$1048576,3,FALSE),0)</f>
        <v>0</v>
      </c>
    </row>
    <row r="39" spans="1:7">
      <c r="A39" s="29" t="s">
        <v>62</v>
      </c>
      <c r="B39" s="34">
        <f>IFERROR(VLOOKUP($A39,'[8]11市町別戸数'!$A$1:$G$1048576,7,FALSE),0)</f>
        <v>16</v>
      </c>
      <c r="C39" s="34">
        <f>IFERROR(VLOOKUP($A39,'[8]11市町別戸数'!$A$1:$G$1048576,3,FALSE),0)</f>
        <v>13</v>
      </c>
      <c r="D39" s="34">
        <f>IFERROR(VLOOKUP($A39,'[8]11市町別戸数'!$A$1:$G$1048576,4,FALSE),0)</f>
        <v>3</v>
      </c>
      <c r="E39" s="34">
        <f>IFERROR(VLOOKUP($A39,'[8]11市町別戸数'!$A$1:$G$1048576,5,FALSE),0)</f>
        <v>0</v>
      </c>
      <c r="F39" s="34">
        <f>IFERROR(VLOOKUP($A39,'[8]11市町別戸数'!$A$1:$G$1048576,6,FALSE),0)</f>
        <v>0</v>
      </c>
      <c r="G39" s="34">
        <f>IFERROR(VLOOKUP($A39,'[8]11市町別マンション戸数'!A$1:C$1048576,3,FALSE),0)</f>
        <v>0</v>
      </c>
    </row>
    <row r="40" spans="1:7">
      <c r="A40" s="29" t="s">
        <v>16</v>
      </c>
      <c r="B40" s="34">
        <f>IFERROR(VLOOKUP($A40,'[8]11市町別戸数'!$A$1:$G$1048576,7,FALSE),0)</f>
        <v>15</v>
      </c>
      <c r="C40" s="34">
        <f>IFERROR(VLOOKUP($A40,'[8]11市町別戸数'!$A$1:$G$1048576,3,FALSE),0)</f>
        <v>15</v>
      </c>
      <c r="D40" s="34">
        <f>IFERROR(VLOOKUP($A40,'[8]11市町別戸数'!$A$1:$G$1048576,4,FALSE),0)</f>
        <v>0</v>
      </c>
      <c r="E40" s="34">
        <f>IFERROR(VLOOKUP($A40,'[8]11市町別戸数'!$A$1:$G$1048576,5,FALSE),0)</f>
        <v>0</v>
      </c>
      <c r="F40" s="34">
        <f>IFERROR(VLOOKUP($A40,'[8]11市町別戸数'!$A$1:$G$1048576,6,FALSE),0)</f>
        <v>0</v>
      </c>
      <c r="G40" s="34">
        <f>IFERROR(VLOOKUP($A40,'[8]11市町別マンション戸数'!A$1:C$1048576,3,FALSE),0)</f>
        <v>0</v>
      </c>
    </row>
    <row r="41" spans="1:7">
      <c r="A41" s="30" t="s">
        <v>36</v>
      </c>
      <c r="B41" s="34">
        <f>IFERROR(VLOOKUP($A41,'[8]11市町別戸数'!$A$1:$G$1048576,7,FALSE),0)</f>
        <v>7</v>
      </c>
      <c r="C41" s="34">
        <f>IFERROR(VLOOKUP($A41,'[8]11市町別戸数'!$A$1:$G$1048576,3,FALSE),0)</f>
        <v>6</v>
      </c>
      <c r="D41" s="34">
        <f>IFERROR(VLOOKUP($A41,'[8]11市町別戸数'!$A$1:$G$1048576,4,FALSE),0)</f>
        <v>0</v>
      </c>
      <c r="E41" s="34">
        <f>IFERROR(VLOOKUP($A41,'[8]11市町別戸数'!$A$1:$G$1048576,5,FALSE),0)</f>
        <v>1</v>
      </c>
      <c r="F41" s="34">
        <f>IFERROR(VLOOKUP($A41,'[8]11市町別戸数'!$A$1:$G$1048576,6,FALSE),0)</f>
        <v>0</v>
      </c>
      <c r="G41" s="34">
        <f>IFERROR(VLOOKUP($A41,'[8]11市町別マンション戸数'!A$1:C$1048576,3,FALSE),0)</f>
        <v>0</v>
      </c>
    </row>
    <row r="42" spans="1:7">
      <c r="A42" s="29" t="s">
        <v>32</v>
      </c>
      <c r="B42" s="34">
        <f>IFERROR(VLOOKUP($A42,'[8]11市町別戸数'!$A$1:$G$1048576,7,FALSE),0)</f>
        <v>132</v>
      </c>
      <c r="C42" s="34">
        <f>IFERROR(VLOOKUP($A42,'[8]11市町別戸数'!$A$1:$G$1048576,3,FALSE),0)</f>
        <v>87</v>
      </c>
      <c r="D42" s="34">
        <f>IFERROR(VLOOKUP($A42,'[8]11市町別戸数'!$A$1:$G$1048576,4,FALSE),0)</f>
        <v>12</v>
      </c>
      <c r="E42" s="34">
        <f>IFERROR(VLOOKUP($A42,'[8]11市町別戸数'!$A$1:$G$1048576,5,FALSE),0)</f>
        <v>1</v>
      </c>
      <c r="F42" s="34">
        <f>IFERROR(VLOOKUP($A42,'[8]11市町別戸数'!$A$1:$G$1048576,6,FALSE),0)</f>
        <v>32</v>
      </c>
      <c r="G42" s="34">
        <f>IFERROR(VLOOKUP($A42,'[8]11市町別マンション戸数'!A$1:C$1048576,3,FALSE),0)</f>
        <v>0</v>
      </c>
    </row>
    <row r="43" spans="1:7">
      <c r="A43" s="29" t="s">
        <v>55</v>
      </c>
      <c r="B43" s="34">
        <f>IFERROR(VLOOKUP($A43,'[8]11市町別戸数'!$A$1:$G$1048576,7,FALSE),0)</f>
        <v>226</v>
      </c>
      <c r="C43" s="34">
        <f>IFERROR(VLOOKUP($A43,'[8]11市町別戸数'!$A$1:$G$1048576,3,FALSE),0)</f>
        <v>81</v>
      </c>
      <c r="D43" s="34">
        <f>IFERROR(VLOOKUP($A43,'[8]11市町別戸数'!$A$1:$G$1048576,4,FALSE),0)</f>
        <v>54</v>
      </c>
      <c r="E43" s="34">
        <f>IFERROR(VLOOKUP($A43,'[8]11市町別戸数'!$A$1:$G$1048576,5,FALSE),0)</f>
        <v>0</v>
      </c>
      <c r="F43" s="34">
        <f>IFERROR(VLOOKUP($A43,'[8]11市町別戸数'!$A$1:$G$1048576,6,FALSE),0)</f>
        <v>91</v>
      </c>
      <c r="G43" s="34">
        <f>IFERROR(VLOOKUP($A43,'[8]11市町別マンション戸数'!A$1:C$1048576,3,FALSE),0)</f>
        <v>0</v>
      </c>
    </row>
    <row r="44" spans="1:7">
      <c r="A44" s="29" t="s">
        <v>18</v>
      </c>
      <c r="B44" s="34">
        <f>IFERROR(VLOOKUP($A44,'[8]11市町別戸数'!$A$1:$G$1048576,7,FALSE),0)</f>
        <v>354</v>
      </c>
      <c r="C44" s="34">
        <f>IFERROR(VLOOKUP($A44,'[8]11市町別戸数'!$A$1:$G$1048576,3,FALSE),0)</f>
        <v>103</v>
      </c>
      <c r="D44" s="34">
        <f>IFERROR(VLOOKUP($A44,'[8]11市町別戸数'!$A$1:$G$1048576,4,FALSE),0)</f>
        <v>151</v>
      </c>
      <c r="E44" s="34">
        <f>IFERROR(VLOOKUP($A44,'[8]11市町別戸数'!$A$1:$G$1048576,5,FALSE),0)</f>
        <v>0</v>
      </c>
      <c r="F44" s="34">
        <f>IFERROR(VLOOKUP($A44,'[8]11市町別戸数'!$A$1:$G$1048576,6,FALSE),0)</f>
        <v>100</v>
      </c>
      <c r="G44" s="34">
        <f>IFERROR(VLOOKUP($A44,'[8]11市町別マンション戸数'!A$1:C$1048576,3,FALSE),0)</f>
        <v>58</v>
      </c>
    </row>
    <row r="45" spans="1:7">
      <c r="A45" s="29" t="s">
        <v>3</v>
      </c>
      <c r="B45" s="34">
        <f>IFERROR(VLOOKUP($A45,'[8]11市町別戸数'!$A$1:$G$1048576,7,FALSE),0)</f>
        <v>116</v>
      </c>
      <c r="C45" s="34">
        <f>IFERROR(VLOOKUP($A45,'[8]11市町別戸数'!$A$1:$G$1048576,3,FALSE),0)</f>
        <v>65</v>
      </c>
      <c r="D45" s="34">
        <f>IFERROR(VLOOKUP($A45,'[8]11市町別戸数'!$A$1:$G$1048576,4,FALSE),0)</f>
        <v>48</v>
      </c>
      <c r="E45" s="34">
        <f>IFERROR(VLOOKUP($A45,'[8]11市町別戸数'!$A$1:$G$1048576,5,FALSE),0)</f>
        <v>0</v>
      </c>
      <c r="F45" s="34">
        <f>IFERROR(VLOOKUP($A45,'[8]11市町別戸数'!$A$1:$G$1048576,6,FALSE),0)</f>
        <v>3</v>
      </c>
      <c r="G45" s="34">
        <f>IFERROR(VLOOKUP($A45,'[8]11市町別マンション戸数'!A$1:C$1048576,3,FALSE),0)</f>
        <v>0</v>
      </c>
    </row>
    <row r="46" spans="1:7">
      <c r="A46" s="29" t="s">
        <v>52</v>
      </c>
      <c r="B46" s="34">
        <f>IFERROR(VLOOKUP($A46,'[8]11市町別戸数'!$A$1:$G$1048576,7,FALSE),0)</f>
        <v>128</v>
      </c>
      <c r="C46" s="34">
        <f>IFERROR(VLOOKUP($A46,'[8]11市町別戸数'!$A$1:$G$1048576,3,FALSE),0)</f>
        <v>96</v>
      </c>
      <c r="D46" s="34">
        <f>IFERROR(VLOOKUP($A46,'[8]11市町別戸数'!$A$1:$G$1048576,4,FALSE),0)</f>
        <v>0</v>
      </c>
      <c r="E46" s="34">
        <f>IFERROR(VLOOKUP($A46,'[8]11市町別戸数'!$A$1:$G$1048576,5,FALSE),0)</f>
        <v>1</v>
      </c>
      <c r="F46" s="34">
        <f>IFERROR(VLOOKUP($A46,'[8]11市町別戸数'!$A$1:$G$1048576,6,FALSE),0)</f>
        <v>31</v>
      </c>
      <c r="G46" s="34">
        <f>IFERROR(VLOOKUP($A46,'[8]11市町別マンション戸数'!A$1:C$1048576,3,FALSE),0)</f>
        <v>0</v>
      </c>
    </row>
    <row r="47" spans="1:7">
      <c r="A47" s="29" t="s">
        <v>1</v>
      </c>
      <c r="B47" s="34">
        <f>IFERROR(VLOOKUP($A47,'[8]11市町別戸数'!$A$1:$G$1048576,7,FALSE),0)</f>
        <v>7</v>
      </c>
      <c r="C47" s="34">
        <f>IFERROR(VLOOKUP($A47,'[8]11市町別戸数'!$A$1:$G$1048576,3,FALSE),0)</f>
        <v>7</v>
      </c>
      <c r="D47" s="34">
        <f>IFERROR(VLOOKUP($A47,'[8]11市町別戸数'!$A$1:$G$1048576,4,FALSE),0)</f>
        <v>0</v>
      </c>
      <c r="E47" s="34">
        <f>IFERROR(VLOOKUP($A47,'[8]11市町別戸数'!$A$1:$G$1048576,5,FALSE),0)</f>
        <v>0</v>
      </c>
      <c r="F47" s="34">
        <f>IFERROR(VLOOKUP($A47,'[8]11市町別戸数'!$A$1:$G$1048576,6,FALSE),0)</f>
        <v>0</v>
      </c>
      <c r="G47" s="34">
        <f>IFERROR(VLOOKUP($A47,'[8]11市町別マンション戸数'!A$1:C$1048576,3,FALSE),0)</f>
        <v>0</v>
      </c>
    </row>
    <row r="48" spans="1:7">
      <c r="A48" s="31" t="s">
        <v>63</v>
      </c>
      <c r="B48" s="34">
        <f>IFERROR(VLOOKUP($A48,'[8]11市町別戸数'!$A$1:$G$1048576,7,FALSE),0)</f>
        <v>80</v>
      </c>
      <c r="C48" s="34">
        <f>IFERROR(VLOOKUP($A48,'[8]11市町別戸数'!$A$1:$G$1048576,3,FALSE),0)</f>
        <v>68</v>
      </c>
      <c r="D48" s="34">
        <f>IFERROR(VLOOKUP($A48,'[8]11市町別戸数'!$A$1:$G$1048576,4,FALSE),0)</f>
        <v>8</v>
      </c>
      <c r="E48" s="34">
        <f>IFERROR(VLOOKUP($A48,'[8]11市町別戸数'!$A$1:$G$1048576,5,FALSE),0)</f>
        <v>0</v>
      </c>
      <c r="F48" s="34">
        <f>IFERROR(VLOOKUP($A48,'[8]11市町別戸数'!$A$1:$G$1048576,6,FALSE),0)</f>
        <v>4</v>
      </c>
      <c r="G48" s="34">
        <f>IFERROR(VLOOKUP($A48,'[8]11市町別マンション戸数'!A$1:C$1048576,3,FALSE),0)</f>
        <v>0</v>
      </c>
    </row>
    <row r="49" spans="1:7">
      <c r="A49" s="32" t="s">
        <v>24</v>
      </c>
      <c r="B49" s="34">
        <f t="shared" ref="B49:G49" si="2">SUM(B4:B48)-B7-B15</f>
        <v>19911</v>
      </c>
      <c r="C49" s="34">
        <f t="shared" si="2"/>
        <v>9760</v>
      </c>
      <c r="D49" s="34">
        <f t="shared" si="2"/>
        <v>6274</v>
      </c>
      <c r="E49" s="34">
        <f t="shared" si="2"/>
        <v>230</v>
      </c>
      <c r="F49" s="34">
        <f t="shared" si="2"/>
        <v>3647</v>
      </c>
      <c r="G49" s="34">
        <f t="shared" si="2"/>
        <v>374</v>
      </c>
    </row>
  </sheetData>
  <phoneticPr fontId="12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G50"/>
  <sheetViews>
    <sheetView topLeftCell="A19" workbookViewId="0">
      <selection activeCell="F3" sqref="F3"/>
    </sheetView>
  </sheetViews>
  <sheetFormatPr defaultRowHeight="12.9"/>
  <cols>
    <col min="1" max="1" width="14.625" customWidth="1"/>
    <col min="6" max="6" width="10.75" bestFit="1" customWidth="1"/>
  </cols>
  <sheetData>
    <row r="2" spans="1:7" ht="17">
      <c r="B2" s="3"/>
      <c r="C2" s="3"/>
      <c r="D2" s="14"/>
      <c r="E2" s="14" t="s">
        <v>79</v>
      </c>
      <c r="F2" s="36" t="s">
        <v>80</v>
      </c>
      <c r="G2" s="17"/>
    </row>
    <row r="3" spans="1:7">
      <c r="B3" s="4"/>
      <c r="C3" s="4"/>
      <c r="D3" s="4"/>
      <c r="E3" s="4"/>
      <c r="F3" s="37"/>
      <c r="G3" s="18" t="s">
        <v>6</v>
      </c>
    </row>
    <row r="4" spans="1:7">
      <c r="A4" s="28" t="s">
        <v>72</v>
      </c>
      <c r="B4" s="33" t="s">
        <v>74</v>
      </c>
      <c r="C4" s="28" t="s">
        <v>58</v>
      </c>
      <c r="D4" s="28" t="s">
        <v>75</v>
      </c>
      <c r="E4" s="35" t="s">
        <v>76</v>
      </c>
      <c r="F4" s="28" t="s">
        <v>20</v>
      </c>
      <c r="G4" s="27" t="s">
        <v>23</v>
      </c>
    </row>
    <row r="5" spans="1:7">
      <c r="A5" s="29" t="s">
        <v>39</v>
      </c>
      <c r="B5" s="34">
        <f>IFERROR(VLOOKUP($A5,'[4]11市町別戸数'!$A:$G,7,FALSE),0)</f>
        <v>87</v>
      </c>
      <c r="C5" s="34">
        <f>IFERROR(VLOOKUP($A5,'[4]11市町別戸数'!$A:$G,3,FALSE),0)</f>
        <v>36</v>
      </c>
      <c r="D5" s="34">
        <f>IFERROR(VLOOKUP($A5,'[4]11市町別戸数'!$A:$G,4,FALSE),0)</f>
        <v>30</v>
      </c>
      <c r="E5" s="34">
        <f>IFERROR(VLOOKUP($A5,'[4]11市町別戸数'!$A:$G,5,FALSE),0)</f>
        <v>0</v>
      </c>
      <c r="F5" s="34">
        <f>IFERROR(VLOOKUP($A5,'[4]11市町別戸数'!$A:$G,6,FALSE),0)</f>
        <v>21</v>
      </c>
      <c r="G5" s="34">
        <f>IFERROR(VLOOKUP($A5,'[4]11市町別マンション戸数'!A:C,3,FALSE),0)</f>
        <v>0</v>
      </c>
    </row>
    <row r="6" spans="1:7">
      <c r="A6" s="29" t="s">
        <v>13</v>
      </c>
      <c r="B6" s="34">
        <f>IFERROR(VLOOKUP($A6,'[4]11市町別戸数'!$A:$G,7,FALSE),0)</f>
        <v>105</v>
      </c>
      <c r="C6" s="34">
        <f>IFERROR(VLOOKUP($A6,'[4]11市町別戸数'!$A:$G,3,FALSE),0)</f>
        <v>35</v>
      </c>
      <c r="D6" s="34">
        <f>IFERROR(VLOOKUP($A6,'[4]11市町別戸数'!$A:$G,4,FALSE),0)</f>
        <v>21</v>
      </c>
      <c r="E6" s="34">
        <f>IFERROR(VLOOKUP($A6,'[4]11市町別戸数'!$A:$G,5,FALSE),0)</f>
        <v>0</v>
      </c>
      <c r="F6" s="34">
        <f>IFERROR(VLOOKUP($A6,'[4]11市町別戸数'!$A:$G,6,FALSE),0)</f>
        <v>49</v>
      </c>
      <c r="G6" s="34">
        <f>IFERROR(VLOOKUP($A6,'[4]11市町別マンション戸数'!A:C,3,FALSE),0)</f>
        <v>34</v>
      </c>
    </row>
    <row r="7" spans="1:7">
      <c r="A7" s="29" t="s">
        <v>11</v>
      </c>
      <c r="B7" s="34">
        <f>IFERROR(VLOOKUP($A7,'[4]11市町別戸数'!$A:$G,7,FALSE),0)</f>
        <v>77</v>
      </c>
      <c r="C7" s="34">
        <f>IFERROR(VLOOKUP($A7,'[4]11市町別戸数'!$A:$G,3,FALSE),0)</f>
        <v>44</v>
      </c>
      <c r="D7" s="34">
        <f>IFERROR(VLOOKUP($A7,'[4]11市町別戸数'!$A:$G,4,FALSE),0)</f>
        <v>20</v>
      </c>
      <c r="E7" s="34">
        <f>IFERROR(VLOOKUP($A7,'[4]11市町別戸数'!$A:$G,5,FALSE),0)</f>
        <v>1</v>
      </c>
      <c r="F7" s="34">
        <f>IFERROR(VLOOKUP($A7,'[4]11市町別戸数'!$A:$G,6,FALSE),0)</f>
        <v>12</v>
      </c>
      <c r="G7" s="34">
        <f>IFERROR(VLOOKUP($A7,'[4]11市町別マンション戸数'!A:C,3,FALSE),0)</f>
        <v>0</v>
      </c>
    </row>
    <row r="8" spans="1:7">
      <c r="A8" s="29" t="s">
        <v>40</v>
      </c>
      <c r="B8" s="34">
        <f t="shared" ref="B8:G8" si="0">SUM(B5:B7)</f>
        <v>269</v>
      </c>
      <c r="C8" s="34">
        <f t="shared" si="0"/>
        <v>115</v>
      </c>
      <c r="D8" s="34">
        <f t="shared" si="0"/>
        <v>71</v>
      </c>
      <c r="E8" s="34">
        <f t="shared" si="0"/>
        <v>1</v>
      </c>
      <c r="F8" s="34">
        <f t="shared" si="0"/>
        <v>82</v>
      </c>
      <c r="G8" s="34">
        <f t="shared" si="0"/>
        <v>34</v>
      </c>
    </row>
    <row r="9" spans="1:7">
      <c r="A9" s="29" t="s">
        <v>4</v>
      </c>
      <c r="B9" s="34">
        <f>IFERROR(VLOOKUP($A9,'[4]11市町別戸数'!$A:$G,7,FALSE),0)</f>
        <v>125</v>
      </c>
      <c r="C9" s="34">
        <f>IFERROR(VLOOKUP($A9,'[4]11市町別戸数'!$A:$G,3,FALSE),0)</f>
        <v>49</v>
      </c>
      <c r="D9" s="34">
        <f>IFERROR(VLOOKUP($A9,'[4]11市町別戸数'!$A:$G,4,FALSE),0)</f>
        <v>62</v>
      </c>
      <c r="E9" s="34">
        <f>IFERROR(VLOOKUP($A9,'[4]11市町別戸数'!$A:$G,5,FALSE),0)</f>
        <v>0</v>
      </c>
      <c r="F9" s="34">
        <f>IFERROR(VLOOKUP($A9,'[4]11市町別戸数'!$A:$G,6,FALSE),0)</f>
        <v>14</v>
      </c>
      <c r="G9" s="34">
        <f>IFERROR(VLOOKUP($A9,'[4]11市町別マンション戸数'!A:C,3,FALSE),0)</f>
        <v>0</v>
      </c>
    </row>
    <row r="10" spans="1:7">
      <c r="A10" s="29" t="s">
        <v>41</v>
      </c>
      <c r="B10" s="34">
        <f>IFERROR(VLOOKUP($A10,'[4]11市町別戸数'!$A:$G,7,FALSE),0)</f>
        <v>58</v>
      </c>
      <c r="C10" s="34">
        <f>IFERROR(VLOOKUP($A10,'[4]11市町別戸数'!$A:$G,3,FALSE),0)</f>
        <v>40</v>
      </c>
      <c r="D10" s="34">
        <f>IFERROR(VLOOKUP($A10,'[4]11市町別戸数'!$A:$G,4,FALSE),0)</f>
        <v>9</v>
      </c>
      <c r="E10" s="34">
        <f>IFERROR(VLOOKUP($A10,'[4]11市町別戸数'!$A:$G,5,FALSE),0)</f>
        <v>0</v>
      </c>
      <c r="F10" s="34">
        <f>IFERROR(VLOOKUP($A10,'[4]11市町別戸数'!$A:$G,6,FALSE),0)</f>
        <v>9</v>
      </c>
      <c r="G10" s="34">
        <f>IFERROR(VLOOKUP($A10,'[4]11市町別マンション戸数'!A:C,3,FALSE),0)</f>
        <v>0</v>
      </c>
    </row>
    <row r="11" spans="1:7">
      <c r="A11" s="29" t="s">
        <v>44</v>
      </c>
      <c r="B11" s="34">
        <f>IFERROR(VLOOKUP($A11,'[4]11市町別戸数'!$A:$G,7,FALSE),0)</f>
        <v>47</v>
      </c>
      <c r="C11" s="34">
        <f>IFERROR(VLOOKUP($A11,'[4]11市町別戸数'!$A:$G,3,FALSE),0)</f>
        <v>29</v>
      </c>
      <c r="D11" s="34">
        <f>IFERROR(VLOOKUP($A11,'[4]11市町別戸数'!$A:$G,4,FALSE),0)</f>
        <v>12</v>
      </c>
      <c r="E11" s="34">
        <f>IFERROR(VLOOKUP($A11,'[4]11市町別戸数'!$A:$G,5,FALSE),0)</f>
        <v>0</v>
      </c>
      <c r="F11" s="34">
        <f>IFERROR(VLOOKUP($A11,'[4]11市町別戸数'!$A:$G,6,FALSE),0)</f>
        <v>6</v>
      </c>
      <c r="G11" s="34">
        <f>IFERROR(VLOOKUP($A11,'[4]11市町別マンション戸数'!A:C,3,FALSE),0)</f>
        <v>0</v>
      </c>
    </row>
    <row r="12" spans="1:7">
      <c r="A12" s="29" t="s">
        <v>45</v>
      </c>
      <c r="B12" s="34">
        <f>IFERROR(VLOOKUP($A12,'[4]11市町別戸数'!$A:$G,7,FALSE),0)</f>
        <v>63</v>
      </c>
      <c r="C12" s="34">
        <f>IFERROR(VLOOKUP($A12,'[4]11市町別戸数'!$A:$G,3,FALSE),0)</f>
        <v>19</v>
      </c>
      <c r="D12" s="34">
        <f>IFERROR(VLOOKUP($A12,'[4]11市町別戸数'!$A:$G,4,FALSE),0)</f>
        <v>32</v>
      </c>
      <c r="E12" s="34">
        <f>IFERROR(VLOOKUP($A12,'[4]11市町別戸数'!$A:$G,5,FALSE),0)</f>
        <v>0</v>
      </c>
      <c r="F12" s="34">
        <f>IFERROR(VLOOKUP($A12,'[4]11市町別戸数'!$A:$G,6,FALSE),0)</f>
        <v>12</v>
      </c>
      <c r="G12" s="34">
        <f>IFERROR(VLOOKUP($A12,'[4]11市町別マンション戸数'!A:C,3,FALSE),0)</f>
        <v>0</v>
      </c>
    </row>
    <row r="13" spans="1:7">
      <c r="A13" s="29" t="s">
        <v>46</v>
      </c>
      <c r="B13" s="34">
        <f>IFERROR(VLOOKUP($A13,'[4]11市町別戸数'!$A:$G,7,FALSE),0)</f>
        <v>40</v>
      </c>
      <c r="C13" s="34">
        <f>IFERROR(VLOOKUP($A13,'[4]11市町別戸数'!$A:$G,3,FALSE),0)</f>
        <v>37</v>
      </c>
      <c r="D13" s="34">
        <f>IFERROR(VLOOKUP($A13,'[4]11市町別戸数'!$A:$G,4,FALSE),0)</f>
        <v>0</v>
      </c>
      <c r="E13" s="34">
        <f>IFERROR(VLOOKUP($A13,'[4]11市町別戸数'!$A:$G,5,FALSE),0)</f>
        <v>0</v>
      </c>
      <c r="F13" s="34">
        <f>IFERROR(VLOOKUP($A13,'[4]11市町別戸数'!$A:$G,6,FALSE),0)</f>
        <v>3</v>
      </c>
      <c r="G13" s="34">
        <f>IFERROR(VLOOKUP($A13,'[4]11市町別マンション戸数'!A:C,3,FALSE),0)</f>
        <v>0</v>
      </c>
    </row>
    <row r="14" spans="1:7">
      <c r="A14" s="29" t="s">
        <v>48</v>
      </c>
      <c r="B14" s="34">
        <f>IFERROR(VLOOKUP($A14,'[4]11市町別戸数'!$A:$G,7,FALSE),0)</f>
        <v>54</v>
      </c>
      <c r="C14" s="34">
        <f>IFERROR(VLOOKUP($A14,'[4]11市町別戸数'!$A:$G,3,FALSE),0)</f>
        <v>29</v>
      </c>
      <c r="D14" s="34">
        <f>IFERROR(VLOOKUP($A14,'[4]11市町別戸数'!$A:$G,4,FALSE),0)</f>
        <v>12</v>
      </c>
      <c r="E14" s="34">
        <f>IFERROR(VLOOKUP($A14,'[4]11市町別戸数'!$A:$G,5,FALSE),0)</f>
        <v>0</v>
      </c>
      <c r="F14" s="34">
        <f>IFERROR(VLOOKUP($A14,'[4]11市町別戸数'!$A:$G,6,FALSE),0)</f>
        <v>13</v>
      </c>
      <c r="G14" s="34">
        <f>IFERROR(VLOOKUP($A14,'[4]11市町別マンション戸数'!A:C,3,FALSE),0)</f>
        <v>0</v>
      </c>
    </row>
    <row r="15" spans="1:7">
      <c r="A15" s="29" t="s">
        <v>47</v>
      </c>
      <c r="B15" s="34">
        <f>IFERROR(VLOOKUP($A15,'[4]11市町別戸数'!$A:$G,7,FALSE),0)</f>
        <v>9</v>
      </c>
      <c r="C15" s="34">
        <f>IFERROR(VLOOKUP($A15,'[4]11市町別戸数'!$A:$G,3,FALSE),0)</f>
        <v>8</v>
      </c>
      <c r="D15" s="34">
        <f>IFERROR(VLOOKUP($A15,'[4]11市町別戸数'!$A:$G,4,FALSE),0)</f>
        <v>0</v>
      </c>
      <c r="E15" s="34">
        <f>IFERROR(VLOOKUP($A15,'[4]11市町別戸数'!$A:$G,5,FALSE),0)</f>
        <v>0</v>
      </c>
      <c r="F15" s="34">
        <f>IFERROR(VLOOKUP($A15,'[4]11市町別戸数'!$A:$G,6,FALSE),0)</f>
        <v>1</v>
      </c>
      <c r="G15" s="34">
        <f>IFERROR(VLOOKUP($A15,'[4]11市町別マンション戸数'!A:C,3,FALSE),0)</f>
        <v>0</v>
      </c>
    </row>
    <row r="16" spans="1:7">
      <c r="A16" s="29" t="s">
        <v>5</v>
      </c>
      <c r="B16" s="34">
        <f t="shared" ref="B16:G16" si="1">SUM(B9:B15)</f>
        <v>396</v>
      </c>
      <c r="C16" s="34">
        <f t="shared" si="1"/>
        <v>211</v>
      </c>
      <c r="D16" s="34">
        <f t="shared" si="1"/>
        <v>127</v>
      </c>
      <c r="E16" s="34">
        <f t="shared" si="1"/>
        <v>0</v>
      </c>
      <c r="F16" s="34">
        <f t="shared" si="1"/>
        <v>58</v>
      </c>
      <c r="G16" s="34">
        <f t="shared" si="1"/>
        <v>0</v>
      </c>
    </row>
    <row r="17" spans="1:7">
      <c r="A17" s="29" t="s">
        <v>8</v>
      </c>
      <c r="B17" s="34">
        <f>IFERROR(VLOOKUP($A17,'[4]11市町別戸数'!$A:$G,7,FALSE),0)</f>
        <v>57</v>
      </c>
      <c r="C17" s="34">
        <f>IFERROR(VLOOKUP($A17,'[4]11市町別戸数'!$A:$G,3,FALSE),0)</f>
        <v>32</v>
      </c>
      <c r="D17" s="34">
        <f>IFERROR(VLOOKUP($A17,'[4]11市町別戸数'!$A:$G,4,FALSE),0)</f>
        <v>10</v>
      </c>
      <c r="E17" s="34">
        <f>IFERROR(VLOOKUP($A17,'[4]11市町別戸数'!$A:$G,5,FALSE),0)</f>
        <v>0</v>
      </c>
      <c r="F17" s="34">
        <f>IFERROR(VLOOKUP($A17,'[4]11市町別戸数'!$A:$G,6,FALSE),0)</f>
        <v>15</v>
      </c>
      <c r="G17" s="34">
        <f>IFERROR(VLOOKUP($A17,'[4]11市町別マンション戸数'!A:C,3,FALSE),0)</f>
        <v>0</v>
      </c>
    </row>
    <row r="18" spans="1:7">
      <c r="A18" s="29" t="s">
        <v>28</v>
      </c>
      <c r="B18" s="34">
        <f>IFERROR(VLOOKUP($A18,'[4]11市町別戸数'!$A:$G,7,FALSE),0)</f>
        <v>9</v>
      </c>
      <c r="C18" s="34">
        <f>IFERROR(VLOOKUP($A18,'[4]11市町別戸数'!$A:$G,3,FALSE),0)</f>
        <v>2</v>
      </c>
      <c r="D18" s="34">
        <f>IFERROR(VLOOKUP($A18,'[4]11市町別戸数'!$A:$G,4,FALSE),0)</f>
        <v>4</v>
      </c>
      <c r="E18" s="34">
        <f>IFERROR(VLOOKUP($A18,'[4]11市町別戸数'!$A:$G,5,FALSE),0)</f>
        <v>2</v>
      </c>
      <c r="F18" s="34">
        <f>IFERROR(VLOOKUP($A18,'[4]11市町別戸数'!$A:$G,6,FALSE),0)</f>
        <v>1</v>
      </c>
      <c r="G18" s="34">
        <f>IFERROR(VLOOKUP($A18,'[4]11市町別マンション戸数'!A:C,3,FALSE),0)</f>
        <v>0</v>
      </c>
    </row>
    <row r="19" spans="1:7">
      <c r="A19" s="29" t="s">
        <v>50</v>
      </c>
      <c r="B19" s="34">
        <f>IFERROR(VLOOKUP($A19,'[4]11市町別戸数'!$A:$G,7,FALSE),0)</f>
        <v>34</v>
      </c>
      <c r="C19" s="34">
        <f>IFERROR(VLOOKUP($A19,'[4]11市町別戸数'!$A:$G,3,FALSE),0)</f>
        <v>17</v>
      </c>
      <c r="D19" s="34">
        <f>IFERROR(VLOOKUP($A19,'[4]11市町別戸数'!$A:$G,4,FALSE),0)</f>
        <v>10</v>
      </c>
      <c r="E19" s="34">
        <f>IFERROR(VLOOKUP($A19,'[4]11市町別戸数'!$A:$G,5,FALSE),0)</f>
        <v>0</v>
      </c>
      <c r="F19" s="34">
        <f>IFERROR(VLOOKUP($A19,'[4]11市町別戸数'!$A:$G,6,FALSE),0)</f>
        <v>7</v>
      </c>
      <c r="G19" s="34">
        <f>IFERROR(VLOOKUP($A19,'[4]11市町別マンション戸数'!A:C,3,FALSE),0)</f>
        <v>0</v>
      </c>
    </row>
    <row r="20" spans="1:7">
      <c r="A20" s="29" t="s">
        <v>53</v>
      </c>
      <c r="B20" s="34">
        <f>IFERROR(VLOOKUP($A20,'[4]11市町別戸数'!$A:$G,7,FALSE),0)</f>
        <v>51</v>
      </c>
      <c r="C20" s="34">
        <f>IFERROR(VLOOKUP($A20,'[4]11市町別戸数'!$A:$G,3,FALSE),0)</f>
        <v>34</v>
      </c>
      <c r="D20" s="34">
        <f>IFERROR(VLOOKUP($A20,'[4]11市町別戸数'!$A:$G,4,FALSE),0)</f>
        <v>8</v>
      </c>
      <c r="E20" s="34">
        <f>IFERROR(VLOOKUP($A20,'[4]11市町別戸数'!$A:$G,5,FALSE),0)</f>
        <v>0</v>
      </c>
      <c r="F20" s="34">
        <f>IFERROR(VLOOKUP($A20,'[4]11市町別戸数'!$A:$G,6,FALSE),0)</f>
        <v>9</v>
      </c>
      <c r="G20" s="34">
        <f>IFERROR(VLOOKUP($A20,'[4]11市町別マンション戸数'!A:C,3,FALSE),0)</f>
        <v>0</v>
      </c>
    </row>
    <row r="21" spans="1:7">
      <c r="A21" s="29" t="s">
        <v>57</v>
      </c>
      <c r="B21" s="34">
        <f>IFERROR(VLOOKUP($A21,'[4]11市町別戸数'!$A:$G,7,FALSE),0)</f>
        <v>9</v>
      </c>
      <c r="C21" s="34">
        <f>IFERROR(VLOOKUP($A21,'[4]11市町別戸数'!$A:$G,3,FALSE),0)</f>
        <v>4</v>
      </c>
      <c r="D21" s="34">
        <f>IFERROR(VLOOKUP($A21,'[4]11市町別戸数'!$A:$G,4,FALSE),0)</f>
        <v>0</v>
      </c>
      <c r="E21" s="34">
        <f>IFERROR(VLOOKUP($A21,'[4]11市町別戸数'!$A:$G,5,FALSE),0)</f>
        <v>1</v>
      </c>
      <c r="F21" s="34">
        <f>IFERROR(VLOOKUP($A21,'[4]11市町別戸数'!$A:$G,6,FALSE),0)</f>
        <v>4</v>
      </c>
      <c r="G21" s="34">
        <f>IFERROR(VLOOKUP($A21,'[4]11市町別マンション戸数'!A:C,3,FALSE),0)</f>
        <v>0</v>
      </c>
    </row>
    <row r="22" spans="1:7">
      <c r="A22" s="29" t="s">
        <v>59</v>
      </c>
      <c r="B22" s="34">
        <f>IFERROR(VLOOKUP($A22,'[4]11市町別戸数'!$A:$G,7,FALSE),0)</f>
        <v>43</v>
      </c>
      <c r="C22" s="34">
        <f>IFERROR(VLOOKUP($A22,'[4]11市町別戸数'!$A:$G,3,FALSE),0)</f>
        <v>24</v>
      </c>
      <c r="D22" s="34">
        <f>IFERROR(VLOOKUP($A22,'[4]11市町別戸数'!$A:$G,4,FALSE),0)</f>
        <v>10</v>
      </c>
      <c r="E22" s="34">
        <f>IFERROR(VLOOKUP($A22,'[4]11市町別戸数'!$A:$G,5,FALSE),0)</f>
        <v>0</v>
      </c>
      <c r="F22" s="34">
        <f>IFERROR(VLOOKUP($A22,'[4]11市町別戸数'!$A:$G,6,FALSE),0)</f>
        <v>9</v>
      </c>
      <c r="G22" s="34">
        <f>IFERROR(VLOOKUP($A22,'[4]11市町別マンション戸数'!A:C,3,FALSE),0)</f>
        <v>0</v>
      </c>
    </row>
    <row r="23" spans="1:7">
      <c r="A23" s="29" t="s">
        <v>15</v>
      </c>
      <c r="B23" s="34">
        <f>IFERROR(VLOOKUP($A23,'[4]11市町別戸数'!$A:$G,7,FALSE),0)</f>
        <v>109</v>
      </c>
      <c r="C23" s="34">
        <f>IFERROR(VLOOKUP($A23,'[4]11市町別戸数'!$A:$G,3,FALSE),0)</f>
        <v>57</v>
      </c>
      <c r="D23" s="34">
        <f>IFERROR(VLOOKUP($A23,'[4]11市町別戸数'!$A:$G,4,FALSE),0)</f>
        <v>19</v>
      </c>
      <c r="E23" s="34">
        <f>IFERROR(VLOOKUP($A23,'[4]11市町別戸数'!$A:$G,5,FALSE),0)</f>
        <v>0</v>
      </c>
      <c r="F23" s="34">
        <f>IFERROR(VLOOKUP($A23,'[4]11市町別戸数'!$A:$G,6,FALSE),0)</f>
        <v>33</v>
      </c>
      <c r="G23" s="34">
        <f>IFERROR(VLOOKUP($A23,'[4]11市町別マンション戸数'!A:C,3,FALSE),0)</f>
        <v>0</v>
      </c>
    </row>
    <row r="24" spans="1:7">
      <c r="A24" s="29" t="s">
        <v>49</v>
      </c>
      <c r="B24" s="34">
        <f>IFERROR(VLOOKUP($A24,'[4]11市町別戸数'!$A:$G,7,FALSE),0)</f>
        <v>80</v>
      </c>
      <c r="C24" s="34">
        <f>IFERROR(VLOOKUP($A24,'[4]11市町別戸数'!$A:$G,3,FALSE),0)</f>
        <v>42</v>
      </c>
      <c r="D24" s="34">
        <f>IFERROR(VLOOKUP($A24,'[4]11市町別戸数'!$A:$G,4,FALSE),0)</f>
        <v>27</v>
      </c>
      <c r="E24" s="34">
        <f>IFERROR(VLOOKUP($A24,'[4]11市町別戸数'!$A:$G,5,FALSE),0)</f>
        <v>0</v>
      </c>
      <c r="F24" s="34">
        <f>IFERROR(VLOOKUP($A24,'[4]11市町別戸数'!$A:$G,6,FALSE),0)</f>
        <v>11</v>
      </c>
      <c r="G24" s="34">
        <f>IFERROR(VLOOKUP($A24,'[4]11市町別マンション戸数'!A:C,3,FALSE),0)</f>
        <v>0</v>
      </c>
    </row>
    <row r="25" spans="1:7">
      <c r="A25" s="29" t="s">
        <v>34</v>
      </c>
      <c r="B25" s="34">
        <f>IFERROR(VLOOKUP($A25,'[4]11市町別戸数'!$A:$G,7,FALSE),0)</f>
        <v>33</v>
      </c>
      <c r="C25" s="34">
        <f>IFERROR(VLOOKUP($A25,'[4]11市町別戸数'!$A:$G,3,FALSE),0)</f>
        <v>25</v>
      </c>
      <c r="D25" s="34">
        <f>IFERROR(VLOOKUP($A25,'[4]11市町別戸数'!$A:$G,4,FALSE),0)</f>
        <v>2</v>
      </c>
      <c r="E25" s="34">
        <f>IFERROR(VLOOKUP($A25,'[4]11市町別戸数'!$A:$G,5,FALSE),0)</f>
        <v>0</v>
      </c>
      <c r="F25" s="34">
        <f>IFERROR(VLOOKUP($A25,'[4]11市町別戸数'!$A:$G,6,FALSE),0)</f>
        <v>6</v>
      </c>
      <c r="G25" s="34">
        <f>IFERROR(VLOOKUP($A25,'[4]11市町別マンション戸数'!A:C,3,FALSE),0)</f>
        <v>0</v>
      </c>
    </row>
    <row r="26" spans="1:7">
      <c r="A26" s="29" t="s">
        <v>2</v>
      </c>
      <c r="B26" s="34">
        <f>IFERROR(VLOOKUP($A26,'[4]11市町別戸数'!$A:$G,7,FALSE),0)</f>
        <v>64</v>
      </c>
      <c r="C26" s="34">
        <f>IFERROR(VLOOKUP($A26,'[4]11市町別戸数'!$A:$G,3,FALSE),0)</f>
        <v>24</v>
      </c>
      <c r="D26" s="34">
        <f>IFERROR(VLOOKUP($A26,'[4]11市町別戸数'!$A:$G,4,FALSE),0)</f>
        <v>32</v>
      </c>
      <c r="E26" s="34">
        <f>IFERROR(VLOOKUP($A26,'[4]11市町別戸数'!$A:$G,5,FALSE),0)</f>
        <v>0</v>
      </c>
      <c r="F26" s="34">
        <f>IFERROR(VLOOKUP($A26,'[4]11市町別戸数'!$A:$G,6,FALSE),0)</f>
        <v>8</v>
      </c>
      <c r="G26" s="34">
        <f>IFERROR(VLOOKUP($A26,'[4]11市町別マンション戸数'!A:C,3,FALSE),0)</f>
        <v>0</v>
      </c>
    </row>
    <row r="27" spans="1:7">
      <c r="A27" s="29" t="s">
        <v>51</v>
      </c>
      <c r="B27" s="34">
        <f>IFERROR(VLOOKUP($A27,'[4]11市町別戸数'!$A:$G,7,FALSE),0)</f>
        <v>62</v>
      </c>
      <c r="C27" s="34">
        <f>IFERROR(VLOOKUP($A27,'[4]11市町別戸数'!$A:$G,3,FALSE),0)</f>
        <v>22</v>
      </c>
      <c r="D27" s="34">
        <f>IFERROR(VLOOKUP($A27,'[4]11市町別戸数'!$A:$G,4,FALSE),0)</f>
        <v>28</v>
      </c>
      <c r="E27" s="34">
        <f>IFERROR(VLOOKUP($A27,'[4]11市町別戸数'!$A:$G,5,FALSE),0)</f>
        <v>0</v>
      </c>
      <c r="F27" s="34">
        <f>IFERROR(VLOOKUP($A27,'[4]11市町別戸数'!$A:$G,6,FALSE),0)</f>
        <v>12</v>
      </c>
      <c r="G27" s="34">
        <f>IFERROR(VLOOKUP($A27,'[4]11市町別マンション戸数'!A:C,3,FALSE),0)</f>
        <v>0</v>
      </c>
    </row>
    <row r="28" spans="1:7">
      <c r="A28" s="29" t="s">
        <v>61</v>
      </c>
      <c r="B28" s="34">
        <f>IFERROR(VLOOKUP($A28,'[4]11市町別戸数'!$A:$G,7,FALSE),0)</f>
        <v>15</v>
      </c>
      <c r="C28" s="34">
        <f>IFERROR(VLOOKUP($A28,'[4]11市町別戸数'!$A:$G,3,FALSE),0)</f>
        <v>14</v>
      </c>
      <c r="D28" s="34">
        <f>IFERROR(VLOOKUP($A28,'[4]11市町別戸数'!$A:$G,4,FALSE),0)</f>
        <v>0</v>
      </c>
      <c r="E28" s="34">
        <f>IFERROR(VLOOKUP($A28,'[4]11市町別戸数'!$A:$G,5,FALSE),0)</f>
        <v>0</v>
      </c>
      <c r="F28" s="34">
        <f>IFERROR(VLOOKUP($A28,'[4]11市町別戸数'!$A:$G,6,FALSE),0)</f>
        <v>1</v>
      </c>
      <c r="G28" s="34">
        <f>IFERROR(VLOOKUP($A28,'[4]11市町別マンション戸数'!A:C,3,FALSE),0)</f>
        <v>0</v>
      </c>
    </row>
    <row r="29" spans="1:7">
      <c r="A29" s="29" t="s">
        <v>29</v>
      </c>
      <c r="B29" s="34">
        <f>IFERROR(VLOOKUP($A29,'[4]11市町別戸数'!$A:$G,7,FALSE),0)</f>
        <v>30</v>
      </c>
      <c r="C29" s="34">
        <f>IFERROR(VLOOKUP($A29,'[4]11市町別戸数'!$A:$G,3,FALSE),0)</f>
        <v>22</v>
      </c>
      <c r="D29" s="34">
        <f>IFERROR(VLOOKUP($A29,'[4]11市町別戸数'!$A:$G,4,FALSE),0)</f>
        <v>0</v>
      </c>
      <c r="E29" s="34">
        <f>IFERROR(VLOOKUP($A29,'[4]11市町別戸数'!$A:$G,5,FALSE),0)</f>
        <v>0</v>
      </c>
      <c r="F29" s="34">
        <f>IFERROR(VLOOKUP($A29,'[4]11市町別戸数'!$A:$G,6,FALSE),0)</f>
        <v>8</v>
      </c>
      <c r="G29" s="34">
        <f>IFERROR(VLOOKUP($A29,'[4]11市町別マンション戸数'!A:C,3,FALSE),0)</f>
        <v>0</v>
      </c>
    </row>
    <row r="30" spans="1:7">
      <c r="A30" s="29" t="s">
        <v>54</v>
      </c>
      <c r="B30" s="34">
        <f>IFERROR(VLOOKUP($A30,'[4]11市町別戸数'!$A:$G,7,FALSE),0)</f>
        <v>20</v>
      </c>
      <c r="C30" s="34">
        <f>IFERROR(VLOOKUP($A30,'[4]11市町別戸数'!$A:$G,3,FALSE),0)</f>
        <v>0</v>
      </c>
      <c r="D30" s="34">
        <f>IFERROR(VLOOKUP($A30,'[4]11市町別戸数'!$A:$G,4,FALSE),0)</f>
        <v>20</v>
      </c>
      <c r="E30" s="34">
        <f>IFERROR(VLOOKUP($A30,'[4]11市町別戸数'!$A:$G,5,FALSE),0)</f>
        <v>0</v>
      </c>
      <c r="F30" s="34">
        <f>IFERROR(VLOOKUP($A30,'[4]11市町別戸数'!$A:$G,6,FALSE),0)</f>
        <v>0</v>
      </c>
      <c r="G30" s="34">
        <f>IFERROR(VLOOKUP($A30,'[4]11市町別マンション戸数'!A:C,3,FALSE),0)</f>
        <v>0</v>
      </c>
    </row>
    <row r="31" spans="1:7">
      <c r="A31" s="29" t="s">
        <v>42</v>
      </c>
      <c r="B31" s="34">
        <f>IFERROR(VLOOKUP($A31,'[4]11市町別戸数'!$A:$G,7,FALSE),0)</f>
        <v>37</v>
      </c>
      <c r="C31" s="34">
        <f>IFERROR(VLOOKUP($A31,'[4]11市町別戸数'!$A:$G,3,FALSE),0)</f>
        <v>25</v>
      </c>
      <c r="D31" s="34">
        <f>IFERROR(VLOOKUP($A31,'[4]11市町別戸数'!$A:$G,4,FALSE),0)</f>
        <v>0</v>
      </c>
      <c r="E31" s="34">
        <f>IFERROR(VLOOKUP($A31,'[4]11市町別戸数'!$A:$G,5,FALSE),0)</f>
        <v>0</v>
      </c>
      <c r="F31" s="34">
        <f>IFERROR(VLOOKUP($A31,'[4]11市町別戸数'!$A:$G,6,FALSE),0)</f>
        <v>12</v>
      </c>
      <c r="G31" s="34">
        <f>IFERROR(VLOOKUP($A31,'[4]11市町別マンション戸数'!A:C,3,FALSE),0)</f>
        <v>0</v>
      </c>
    </row>
    <row r="32" spans="1:7">
      <c r="A32" s="29" t="s">
        <v>0</v>
      </c>
      <c r="B32" s="34">
        <f>IFERROR(VLOOKUP($A32,'[4]11市町別戸数'!$A:$G,7,FALSE),0)</f>
        <v>13</v>
      </c>
      <c r="C32" s="34">
        <f>IFERROR(VLOOKUP($A32,'[4]11市町別戸数'!$A:$G,3,FALSE),0)</f>
        <v>13</v>
      </c>
      <c r="D32" s="34">
        <f>IFERROR(VLOOKUP($A32,'[4]11市町別戸数'!$A:$G,4,FALSE),0)</f>
        <v>0</v>
      </c>
      <c r="E32" s="34">
        <f>IFERROR(VLOOKUP($A32,'[4]11市町別戸数'!$A:$G,5,FALSE),0)</f>
        <v>0</v>
      </c>
      <c r="F32" s="34">
        <f>IFERROR(VLOOKUP($A32,'[4]11市町別戸数'!$A:$G,6,FALSE),0)</f>
        <v>0</v>
      </c>
      <c r="G32" s="34">
        <f>IFERROR(VLOOKUP($A32,'[4]11市町別マンション戸数'!A:C,3,FALSE),0)</f>
        <v>0</v>
      </c>
    </row>
    <row r="33" spans="1:7">
      <c r="A33" s="29" t="s">
        <v>56</v>
      </c>
      <c r="B33" s="34">
        <f>IFERROR(VLOOKUP($A33,'[4]11市町別戸数'!$A:$G,7,FALSE),0)</f>
        <v>5</v>
      </c>
      <c r="C33" s="34">
        <f>IFERROR(VLOOKUP($A33,'[4]11市町別戸数'!$A:$G,3,FALSE),0)</f>
        <v>5</v>
      </c>
      <c r="D33" s="34">
        <f>IFERROR(VLOOKUP($A33,'[4]11市町別戸数'!$A:$G,4,FALSE),0)</f>
        <v>0</v>
      </c>
      <c r="E33" s="34">
        <f>IFERROR(VLOOKUP($A33,'[4]11市町別戸数'!$A:$G,5,FALSE),0)</f>
        <v>0</v>
      </c>
      <c r="F33" s="34">
        <f>IFERROR(VLOOKUP($A33,'[4]11市町別戸数'!$A:$G,6,FALSE),0)</f>
        <v>0</v>
      </c>
      <c r="G33" s="34">
        <f>IFERROR(VLOOKUP($A33,'[4]11市町別マンション戸数'!A:C,3,FALSE),0)</f>
        <v>0</v>
      </c>
    </row>
    <row r="34" spans="1:7">
      <c r="A34" s="29" t="s">
        <v>35</v>
      </c>
      <c r="B34" s="34">
        <f>IFERROR(VLOOKUP($A34,'[4]11市町別戸数'!$A:$G,7,FALSE),0)</f>
        <v>6</v>
      </c>
      <c r="C34" s="34">
        <f>IFERROR(VLOOKUP($A34,'[4]11市町別戸数'!$A:$G,3,FALSE),0)</f>
        <v>6</v>
      </c>
      <c r="D34" s="34">
        <f>IFERROR(VLOOKUP($A34,'[4]11市町別戸数'!$A:$G,4,FALSE),0)</f>
        <v>0</v>
      </c>
      <c r="E34" s="34">
        <f>IFERROR(VLOOKUP($A34,'[4]11市町別戸数'!$A:$G,5,FALSE),0)</f>
        <v>0</v>
      </c>
      <c r="F34" s="34">
        <f>IFERROR(VLOOKUP($A34,'[4]11市町別戸数'!$A:$G,6,FALSE),0)</f>
        <v>0</v>
      </c>
      <c r="G34" s="34">
        <f>IFERROR(VLOOKUP($A34,'[4]11市町別マンション戸数'!A:C,3,FALSE),0)</f>
        <v>0</v>
      </c>
    </row>
    <row r="35" spans="1:7">
      <c r="A35" s="29" t="s">
        <v>31</v>
      </c>
      <c r="B35" s="34">
        <f>IFERROR(VLOOKUP($A35,'[4]11市町別戸数'!$A:$G,7,FALSE),0)</f>
        <v>18</v>
      </c>
      <c r="C35" s="34">
        <f>IFERROR(VLOOKUP($A35,'[4]11市町別戸数'!$A:$G,3,FALSE),0)</f>
        <v>8</v>
      </c>
      <c r="D35" s="34">
        <f>IFERROR(VLOOKUP($A35,'[4]11市町別戸数'!$A:$G,4,FALSE),0)</f>
        <v>8</v>
      </c>
      <c r="E35" s="34">
        <f>IFERROR(VLOOKUP($A35,'[4]11市町別戸数'!$A:$G,5,FALSE),0)</f>
        <v>0</v>
      </c>
      <c r="F35" s="34">
        <f>IFERROR(VLOOKUP($A35,'[4]11市町別戸数'!$A:$G,6,FALSE),0)</f>
        <v>2</v>
      </c>
      <c r="G35" s="34">
        <f>IFERROR(VLOOKUP($A35,'[4]11市町別マンション戸数'!A:C,3,FALSE),0)</f>
        <v>0</v>
      </c>
    </row>
    <row r="36" spans="1:7">
      <c r="A36" s="29" t="s">
        <v>22</v>
      </c>
      <c r="B36" s="34">
        <f>IFERROR(VLOOKUP($A36,'[4]11市町別戸数'!$A:$G,7,FALSE),0)</f>
        <v>11</v>
      </c>
      <c r="C36" s="34">
        <f>IFERROR(VLOOKUP($A36,'[4]11市町別戸数'!$A:$G,3,FALSE),0)</f>
        <v>10</v>
      </c>
      <c r="D36" s="34">
        <f>IFERROR(VLOOKUP($A36,'[4]11市町別戸数'!$A:$G,4,FALSE),0)</f>
        <v>0</v>
      </c>
      <c r="E36" s="34">
        <f>IFERROR(VLOOKUP($A36,'[4]11市町別戸数'!$A:$G,5,FALSE),0)</f>
        <v>0</v>
      </c>
      <c r="F36" s="34">
        <f>IFERROR(VLOOKUP($A36,'[4]11市町別戸数'!$A:$G,6,FALSE),0)</f>
        <v>1</v>
      </c>
      <c r="G36" s="34">
        <f>IFERROR(VLOOKUP($A36,'[4]11市町別マンション戸数'!A:C,3,FALSE),0)</f>
        <v>0</v>
      </c>
    </row>
    <row r="37" spans="1:7">
      <c r="A37" s="29" t="s">
        <v>33</v>
      </c>
      <c r="B37" s="34">
        <f>IFERROR(VLOOKUP($A37,'[4]11市町別戸数'!$A:$G,7,FALSE),0)</f>
        <v>8</v>
      </c>
      <c r="C37" s="34">
        <f>IFERROR(VLOOKUP($A37,'[4]11市町別戸数'!$A:$G,3,FALSE),0)</f>
        <v>8</v>
      </c>
      <c r="D37" s="34">
        <f>IFERROR(VLOOKUP($A37,'[4]11市町別戸数'!$A:$G,4,FALSE),0)</f>
        <v>0</v>
      </c>
      <c r="E37" s="34">
        <f>IFERROR(VLOOKUP($A37,'[4]11市町別戸数'!$A:$G,5,FALSE),0)</f>
        <v>0</v>
      </c>
      <c r="F37" s="34">
        <f>IFERROR(VLOOKUP($A37,'[4]11市町別戸数'!$A:$G,6,FALSE),0)</f>
        <v>0</v>
      </c>
      <c r="G37" s="34">
        <f>IFERROR(VLOOKUP($A37,'[4]11市町別マンション戸数'!A:C,3,FALSE),0)</f>
        <v>0</v>
      </c>
    </row>
    <row r="38" spans="1:7">
      <c r="A38" s="29" t="s">
        <v>19</v>
      </c>
      <c r="B38" s="34">
        <f>IFERROR(VLOOKUP($A38,'[4]11市町別戸数'!$A:$G,7,FALSE),0)</f>
        <v>1</v>
      </c>
      <c r="C38" s="34">
        <f>IFERROR(VLOOKUP($A38,'[4]11市町別戸数'!$A:$G,3,FALSE),0)</f>
        <v>0</v>
      </c>
      <c r="D38" s="34">
        <f>IFERROR(VLOOKUP($A38,'[4]11市町別戸数'!$A:$G,4,FALSE),0)</f>
        <v>0</v>
      </c>
      <c r="E38" s="34">
        <f>IFERROR(VLOOKUP($A38,'[4]11市町別戸数'!$A:$G,5,FALSE),0)</f>
        <v>1</v>
      </c>
      <c r="F38" s="34">
        <f>IFERROR(VLOOKUP($A38,'[4]11市町別戸数'!$A:$G,6,FALSE),0)</f>
        <v>0</v>
      </c>
      <c r="G38" s="34">
        <f>IFERROR(VLOOKUP($A38,'[4]11市町別マンション戸数'!A:C,3,FALSE),0)</f>
        <v>0</v>
      </c>
    </row>
    <row r="39" spans="1:7">
      <c r="A39" s="30" t="s">
        <v>64</v>
      </c>
      <c r="B39" s="34">
        <f>IFERROR(VLOOKUP($A39,'[4]11市町別戸数'!$A:$G,7,FALSE),0)</f>
        <v>1</v>
      </c>
      <c r="C39" s="34">
        <f>IFERROR(VLOOKUP($A39,'[4]11市町別戸数'!$A:$G,3,FALSE),0)</f>
        <v>1</v>
      </c>
      <c r="D39" s="34">
        <f>IFERROR(VLOOKUP($A39,'[4]11市町別戸数'!$A:$G,4,FALSE),0)</f>
        <v>0</v>
      </c>
      <c r="E39" s="34">
        <f>IFERROR(VLOOKUP($A39,'[4]11市町別戸数'!$A:$G,5,FALSE),0)</f>
        <v>0</v>
      </c>
      <c r="F39" s="34">
        <f>IFERROR(VLOOKUP($A39,'[4]11市町別戸数'!$A:$G,6,FALSE),0)</f>
        <v>0</v>
      </c>
      <c r="G39" s="34">
        <f>IFERROR(VLOOKUP($A39,'[4]11市町別マンション戸数'!A:C,3,FALSE),0)</f>
        <v>0</v>
      </c>
    </row>
    <row r="40" spans="1:7">
      <c r="A40" s="29" t="s">
        <v>62</v>
      </c>
      <c r="B40" s="34">
        <f>IFERROR(VLOOKUP($A40,'[4]11市町別戸数'!$A:$G,7,FALSE),0)</f>
        <v>1</v>
      </c>
      <c r="C40" s="34">
        <f>IFERROR(VLOOKUP($A40,'[4]11市町別戸数'!$A:$G,3,FALSE),0)</f>
        <v>1</v>
      </c>
      <c r="D40" s="34">
        <f>IFERROR(VLOOKUP($A40,'[4]11市町別戸数'!$A:$G,4,FALSE),0)</f>
        <v>0</v>
      </c>
      <c r="E40" s="34">
        <f>IFERROR(VLOOKUP($A40,'[4]11市町別戸数'!$A:$G,5,FALSE),0)</f>
        <v>0</v>
      </c>
      <c r="F40" s="34">
        <f>IFERROR(VLOOKUP($A40,'[4]11市町別戸数'!$A:$G,6,FALSE),0)</f>
        <v>0</v>
      </c>
      <c r="G40" s="34">
        <f>IFERROR(VLOOKUP($A40,'[4]11市町別マンション戸数'!A:C,3,FALSE),0)</f>
        <v>0</v>
      </c>
    </row>
    <row r="41" spans="1:7">
      <c r="A41" s="29" t="s">
        <v>16</v>
      </c>
      <c r="B41" s="34">
        <f>IFERROR(VLOOKUP($A41,'[4]11市町別戸数'!$A:$G,7,FALSE),0)</f>
        <v>0</v>
      </c>
      <c r="C41" s="34">
        <f>IFERROR(VLOOKUP($A41,'[4]11市町別戸数'!$A:$G,3,FALSE),0)</f>
        <v>0</v>
      </c>
      <c r="D41" s="34">
        <f>IFERROR(VLOOKUP($A41,'[4]11市町別戸数'!$A:$G,4,FALSE),0)</f>
        <v>0</v>
      </c>
      <c r="E41" s="34">
        <f>IFERROR(VLOOKUP($A41,'[4]11市町別戸数'!$A:$G,5,FALSE),0)</f>
        <v>0</v>
      </c>
      <c r="F41" s="34">
        <f>IFERROR(VLOOKUP($A41,'[4]11市町別戸数'!$A:$G,6,FALSE),0)</f>
        <v>0</v>
      </c>
      <c r="G41" s="34">
        <f>IFERROR(VLOOKUP($A41,'[4]11市町別マンション戸数'!A:C,3,FALSE),0)</f>
        <v>0</v>
      </c>
    </row>
    <row r="42" spans="1:7">
      <c r="A42" s="30" t="s">
        <v>36</v>
      </c>
      <c r="B42" s="34">
        <f>IFERROR(VLOOKUP($A42,'[4]11市町別戸数'!$A:$G,7,FALSE),0)</f>
        <v>0</v>
      </c>
      <c r="C42" s="34">
        <f>IFERROR(VLOOKUP($A42,'[4]11市町別戸数'!$A:$G,3,FALSE),0)</f>
        <v>0</v>
      </c>
      <c r="D42" s="34">
        <f>IFERROR(VLOOKUP($A42,'[4]11市町別戸数'!$A:$G,4,FALSE),0)</f>
        <v>0</v>
      </c>
      <c r="E42" s="34">
        <f>IFERROR(VLOOKUP($A42,'[4]11市町別戸数'!$A:$G,5,FALSE),0)</f>
        <v>0</v>
      </c>
      <c r="F42" s="34">
        <f>IFERROR(VLOOKUP($A42,'[4]11市町別戸数'!$A:$G,6,FALSE),0)</f>
        <v>0</v>
      </c>
      <c r="G42" s="34">
        <f>IFERROR(VLOOKUP($A42,'[4]11市町別マンション戸数'!A:C,3,FALSE),0)</f>
        <v>0</v>
      </c>
    </row>
    <row r="43" spans="1:7">
      <c r="A43" s="29" t="s">
        <v>32</v>
      </c>
      <c r="B43" s="34">
        <f>IFERROR(VLOOKUP($A43,'[4]11市町別戸数'!$A:$G,7,FALSE),0)</f>
        <v>15</v>
      </c>
      <c r="C43" s="34">
        <f>IFERROR(VLOOKUP($A43,'[4]11市町別戸数'!$A:$G,3,FALSE),0)</f>
        <v>10</v>
      </c>
      <c r="D43" s="34">
        <f>IFERROR(VLOOKUP($A43,'[4]11市町別戸数'!$A:$G,4,FALSE),0)</f>
        <v>0</v>
      </c>
      <c r="E43" s="34">
        <f>IFERROR(VLOOKUP($A43,'[4]11市町別戸数'!$A:$G,5,FALSE),0)</f>
        <v>0</v>
      </c>
      <c r="F43" s="34">
        <f>IFERROR(VLOOKUP($A43,'[4]11市町別戸数'!$A:$G,6,FALSE),0)</f>
        <v>5</v>
      </c>
      <c r="G43" s="34">
        <f>IFERROR(VLOOKUP($A43,'[4]11市町別マンション戸数'!A:C,3,FALSE),0)</f>
        <v>0</v>
      </c>
    </row>
    <row r="44" spans="1:7">
      <c r="A44" s="29" t="s">
        <v>55</v>
      </c>
      <c r="B44" s="34">
        <f>IFERROR(VLOOKUP($A44,'[4]11市町別戸数'!$A:$G,7,FALSE),0)</f>
        <v>14</v>
      </c>
      <c r="C44" s="34">
        <f>IFERROR(VLOOKUP($A44,'[4]11市町別戸数'!$A:$G,3,FALSE),0)</f>
        <v>11</v>
      </c>
      <c r="D44" s="34">
        <f>IFERROR(VLOOKUP($A44,'[4]11市町別戸数'!$A:$G,4,FALSE),0)</f>
        <v>0</v>
      </c>
      <c r="E44" s="34">
        <f>IFERROR(VLOOKUP($A44,'[4]11市町別戸数'!$A:$G,5,FALSE),0)</f>
        <v>0</v>
      </c>
      <c r="F44" s="34">
        <f>IFERROR(VLOOKUP($A44,'[4]11市町別戸数'!$A:$G,6,FALSE),0)</f>
        <v>3</v>
      </c>
      <c r="G44" s="34">
        <f>IFERROR(VLOOKUP($A44,'[4]11市町別マンション戸数'!A:C,3,FALSE),0)</f>
        <v>0</v>
      </c>
    </row>
    <row r="45" spans="1:7">
      <c r="A45" s="29" t="s">
        <v>18</v>
      </c>
      <c r="B45" s="34">
        <f>IFERROR(VLOOKUP($A45,'[4]11市町別戸数'!$A:$G,7,FALSE),0)</f>
        <v>122</v>
      </c>
      <c r="C45" s="34">
        <f>IFERROR(VLOOKUP($A45,'[4]11市町別戸数'!$A:$G,3,FALSE),0)</f>
        <v>18</v>
      </c>
      <c r="D45" s="34">
        <f>IFERROR(VLOOKUP($A45,'[4]11市町別戸数'!$A:$G,4,FALSE),0)</f>
        <v>34</v>
      </c>
      <c r="E45" s="34">
        <f>IFERROR(VLOOKUP($A45,'[4]11市町別戸数'!$A:$G,5,FALSE),0)</f>
        <v>0</v>
      </c>
      <c r="F45" s="34">
        <f>IFERROR(VLOOKUP($A45,'[4]11市町別戸数'!$A:$G,6,FALSE),0)</f>
        <v>70</v>
      </c>
      <c r="G45" s="34">
        <f>IFERROR(VLOOKUP($A45,'[4]11市町別マンション戸数'!A:C,3,FALSE),0)</f>
        <v>56</v>
      </c>
    </row>
    <row r="46" spans="1:7">
      <c r="A46" s="29" t="s">
        <v>3</v>
      </c>
      <c r="B46" s="34">
        <f>IFERROR(VLOOKUP($A46,'[4]11市町別戸数'!$A:$G,7,FALSE),0)</f>
        <v>6</v>
      </c>
      <c r="C46" s="34">
        <f>IFERROR(VLOOKUP($A46,'[4]11市町別戸数'!$A:$G,3,FALSE),0)</f>
        <v>6</v>
      </c>
      <c r="D46" s="34">
        <f>IFERROR(VLOOKUP($A46,'[4]11市町別戸数'!$A:$G,4,FALSE),0)</f>
        <v>0</v>
      </c>
      <c r="E46" s="34">
        <f>IFERROR(VLOOKUP($A46,'[4]11市町別戸数'!$A:$G,5,FALSE),0)</f>
        <v>0</v>
      </c>
      <c r="F46" s="34">
        <f>IFERROR(VLOOKUP($A46,'[4]11市町別戸数'!$A:$G,6,FALSE),0)</f>
        <v>0</v>
      </c>
      <c r="G46" s="34">
        <f>IFERROR(VLOOKUP($A46,'[4]11市町別マンション戸数'!A:C,3,FALSE),0)</f>
        <v>0</v>
      </c>
    </row>
    <row r="47" spans="1:7">
      <c r="A47" s="29" t="s">
        <v>52</v>
      </c>
      <c r="B47" s="34">
        <f>IFERROR(VLOOKUP($A47,'[4]11市町別戸数'!$A:$G,7,FALSE),0)</f>
        <v>8</v>
      </c>
      <c r="C47" s="34">
        <f>IFERROR(VLOOKUP($A47,'[4]11市町別戸数'!$A:$G,3,FALSE),0)</f>
        <v>5</v>
      </c>
      <c r="D47" s="34">
        <f>IFERROR(VLOOKUP($A47,'[4]11市町別戸数'!$A:$G,4,FALSE),0)</f>
        <v>0</v>
      </c>
      <c r="E47" s="34">
        <f>IFERROR(VLOOKUP($A47,'[4]11市町別戸数'!$A:$G,5,FALSE),0)</f>
        <v>0</v>
      </c>
      <c r="F47" s="34">
        <f>IFERROR(VLOOKUP($A47,'[4]11市町別戸数'!$A:$G,6,FALSE),0)</f>
        <v>3</v>
      </c>
      <c r="G47" s="34">
        <f>IFERROR(VLOOKUP($A47,'[4]11市町別マンション戸数'!A:C,3,FALSE),0)</f>
        <v>0</v>
      </c>
    </row>
    <row r="48" spans="1:7">
      <c r="A48" s="29" t="s">
        <v>1</v>
      </c>
      <c r="B48" s="34">
        <f>IFERROR(VLOOKUP($A48,'[4]11市町別戸数'!$A:$G,7,FALSE),0)</f>
        <v>0</v>
      </c>
      <c r="C48" s="34">
        <f>IFERROR(VLOOKUP($A48,'[4]11市町別戸数'!$A:$G,3,FALSE),0)</f>
        <v>0</v>
      </c>
      <c r="D48" s="34">
        <f>IFERROR(VLOOKUP($A48,'[4]11市町別戸数'!$A:$G,4,FALSE),0)</f>
        <v>0</v>
      </c>
      <c r="E48" s="34">
        <f>IFERROR(VLOOKUP($A48,'[4]11市町別戸数'!$A:$G,5,FALSE),0)</f>
        <v>0</v>
      </c>
      <c r="F48" s="34">
        <f>IFERROR(VLOOKUP($A48,'[4]11市町別戸数'!$A:$G,6,FALSE),0)</f>
        <v>0</v>
      </c>
      <c r="G48" s="34">
        <f>IFERROR(VLOOKUP($A48,'[4]11市町別マンション戸数'!A:C,3,FALSE),0)</f>
        <v>0</v>
      </c>
    </row>
    <row r="49" spans="1:7">
      <c r="A49" s="31" t="s">
        <v>63</v>
      </c>
      <c r="B49" s="34">
        <f>IFERROR(VLOOKUP($A49,'[4]11市町別戸数'!$A:$G,7,FALSE),0)</f>
        <v>4</v>
      </c>
      <c r="C49" s="34">
        <f>IFERROR(VLOOKUP($A49,'[4]11市町別戸数'!$A:$G,3,FALSE),0)</f>
        <v>4</v>
      </c>
      <c r="D49" s="34">
        <f>IFERROR(VLOOKUP($A49,'[4]11市町別戸数'!$A:$G,4,FALSE),0)</f>
        <v>0</v>
      </c>
      <c r="E49" s="34">
        <f>IFERROR(VLOOKUP($A49,'[4]11市町別戸数'!$A:$G,5,FALSE),0)</f>
        <v>0</v>
      </c>
      <c r="F49" s="34">
        <f>IFERROR(VLOOKUP($A49,'[4]11市町別戸数'!$A:$G,6,FALSE),0)</f>
        <v>0</v>
      </c>
      <c r="G49" s="34">
        <f>IFERROR(VLOOKUP($A49,'[4]11市町別マンション戸数'!A:C,3,FALSE),0)</f>
        <v>0</v>
      </c>
    </row>
    <row r="50" spans="1:7">
      <c r="A50" s="32" t="s">
        <v>24</v>
      </c>
      <c r="B50" s="34">
        <f t="shared" ref="B50:G50" si="2">SUM(B5:B49)-B8-B16</f>
        <v>1551</v>
      </c>
      <c r="C50" s="34">
        <f t="shared" si="2"/>
        <v>776</v>
      </c>
      <c r="D50" s="34">
        <f t="shared" si="2"/>
        <v>410</v>
      </c>
      <c r="E50" s="34">
        <f t="shared" si="2"/>
        <v>5</v>
      </c>
      <c r="F50" s="34">
        <f t="shared" si="2"/>
        <v>360</v>
      </c>
      <c r="G50" s="34">
        <f t="shared" si="2"/>
        <v>90</v>
      </c>
    </row>
  </sheetData>
  <phoneticPr fontId="12" type="Hiragana"/>
  <pageMargins left="0.7" right="0.7" top="0.75" bottom="0.75" header="0.3" footer="0.3"/>
  <pageSetup paperSize="9" fitToWidth="1" fitToHeight="1" orientation="portrait" usePrinterDefaults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50"/>
  <sheetViews>
    <sheetView view="pageBreakPreview" zoomScale="60" workbookViewId="0">
      <selection activeCell="L11" sqref="L11"/>
    </sheetView>
  </sheetViews>
  <sheetFormatPr defaultRowHeight="12.9"/>
  <cols>
    <col min="1" max="1" width="11.625" style="38" customWidth="1"/>
    <col min="2" max="2" width="12" style="38" customWidth="1"/>
    <col min="3" max="6" width="11.625" style="38" customWidth="1"/>
    <col min="7" max="7" width="14.25" style="38" customWidth="1"/>
    <col min="8" max="16384" width="11.625" style="38" customWidth="1"/>
  </cols>
  <sheetData>
    <row r="1" spans="1:7">
      <c r="G1" s="17"/>
    </row>
    <row r="2" spans="1:7" ht="17">
      <c r="B2" s="3"/>
      <c r="C2" s="3"/>
      <c r="D2" s="14"/>
      <c r="E2" s="14" t="s">
        <v>27</v>
      </c>
      <c r="F2" s="15" t="s">
        <v>77</v>
      </c>
    </row>
    <row r="3" spans="1:7">
      <c r="G3" s="18" t="s">
        <v>6</v>
      </c>
    </row>
    <row r="4" spans="1:7">
      <c r="A4" s="28" t="s">
        <v>72</v>
      </c>
      <c r="B4" s="40" t="s">
        <v>74</v>
      </c>
      <c r="C4" s="28" t="s">
        <v>58</v>
      </c>
      <c r="D4" s="28" t="s">
        <v>75</v>
      </c>
      <c r="E4" s="42" t="s">
        <v>76</v>
      </c>
      <c r="F4" s="28" t="s">
        <v>20</v>
      </c>
      <c r="G4" s="43" t="s">
        <v>23</v>
      </c>
    </row>
    <row r="5" spans="1:7">
      <c r="A5" s="29" t="s">
        <v>39</v>
      </c>
      <c r="B5" s="41">
        <v>131</v>
      </c>
      <c r="C5" s="41">
        <v>50</v>
      </c>
      <c r="D5" s="41">
        <v>0</v>
      </c>
      <c r="E5" s="41">
        <v>0</v>
      </c>
      <c r="F5" s="41">
        <v>81</v>
      </c>
      <c r="G5" s="41">
        <v>54</v>
      </c>
    </row>
    <row r="6" spans="1:7">
      <c r="A6" s="29" t="s">
        <v>13</v>
      </c>
      <c r="B6" s="41">
        <v>200</v>
      </c>
      <c r="C6" s="41">
        <v>47</v>
      </c>
      <c r="D6" s="41">
        <v>134</v>
      </c>
      <c r="E6" s="41">
        <v>0</v>
      </c>
      <c r="F6" s="41">
        <v>19</v>
      </c>
      <c r="G6" s="41">
        <v>0</v>
      </c>
    </row>
    <row r="7" spans="1:7">
      <c r="A7" s="29" t="s">
        <v>11</v>
      </c>
      <c r="B7" s="41">
        <v>57</v>
      </c>
      <c r="C7" s="41">
        <v>47</v>
      </c>
      <c r="D7" s="41">
        <v>0</v>
      </c>
      <c r="E7" s="41">
        <v>1</v>
      </c>
      <c r="F7" s="41">
        <v>9</v>
      </c>
      <c r="G7" s="41">
        <v>0</v>
      </c>
    </row>
    <row r="8" spans="1:7">
      <c r="A8" s="29" t="s">
        <v>40</v>
      </c>
      <c r="B8" s="41">
        <v>388</v>
      </c>
      <c r="C8" s="41">
        <v>144</v>
      </c>
      <c r="D8" s="41">
        <v>134</v>
      </c>
      <c r="E8" s="41">
        <v>1</v>
      </c>
      <c r="F8" s="41">
        <v>109</v>
      </c>
      <c r="G8" s="41">
        <v>54</v>
      </c>
    </row>
    <row r="9" spans="1:7">
      <c r="A9" s="29" t="s">
        <v>4</v>
      </c>
      <c r="B9" s="41">
        <v>111</v>
      </c>
      <c r="C9" s="41">
        <v>51</v>
      </c>
      <c r="D9" s="41">
        <v>51</v>
      </c>
      <c r="E9" s="41">
        <v>1</v>
      </c>
      <c r="F9" s="41">
        <v>8</v>
      </c>
      <c r="G9" s="41">
        <v>0</v>
      </c>
    </row>
    <row r="10" spans="1:7">
      <c r="A10" s="29" t="s">
        <v>41</v>
      </c>
      <c r="B10" s="41">
        <v>47</v>
      </c>
      <c r="C10" s="41">
        <v>27</v>
      </c>
      <c r="D10" s="41">
        <v>5</v>
      </c>
      <c r="E10" s="41">
        <v>0</v>
      </c>
      <c r="F10" s="41">
        <v>15</v>
      </c>
      <c r="G10" s="41">
        <v>0</v>
      </c>
    </row>
    <row r="11" spans="1:7">
      <c r="A11" s="29" t="s">
        <v>44</v>
      </c>
      <c r="B11" s="41">
        <v>49</v>
      </c>
      <c r="C11" s="41">
        <v>33</v>
      </c>
      <c r="D11" s="41">
        <v>8</v>
      </c>
      <c r="E11" s="41">
        <v>0</v>
      </c>
      <c r="F11" s="41">
        <v>8</v>
      </c>
      <c r="G11" s="41">
        <v>0</v>
      </c>
    </row>
    <row r="12" spans="1:7">
      <c r="A12" s="29" t="s">
        <v>45</v>
      </c>
      <c r="B12" s="41">
        <v>43</v>
      </c>
      <c r="C12" s="41">
        <v>15</v>
      </c>
      <c r="D12" s="41">
        <v>21</v>
      </c>
      <c r="E12" s="41">
        <v>0</v>
      </c>
      <c r="F12" s="41">
        <v>7</v>
      </c>
      <c r="G12" s="41">
        <v>0</v>
      </c>
    </row>
    <row r="13" spans="1:7">
      <c r="A13" s="29" t="s">
        <v>46</v>
      </c>
      <c r="B13" s="41">
        <v>35</v>
      </c>
      <c r="C13" s="41">
        <v>21</v>
      </c>
      <c r="D13" s="41">
        <v>9</v>
      </c>
      <c r="E13" s="41">
        <v>0</v>
      </c>
      <c r="F13" s="41">
        <v>5</v>
      </c>
      <c r="G13" s="41">
        <v>0</v>
      </c>
    </row>
    <row r="14" spans="1:7">
      <c r="A14" s="29" t="s">
        <v>48</v>
      </c>
      <c r="B14" s="41">
        <v>64</v>
      </c>
      <c r="C14" s="41">
        <v>32</v>
      </c>
      <c r="D14" s="41">
        <v>18</v>
      </c>
      <c r="E14" s="41">
        <v>0</v>
      </c>
      <c r="F14" s="41">
        <v>14</v>
      </c>
      <c r="G14" s="41">
        <v>0</v>
      </c>
    </row>
    <row r="15" spans="1:7">
      <c r="A15" s="29" t="s">
        <v>47</v>
      </c>
      <c r="B15" s="41">
        <v>7</v>
      </c>
      <c r="C15" s="41">
        <v>5</v>
      </c>
      <c r="D15" s="41">
        <v>0</v>
      </c>
      <c r="E15" s="41">
        <v>0</v>
      </c>
      <c r="F15" s="41">
        <v>2</v>
      </c>
      <c r="G15" s="41">
        <v>0</v>
      </c>
    </row>
    <row r="16" spans="1:7">
      <c r="A16" s="29" t="s">
        <v>5</v>
      </c>
      <c r="B16" s="41">
        <v>356</v>
      </c>
      <c r="C16" s="41">
        <v>184</v>
      </c>
      <c r="D16" s="41">
        <v>112</v>
      </c>
      <c r="E16" s="41">
        <v>1</v>
      </c>
      <c r="F16" s="41">
        <v>59</v>
      </c>
      <c r="G16" s="41">
        <v>0</v>
      </c>
    </row>
    <row r="17" spans="1:7">
      <c r="A17" s="29" t="s">
        <v>8</v>
      </c>
      <c r="B17" s="41">
        <v>111</v>
      </c>
      <c r="C17" s="41">
        <v>34</v>
      </c>
      <c r="D17" s="41">
        <v>46</v>
      </c>
      <c r="E17" s="41">
        <v>1</v>
      </c>
      <c r="F17" s="41">
        <v>30</v>
      </c>
      <c r="G17" s="41">
        <v>0</v>
      </c>
    </row>
    <row r="18" spans="1:7">
      <c r="A18" s="29" t="s">
        <v>28</v>
      </c>
      <c r="B18" s="41">
        <v>5</v>
      </c>
      <c r="C18" s="41">
        <v>5</v>
      </c>
      <c r="D18" s="41">
        <v>0</v>
      </c>
      <c r="E18" s="41">
        <v>0</v>
      </c>
      <c r="F18" s="41">
        <v>0</v>
      </c>
      <c r="G18" s="41">
        <v>0</v>
      </c>
    </row>
    <row r="19" spans="1:7">
      <c r="A19" s="29" t="s">
        <v>50</v>
      </c>
      <c r="B19" s="41">
        <v>19</v>
      </c>
      <c r="C19" s="41">
        <v>17</v>
      </c>
      <c r="D19" s="41">
        <v>0</v>
      </c>
      <c r="E19" s="41">
        <v>0</v>
      </c>
      <c r="F19" s="41">
        <v>2</v>
      </c>
      <c r="G19" s="41">
        <v>0</v>
      </c>
    </row>
    <row r="20" spans="1:7">
      <c r="A20" s="29" t="s">
        <v>53</v>
      </c>
      <c r="B20" s="41">
        <v>98</v>
      </c>
      <c r="C20" s="41">
        <v>30</v>
      </c>
      <c r="D20" s="41">
        <v>53</v>
      </c>
      <c r="E20" s="41">
        <v>1</v>
      </c>
      <c r="F20" s="41">
        <v>14</v>
      </c>
      <c r="G20" s="41">
        <v>0</v>
      </c>
    </row>
    <row r="21" spans="1:7">
      <c r="A21" s="29" t="s">
        <v>57</v>
      </c>
      <c r="B21" s="41">
        <v>13</v>
      </c>
      <c r="C21" s="41">
        <v>11</v>
      </c>
      <c r="D21" s="41">
        <v>0</v>
      </c>
      <c r="E21" s="41">
        <v>0</v>
      </c>
      <c r="F21" s="41">
        <v>2</v>
      </c>
      <c r="G21" s="41">
        <v>0</v>
      </c>
    </row>
    <row r="22" spans="1:7">
      <c r="A22" s="29" t="s">
        <v>59</v>
      </c>
      <c r="B22" s="41">
        <v>52</v>
      </c>
      <c r="C22" s="41">
        <v>28</v>
      </c>
      <c r="D22" s="41">
        <v>20</v>
      </c>
      <c r="E22" s="41">
        <v>0</v>
      </c>
      <c r="F22" s="41">
        <v>4</v>
      </c>
      <c r="G22" s="41">
        <v>0</v>
      </c>
    </row>
    <row r="23" spans="1:7">
      <c r="A23" s="29" t="s">
        <v>15</v>
      </c>
      <c r="B23" s="41">
        <v>149</v>
      </c>
      <c r="C23" s="41">
        <v>71</v>
      </c>
      <c r="D23" s="41">
        <v>46</v>
      </c>
      <c r="E23" s="41">
        <v>0</v>
      </c>
      <c r="F23" s="41">
        <v>32</v>
      </c>
      <c r="G23" s="41">
        <v>0</v>
      </c>
    </row>
    <row r="24" spans="1:7">
      <c r="A24" s="29" t="s">
        <v>49</v>
      </c>
      <c r="B24" s="41">
        <v>68</v>
      </c>
      <c r="C24" s="41">
        <v>39</v>
      </c>
      <c r="D24" s="41">
        <v>14</v>
      </c>
      <c r="E24" s="41">
        <v>0</v>
      </c>
      <c r="F24" s="41">
        <v>15</v>
      </c>
      <c r="G24" s="41">
        <v>0</v>
      </c>
    </row>
    <row r="25" spans="1:7">
      <c r="A25" s="29" t="s">
        <v>34</v>
      </c>
      <c r="B25" s="41">
        <v>73</v>
      </c>
      <c r="C25" s="41">
        <v>40</v>
      </c>
      <c r="D25" s="41">
        <v>16</v>
      </c>
      <c r="E25" s="41">
        <v>0</v>
      </c>
      <c r="F25" s="41">
        <v>17</v>
      </c>
      <c r="G25" s="41">
        <v>0</v>
      </c>
    </row>
    <row r="26" spans="1:7">
      <c r="A26" s="29" t="s">
        <v>2</v>
      </c>
      <c r="B26" s="41">
        <v>44</v>
      </c>
      <c r="C26" s="41">
        <v>35</v>
      </c>
      <c r="D26" s="41">
        <v>0</v>
      </c>
      <c r="E26" s="41">
        <v>0</v>
      </c>
      <c r="F26" s="41">
        <v>9</v>
      </c>
      <c r="G26" s="41">
        <v>0</v>
      </c>
    </row>
    <row r="27" spans="1:7">
      <c r="A27" s="29" t="s">
        <v>51</v>
      </c>
      <c r="B27" s="41">
        <v>47</v>
      </c>
      <c r="C27" s="41">
        <v>26</v>
      </c>
      <c r="D27" s="41">
        <v>8</v>
      </c>
      <c r="E27" s="41">
        <v>0</v>
      </c>
      <c r="F27" s="41">
        <v>13</v>
      </c>
      <c r="G27" s="41">
        <v>0</v>
      </c>
    </row>
    <row r="28" spans="1:7">
      <c r="A28" s="29" t="s">
        <v>61</v>
      </c>
      <c r="B28" s="41">
        <v>52</v>
      </c>
      <c r="C28" s="41">
        <v>21</v>
      </c>
      <c r="D28" s="41">
        <v>31</v>
      </c>
      <c r="E28" s="41">
        <v>0</v>
      </c>
      <c r="F28" s="41">
        <v>0</v>
      </c>
      <c r="G28" s="41">
        <v>0</v>
      </c>
    </row>
    <row r="29" spans="1:7">
      <c r="A29" s="29" t="s">
        <v>29</v>
      </c>
      <c r="B29" s="41">
        <v>55</v>
      </c>
      <c r="C29" s="41">
        <v>26</v>
      </c>
      <c r="D29" s="41">
        <v>22</v>
      </c>
      <c r="E29" s="41">
        <v>0</v>
      </c>
      <c r="F29" s="41">
        <v>7</v>
      </c>
      <c r="G29" s="41">
        <v>0</v>
      </c>
    </row>
    <row r="30" spans="1:7">
      <c r="A30" s="29" t="s">
        <v>54</v>
      </c>
      <c r="B30" s="41">
        <v>8</v>
      </c>
      <c r="C30" s="41">
        <v>7</v>
      </c>
      <c r="D30" s="41">
        <v>0</v>
      </c>
      <c r="E30" s="41">
        <v>1</v>
      </c>
      <c r="F30" s="41">
        <v>0</v>
      </c>
      <c r="G30" s="41">
        <v>0</v>
      </c>
    </row>
    <row r="31" spans="1:7">
      <c r="A31" s="29" t="s">
        <v>42</v>
      </c>
      <c r="B31" s="41">
        <v>45</v>
      </c>
      <c r="C31" s="41">
        <v>27</v>
      </c>
      <c r="D31" s="41">
        <v>6</v>
      </c>
      <c r="E31" s="41">
        <v>0</v>
      </c>
      <c r="F31" s="41">
        <v>12</v>
      </c>
      <c r="G31" s="41">
        <v>0</v>
      </c>
    </row>
    <row r="32" spans="1:7">
      <c r="A32" s="29" t="s">
        <v>0</v>
      </c>
      <c r="B32" s="41">
        <v>19</v>
      </c>
      <c r="C32" s="41">
        <v>10</v>
      </c>
      <c r="D32" s="41">
        <v>8</v>
      </c>
      <c r="E32" s="41">
        <v>0</v>
      </c>
      <c r="F32" s="41">
        <v>1</v>
      </c>
      <c r="G32" s="41">
        <v>0</v>
      </c>
    </row>
    <row r="33" spans="1:7">
      <c r="A33" s="29" t="s">
        <v>56</v>
      </c>
      <c r="B33" s="41">
        <v>18</v>
      </c>
      <c r="C33" s="41">
        <v>4</v>
      </c>
      <c r="D33" s="41">
        <v>10</v>
      </c>
      <c r="E33" s="41">
        <v>0</v>
      </c>
      <c r="F33" s="41">
        <v>4</v>
      </c>
      <c r="G33" s="41">
        <v>0</v>
      </c>
    </row>
    <row r="34" spans="1:7">
      <c r="A34" s="29" t="s">
        <v>35</v>
      </c>
      <c r="B34" s="41">
        <v>2</v>
      </c>
      <c r="C34" s="41">
        <v>2</v>
      </c>
      <c r="D34" s="41">
        <v>0</v>
      </c>
      <c r="E34" s="41">
        <v>0</v>
      </c>
      <c r="F34" s="41">
        <v>0</v>
      </c>
      <c r="G34" s="41">
        <v>0</v>
      </c>
    </row>
    <row r="35" spans="1:7">
      <c r="A35" s="29" t="s">
        <v>31</v>
      </c>
      <c r="B35" s="41">
        <v>21</v>
      </c>
      <c r="C35" s="41">
        <v>17</v>
      </c>
      <c r="D35" s="41">
        <v>0</v>
      </c>
      <c r="E35" s="41">
        <v>0</v>
      </c>
      <c r="F35" s="41">
        <v>4</v>
      </c>
      <c r="G35" s="41">
        <v>0</v>
      </c>
    </row>
    <row r="36" spans="1:7">
      <c r="A36" s="29" t="s">
        <v>22</v>
      </c>
      <c r="B36" s="41">
        <v>9</v>
      </c>
      <c r="C36" s="41">
        <v>9</v>
      </c>
      <c r="D36" s="41">
        <v>0</v>
      </c>
      <c r="E36" s="41">
        <v>0</v>
      </c>
      <c r="F36" s="41">
        <v>0</v>
      </c>
      <c r="G36" s="41">
        <v>0</v>
      </c>
    </row>
    <row r="37" spans="1:7">
      <c r="A37" s="29" t="s">
        <v>33</v>
      </c>
      <c r="B37" s="41">
        <v>9</v>
      </c>
      <c r="C37" s="41">
        <v>7</v>
      </c>
      <c r="D37" s="41">
        <v>0</v>
      </c>
      <c r="E37" s="41">
        <v>0</v>
      </c>
      <c r="F37" s="41">
        <v>2</v>
      </c>
      <c r="G37" s="41">
        <v>0</v>
      </c>
    </row>
    <row r="38" spans="1:7">
      <c r="A38" s="29" t="s">
        <v>19</v>
      </c>
      <c r="B38" s="41">
        <v>0</v>
      </c>
      <c r="C38" s="41">
        <v>0</v>
      </c>
      <c r="D38" s="41">
        <v>0</v>
      </c>
      <c r="E38" s="41">
        <v>0</v>
      </c>
      <c r="F38" s="41">
        <v>0</v>
      </c>
      <c r="G38" s="41">
        <v>0</v>
      </c>
    </row>
    <row r="39" spans="1:7">
      <c r="A39" s="30" t="s">
        <v>64</v>
      </c>
      <c r="B39" s="41">
        <v>0</v>
      </c>
      <c r="C39" s="41">
        <v>0</v>
      </c>
      <c r="D39" s="41">
        <v>0</v>
      </c>
      <c r="E39" s="41">
        <v>0</v>
      </c>
      <c r="F39" s="41">
        <v>0</v>
      </c>
      <c r="G39" s="41">
        <v>0</v>
      </c>
    </row>
    <row r="40" spans="1:7">
      <c r="A40" s="29" t="s">
        <v>62</v>
      </c>
      <c r="B40" s="41">
        <v>2</v>
      </c>
      <c r="C40" s="41">
        <v>2</v>
      </c>
      <c r="D40" s="41">
        <v>0</v>
      </c>
      <c r="E40" s="41">
        <v>0</v>
      </c>
      <c r="F40" s="41">
        <v>0</v>
      </c>
      <c r="G40" s="41">
        <v>0</v>
      </c>
    </row>
    <row r="41" spans="1:7">
      <c r="A41" s="29" t="s">
        <v>16</v>
      </c>
      <c r="B41" s="41">
        <v>0</v>
      </c>
      <c r="C41" s="41">
        <v>0</v>
      </c>
      <c r="D41" s="41">
        <v>0</v>
      </c>
      <c r="E41" s="41">
        <v>0</v>
      </c>
      <c r="F41" s="41">
        <v>0</v>
      </c>
      <c r="G41" s="41">
        <v>0</v>
      </c>
    </row>
    <row r="42" spans="1:7">
      <c r="A42" s="30" t="s">
        <v>36</v>
      </c>
      <c r="B42" s="41">
        <v>0</v>
      </c>
      <c r="C42" s="41">
        <v>0</v>
      </c>
      <c r="D42" s="41">
        <v>0</v>
      </c>
      <c r="E42" s="41">
        <v>0</v>
      </c>
      <c r="F42" s="41">
        <v>0</v>
      </c>
      <c r="G42" s="41">
        <v>0</v>
      </c>
    </row>
    <row r="43" spans="1:7">
      <c r="A43" s="29" t="s">
        <v>32</v>
      </c>
      <c r="B43" s="41">
        <v>20</v>
      </c>
      <c r="C43" s="41">
        <v>13</v>
      </c>
      <c r="D43" s="41">
        <v>2</v>
      </c>
      <c r="E43" s="41">
        <v>0</v>
      </c>
      <c r="F43" s="41">
        <v>5</v>
      </c>
      <c r="G43" s="41">
        <v>0</v>
      </c>
    </row>
    <row r="44" spans="1:7">
      <c r="A44" s="29" t="s">
        <v>55</v>
      </c>
      <c r="B44" s="41">
        <v>11</v>
      </c>
      <c r="C44" s="41">
        <v>9</v>
      </c>
      <c r="D44" s="41">
        <v>0</v>
      </c>
      <c r="E44" s="41">
        <v>0</v>
      </c>
      <c r="F44" s="41">
        <v>2</v>
      </c>
      <c r="G44" s="41">
        <v>0</v>
      </c>
    </row>
    <row r="45" spans="1:7">
      <c r="A45" s="29" t="s">
        <v>18</v>
      </c>
      <c r="B45" s="41">
        <v>14</v>
      </c>
      <c r="C45" s="41">
        <v>8</v>
      </c>
      <c r="D45" s="41">
        <v>3</v>
      </c>
      <c r="E45" s="41">
        <v>0</v>
      </c>
      <c r="F45" s="41">
        <v>3</v>
      </c>
      <c r="G45" s="41">
        <v>0</v>
      </c>
    </row>
    <row r="46" spans="1:7">
      <c r="A46" s="29" t="s">
        <v>3</v>
      </c>
      <c r="B46" s="41">
        <v>4</v>
      </c>
      <c r="C46" s="41">
        <v>4</v>
      </c>
      <c r="D46" s="41">
        <v>0</v>
      </c>
      <c r="E46" s="41">
        <v>0</v>
      </c>
      <c r="F46" s="41">
        <v>0</v>
      </c>
      <c r="G46" s="41">
        <v>0</v>
      </c>
    </row>
    <row r="47" spans="1:7">
      <c r="A47" s="29" t="s">
        <v>52</v>
      </c>
      <c r="B47" s="41">
        <v>11</v>
      </c>
      <c r="C47" s="41">
        <v>11</v>
      </c>
      <c r="D47" s="41">
        <v>0</v>
      </c>
      <c r="E47" s="41">
        <v>0</v>
      </c>
      <c r="F47" s="41">
        <v>0</v>
      </c>
      <c r="G47" s="41">
        <v>0</v>
      </c>
    </row>
    <row r="48" spans="1:7">
      <c r="A48" s="29" t="s">
        <v>1</v>
      </c>
      <c r="B48" s="41">
        <v>0</v>
      </c>
      <c r="C48" s="41">
        <v>0</v>
      </c>
      <c r="D48" s="41">
        <v>0</v>
      </c>
      <c r="E48" s="41">
        <v>0</v>
      </c>
      <c r="F48" s="41">
        <v>0</v>
      </c>
      <c r="G48" s="41">
        <v>0</v>
      </c>
    </row>
    <row r="49" spans="1:7">
      <c r="A49" s="31" t="s">
        <v>63</v>
      </c>
      <c r="B49" s="41">
        <v>8</v>
      </c>
      <c r="C49" s="41">
        <v>8</v>
      </c>
      <c r="D49" s="41">
        <v>0</v>
      </c>
      <c r="E49" s="41">
        <v>0</v>
      </c>
      <c r="F49" s="41">
        <v>0</v>
      </c>
      <c r="G49" s="41">
        <v>0</v>
      </c>
    </row>
    <row r="50" spans="1:7">
      <c r="A50" s="39" t="s">
        <v>24</v>
      </c>
      <c r="B50" s="41">
        <f t="shared" ref="B50:G50" si="0">SUM(B5:B49)-B8-B16</f>
        <v>1731</v>
      </c>
      <c r="C50" s="41">
        <f t="shared" si="0"/>
        <v>849</v>
      </c>
      <c r="D50" s="41">
        <f t="shared" si="0"/>
        <v>531</v>
      </c>
      <c r="E50" s="41">
        <f t="shared" si="0"/>
        <v>5</v>
      </c>
      <c r="F50" s="41">
        <f t="shared" si="0"/>
        <v>346</v>
      </c>
      <c r="G50" s="41">
        <f t="shared" si="0"/>
        <v>54</v>
      </c>
    </row>
  </sheetData>
  <phoneticPr fontId="12" type="Hiragana"/>
  <printOptions horizontalCentered="1" verticalCentered="1"/>
  <pageMargins left="0.59055118110236227" right="0.39370078740157477" top="0.59055118110236227" bottom="0.59055118110236227" header="0.31496062992125984" footer="0.31496062992125984"/>
  <pageSetup paperSize="9" fitToWidth="1" fitToHeight="1" orientation="portrait" usePrinterDefaults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49"/>
  <sheetViews>
    <sheetView view="pageBreakPreview" zoomScale="60" workbookViewId="0">
      <selection activeCell="L11" sqref="L11"/>
    </sheetView>
  </sheetViews>
  <sheetFormatPr defaultRowHeight="12.9"/>
  <cols>
    <col min="1" max="1" width="11.625" style="38" customWidth="1"/>
    <col min="2" max="2" width="12" style="38" customWidth="1"/>
    <col min="3" max="6" width="11.625" style="38" customWidth="1"/>
    <col min="7" max="7" width="14.25" style="38" customWidth="1"/>
    <col min="8" max="16384" width="11.625" style="38" customWidth="1"/>
  </cols>
  <sheetData>
    <row r="1" spans="1:7" ht="17">
      <c r="B1" s="3"/>
      <c r="C1" s="3"/>
      <c r="D1" s="14"/>
      <c r="E1" s="14" t="s">
        <v>27</v>
      </c>
      <c r="F1" s="44">
        <v>44652</v>
      </c>
      <c r="G1" s="17"/>
    </row>
    <row r="2" spans="1:7">
      <c r="B2" s="4"/>
      <c r="C2" s="4"/>
      <c r="D2" s="4"/>
      <c r="E2" s="4"/>
      <c r="F2" s="4"/>
      <c r="G2" s="18" t="s">
        <v>6</v>
      </c>
    </row>
    <row r="3" spans="1:7">
      <c r="A3" s="28" t="s">
        <v>72</v>
      </c>
      <c r="B3" s="40" t="s">
        <v>74</v>
      </c>
      <c r="C3" s="28" t="s">
        <v>58</v>
      </c>
      <c r="D3" s="28" t="s">
        <v>75</v>
      </c>
      <c r="E3" s="42" t="s">
        <v>76</v>
      </c>
      <c r="F3" s="28" t="s">
        <v>20</v>
      </c>
      <c r="G3" s="27" t="s">
        <v>23</v>
      </c>
    </row>
    <row r="4" spans="1:7">
      <c r="A4" s="29" t="s">
        <v>39</v>
      </c>
      <c r="B4" s="41">
        <v>138</v>
      </c>
      <c r="C4" s="41">
        <v>55</v>
      </c>
      <c r="D4" s="41">
        <v>46</v>
      </c>
      <c r="E4" s="41">
        <v>1</v>
      </c>
      <c r="F4" s="41">
        <v>36</v>
      </c>
      <c r="G4" s="45">
        <v>0</v>
      </c>
    </row>
    <row r="5" spans="1:7">
      <c r="A5" s="29" t="s">
        <v>13</v>
      </c>
      <c r="B5" s="41">
        <v>136</v>
      </c>
      <c r="C5" s="41">
        <v>48</v>
      </c>
      <c r="D5" s="41">
        <v>67</v>
      </c>
      <c r="E5" s="41">
        <v>0</v>
      </c>
      <c r="F5" s="41">
        <v>21</v>
      </c>
      <c r="G5" s="41">
        <v>0</v>
      </c>
    </row>
    <row r="6" spans="1:7">
      <c r="A6" s="29" t="s">
        <v>11</v>
      </c>
      <c r="B6" s="41">
        <v>115</v>
      </c>
      <c r="C6" s="41">
        <v>48</v>
      </c>
      <c r="D6" s="41">
        <v>54</v>
      </c>
      <c r="E6" s="41">
        <v>0</v>
      </c>
      <c r="F6" s="41">
        <v>13</v>
      </c>
      <c r="G6" s="41">
        <v>0</v>
      </c>
    </row>
    <row r="7" spans="1:7">
      <c r="A7" s="29" t="s">
        <v>40</v>
      </c>
      <c r="B7" s="41">
        <f t="shared" ref="B7:G7" si="0">SUM(B4:B6)</f>
        <v>389</v>
      </c>
      <c r="C7" s="41">
        <f t="shared" si="0"/>
        <v>151</v>
      </c>
      <c r="D7" s="41">
        <f t="shared" si="0"/>
        <v>167</v>
      </c>
      <c r="E7" s="41">
        <f t="shared" si="0"/>
        <v>1</v>
      </c>
      <c r="F7" s="41">
        <f t="shared" si="0"/>
        <v>70</v>
      </c>
      <c r="G7" s="41">
        <f t="shared" si="0"/>
        <v>0</v>
      </c>
    </row>
    <row r="8" spans="1:7">
      <c r="A8" s="29" t="s">
        <v>4</v>
      </c>
      <c r="B8" s="41">
        <v>158</v>
      </c>
      <c r="C8" s="41">
        <v>45</v>
      </c>
      <c r="D8" s="41">
        <v>27</v>
      </c>
      <c r="E8" s="41">
        <v>0</v>
      </c>
      <c r="F8" s="41">
        <v>86</v>
      </c>
      <c r="G8" s="41">
        <v>69</v>
      </c>
    </row>
    <row r="9" spans="1:7">
      <c r="A9" s="29" t="s">
        <v>41</v>
      </c>
      <c r="B9" s="41">
        <v>64</v>
      </c>
      <c r="C9" s="41">
        <v>36</v>
      </c>
      <c r="D9" s="41">
        <v>15</v>
      </c>
      <c r="E9" s="41">
        <v>0</v>
      </c>
      <c r="F9" s="41">
        <v>13</v>
      </c>
      <c r="G9" s="41">
        <v>0</v>
      </c>
    </row>
    <row r="10" spans="1:7">
      <c r="A10" s="29" t="s">
        <v>44</v>
      </c>
      <c r="B10" s="41">
        <v>55</v>
      </c>
      <c r="C10" s="41">
        <v>23</v>
      </c>
      <c r="D10" s="41">
        <v>20</v>
      </c>
      <c r="E10" s="41">
        <v>0</v>
      </c>
      <c r="F10" s="41">
        <v>12</v>
      </c>
      <c r="G10" s="41">
        <v>0</v>
      </c>
    </row>
    <row r="11" spans="1:7">
      <c r="A11" s="29" t="s">
        <v>45</v>
      </c>
      <c r="B11" s="41">
        <v>69</v>
      </c>
      <c r="C11" s="41">
        <v>25</v>
      </c>
      <c r="D11" s="41">
        <v>24</v>
      </c>
      <c r="E11" s="41">
        <v>1</v>
      </c>
      <c r="F11" s="41">
        <v>19</v>
      </c>
      <c r="G11" s="41">
        <v>0</v>
      </c>
    </row>
    <row r="12" spans="1:7">
      <c r="A12" s="29" t="s">
        <v>46</v>
      </c>
      <c r="B12" s="41">
        <v>24</v>
      </c>
      <c r="C12" s="41">
        <v>19</v>
      </c>
      <c r="D12" s="41">
        <v>0</v>
      </c>
      <c r="E12" s="41">
        <v>0</v>
      </c>
      <c r="F12" s="41">
        <v>5</v>
      </c>
      <c r="G12" s="41">
        <v>0</v>
      </c>
    </row>
    <row r="13" spans="1:7">
      <c r="A13" s="29" t="s">
        <v>48</v>
      </c>
      <c r="B13" s="41">
        <v>68</v>
      </c>
      <c r="C13" s="41">
        <v>33</v>
      </c>
      <c r="D13" s="41">
        <v>23</v>
      </c>
      <c r="E13" s="41">
        <v>0</v>
      </c>
      <c r="F13" s="41">
        <v>12</v>
      </c>
      <c r="G13" s="41">
        <v>0</v>
      </c>
    </row>
    <row r="14" spans="1:7">
      <c r="A14" s="29" t="s">
        <v>47</v>
      </c>
      <c r="B14" s="41">
        <v>7</v>
      </c>
      <c r="C14" s="41">
        <v>6</v>
      </c>
      <c r="D14" s="41">
        <v>0</v>
      </c>
      <c r="E14" s="41">
        <v>0</v>
      </c>
      <c r="F14" s="41">
        <v>1</v>
      </c>
      <c r="G14" s="41">
        <v>0</v>
      </c>
    </row>
    <row r="15" spans="1:7">
      <c r="A15" s="29" t="s">
        <v>5</v>
      </c>
      <c r="B15" s="41">
        <f t="shared" ref="B15:G15" si="1">SUM(B8:B14)</f>
        <v>445</v>
      </c>
      <c r="C15" s="41">
        <f t="shared" si="1"/>
        <v>187</v>
      </c>
      <c r="D15" s="41">
        <f t="shared" si="1"/>
        <v>109</v>
      </c>
      <c r="E15" s="41">
        <f t="shared" si="1"/>
        <v>1</v>
      </c>
      <c r="F15" s="41">
        <f t="shared" si="1"/>
        <v>148</v>
      </c>
      <c r="G15" s="41">
        <f t="shared" si="1"/>
        <v>69</v>
      </c>
    </row>
    <row r="16" spans="1:7">
      <c r="A16" s="29" t="s">
        <v>8</v>
      </c>
      <c r="B16" s="41">
        <v>68</v>
      </c>
      <c r="C16" s="41">
        <v>24</v>
      </c>
      <c r="D16" s="41">
        <v>35</v>
      </c>
      <c r="E16" s="41">
        <v>0</v>
      </c>
      <c r="F16" s="41">
        <v>9</v>
      </c>
      <c r="G16" s="41">
        <v>0</v>
      </c>
    </row>
    <row r="17" spans="1:7">
      <c r="A17" s="29" t="s">
        <v>28</v>
      </c>
      <c r="B17" s="41">
        <v>1</v>
      </c>
      <c r="C17" s="41">
        <v>1</v>
      </c>
      <c r="D17" s="41">
        <v>0</v>
      </c>
      <c r="E17" s="41">
        <v>0</v>
      </c>
      <c r="F17" s="41">
        <v>0</v>
      </c>
      <c r="G17" s="41">
        <v>0</v>
      </c>
    </row>
    <row r="18" spans="1:7">
      <c r="A18" s="29" t="s">
        <v>50</v>
      </c>
      <c r="B18" s="41">
        <v>33</v>
      </c>
      <c r="C18" s="41">
        <v>18</v>
      </c>
      <c r="D18" s="41">
        <v>14</v>
      </c>
      <c r="E18" s="41">
        <v>0</v>
      </c>
      <c r="F18" s="41">
        <v>1</v>
      </c>
      <c r="G18" s="41">
        <v>0</v>
      </c>
    </row>
    <row r="19" spans="1:7">
      <c r="A19" s="29" t="s">
        <v>53</v>
      </c>
      <c r="B19" s="41">
        <v>38</v>
      </c>
      <c r="C19" s="41">
        <v>24</v>
      </c>
      <c r="D19" s="41">
        <v>10</v>
      </c>
      <c r="E19" s="41">
        <v>0</v>
      </c>
      <c r="F19" s="41">
        <v>4</v>
      </c>
      <c r="G19" s="41">
        <v>0</v>
      </c>
    </row>
    <row r="20" spans="1:7">
      <c r="A20" s="29" t="s">
        <v>57</v>
      </c>
      <c r="B20" s="41">
        <v>30</v>
      </c>
      <c r="C20" s="41">
        <v>7</v>
      </c>
      <c r="D20" s="41">
        <v>21</v>
      </c>
      <c r="E20" s="41">
        <v>0</v>
      </c>
      <c r="F20" s="41">
        <v>2</v>
      </c>
      <c r="G20" s="41">
        <v>0</v>
      </c>
    </row>
    <row r="21" spans="1:7">
      <c r="A21" s="29" t="s">
        <v>59</v>
      </c>
      <c r="B21" s="41">
        <v>54</v>
      </c>
      <c r="C21" s="41">
        <v>27</v>
      </c>
      <c r="D21" s="41">
        <v>14</v>
      </c>
      <c r="E21" s="41">
        <v>0</v>
      </c>
      <c r="F21" s="41">
        <v>13</v>
      </c>
      <c r="G21" s="41">
        <v>0</v>
      </c>
    </row>
    <row r="22" spans="1:7">
      <c r="A22" s="29" t="s">
        <v>15</v>
      </c>
      <c r="B22" s="41">
        <v>139</v>
      </c>
      <c r="C22" s="41">
        <v>63</v>
      </c>
      <c r="D22" s="41">
        <v>39</v>
      </c>
      <c r="E22" s="41">
        <v>1</v>
      </c>
      <c r="F22" s="41">
        <v>36</v>
      </c>
      <c r="G22" s="41">
        <v>0</v>
      </c>
    </row>
    <row r="23" spans="1:7">
      <c r="A23" s="29" t="s">
        <v>49</v>
      </c>
      <c r="B23" s="41">
        <v>82</v>
      </c>
      <c r="C23" s="41">
        <v>46</v>
      </c>
      <c r="D23" s="41">
        <v>11</v>
      </c>
      <c r="E23" s="41">
        <v>0</v>
      </c>
      <c r="F23" s="41">
        <v>25</v>
      </c>
      <c r="G23" s="41">
        <v>0</v>
      </c>
    </row>
    <row r="24" spans="1:7">
      <c r="A24" s="29" t="s">
        <v>34</v>
      </c>
      <c r="B24" s="41">
        <v>69</v>
      </c>
      <c r="C24" s="41">
        <v>40</v>
      </c>
      <c r="D24" s="41">
        <v>19</v>
      </c>
      <c r="E24" s="41">
        <v>0</v>
      </c>
      <c r="F24" s="41">
        <v>10</v>
      </c>
      <c r="G24" s="41">
        <v>0</v>
      </c>
    </row>
    <row r="25" spans="1:7">
      <c r="A25" s="29" t="s">
        <v>2</v>
      </c>
      <c r="B25" s="41">
        <v>65</v>
      </c>
      <c r="C25" s="41">
        <v>50</v>
      </c>
      <c r="D25" s="41">
        <v>8</v>
      </c>
      <c r="E25" s="41">
        <v>1</v>
      </c>
      <c r="F25" s="41">
        <v>6</v>
      </c>
      <c r="G25" s="41">
        <v>0</v>
      </c>
    </row>
    <row r="26" spans="1:7">
      <c r="A26" s="29" t="s">
        <v>51</v>
      </c>
      <c r="B26" s="41">
        <v>50</v>
      </c>
      <c r="C26" s="41">
        <v>30</v>
      </c>
      <c r="D26" s="41">
        <v>10</v>
      </c>
      <c r="E26" s="41">
        <v>0</v>
      </c>
      <c r="F26" s="41">
        <v>10</v>
      </c>
      <c r="G26" s="41">
        <v>0</v>
      </c>
    </row>
    <row r="27" spans="1:7">
      <c r="A27" s="29" t="s">
        <v>61</v>
      </c>
      <c r="B27" s="41">
        <v>22</v>
      </c>
      <c r="C27" s="41">
        <v>13</v>
      </c>
      <c r="D27" s="41">
        <v>0</v>
      </c>
      <c r="E27" s="41">
        <v>0</v>
      </c>
      <c r="F27" s="41">
        <v>9</v>
      </c>
      <c r="G27" s="41">
        <v>0</v>
      </c>
    </row>
    <row r="28" spans="1:7">
      <c r="A28" s="29" t="s">
        <v>29</v>
      </c>
      <c r="B28" s="41">
        <v>29</v>
      </c>
      <c r="C28" s="41">
        <v>23</v>
      </c>
      <c r="D28" s="41">
        <v>0</v>
      </c>
      <c r="E28" s="41">
        <v>0</v>
      </c>
      <c r="F28" s="41">
        <v>6</v>
      </c>
      <c r="G28" s="41">
        <v>0</v>
      </c>
    </row>
    <row r="29" spans="1:7">
      <c r="A29" s="29" t="s">
        <v>54</v>
      </c>
      <c r="B29" s="41">
        <v>3</v>
      </c>
      <c r="C29" s="41">
        <v>3</v>
      </c>
      <c r="D29" s="41">
        <v>0</v>
      </c>
      <c r="E29" s="41">
        <v>0</v>
      </c>
      <c r="F29" s="41">
        <v>0</v>
      </c>
      <c r="G29" s="41">
        <v>0</v>
      </c>
    </row>
    <row r="30" spans="1:7">
      <c r="A30" s="29" t="s">
        <v>42</v>
      </c>
      <c r="B30" s="41">
        <v>33</v>
      </c>
      <c r="C30" s="41">
        <v>14</v>
      </c>
      <c r="D30" s="41">
        <v>9</v>
      </c>
      <c r="E30" s="41">
        <v>0</v>
      </c>
      <c r="F30" s="41">
        <v>10</v>
      </c>
      <c r="G30" s="41">
        <v>0</v>
      </c>
    </row>
    <row r="31" spans="1:7">
      <c r="A31" s="29" t="s">
        <v>0</v>
      </c>
      <c r="B31" s="41">
        <v>14</v>
      </c>
      <c r="C31" s="41">
        <v>12</v>
      </c>
      <c r="D31" s="41">
        <v>0</v>
      </c>
      <c r="E31" s="41">
        <v>0</v>
      </c>
      <c r="F31" s="41">
        <v>2</v>
      </c>
      <c r="G31" s="41">
        <v>0</v>
      </c>
    </row>
    <row r="32" spans="1:7">
      <c r="A32" s="29" t="s">
        <v>56</v>
      </c>
      <c r="B32" s="41">
        <v>5</v>
      </c>
      <c r="C32" s="41">
        <v>4</v>
      </c>
      <c r="D32" s="41">
        <v>0</v>
      </c>
      <c r="E32" s="41">
        <v>0</v>
      </c>
      <c r="F32" s="41">
        <v>1</v>
      </c>
      <c r="G32" s="41">
        <v>0</v>
      </c>
    </row>
    <row r="33" spans="1:7">
      <c r="A33" s="29" t="s">
        <v>35</v>
      </c>
      <c r="B33" s="41">
        <v>13</v>
      </c>
      <c r="C33" s="41">
        <v>13</v>
      </c>
      <c r="D33" s="41">
        <v>0</v>
      </c>
      <c r="E33" s="41">
        <v>0</v>
      </c>
      <c r="F33" s="41">
        <v>0</v>
      </c>
      <c r="G33" s="41">
        <v>0</v>
      </c>
    </row>
    <row r="34" spans="1:7">
      <c r="A34" s="29" t="s">
        <v>31</v>
      </c>
      <c r="B34" s="41">
        <v>10</v>
      </c>
      <c r="C34" s="41">
        <v>6</v>
      </c>
      <c r="D34" s="41">
        <v>0</v>
      </c>
      <c r="E34" s="41">
        <v>0</v>
      </c>
      <c r="F34" s="41">
        <v>4</v>
      </c>
      <c r="G34" s="41">
        <v>0</v>
      </c>
    </row>
    <row r="35" spans="1:7">
      <c r="A35" s="29" t="s">
        <v>22</v>
      </c>
      <c r="B35" s="41">
        <v>7</v>
      </c>
      <c r="C35" s="41">
        <v>7</v>
      </c>
      <c r="D35" s="41">
        <v>0</v>
      </c>
      <c r="E35" s="41">
        <v>0</v>
      </c>
      <c r="F35" s="41">
        <v>0</v>
      </c>
      <c r="G35" s="41">
        <v>0</v>
      </c>
    </row>
    <row r="36" spans="1:7">
      <c r="A36" s="29" t="s">
        <v>33</v>
      </c>
      <c r="B36" s="41">
        <v>11</v>
      </c>
      <c r="C36" s="41">
        <v>10</v>
      </c>
      <c r="D36" s="41">
        <v>0</v>
      </c>
      <c r="E36" s="41">
        <v>0</v>
      </c>
      <c r="F36" s="41">
        <v>1</v>
      </c>
      <c r="G36" s="41">
        <v>0</v>
      </c>
    </row>
    <row r="37" spans="1:7">
      <c r="A37" s="29" t="s">
        <v>19</v>
      </c>
      <c r="B37" s="41">
        <v>4</v>
      </c>
      <c r="C37" s="41">
        <v>4</v>
      </c>
      <c r="D37" s="41">
        <v>0</v>
      </c>
      <c r="E37" s="41">
        <v>0</v>
      </c>
      <c r="F37" s="41">
        <v>0</v>
      </c>
      <c r="G37" s="41">
        <v>0</v>
      </c>
    </row>
    <row r="38" spans="1:7">
      <c r="A38" s="30" t="s">
        <v>64</v>
      </c>
      <c r="B38" s="41">
        <v>1</v>
      </c>
      <c r="C38" s="41">
        <v>1</v>
      </c>
      <c r="D38" s="41">
        <v>0</v>
      </c>
      <c r="E38" s="41">
        <v>0</v>
      </c>
      <c r="F38" s="41">
        <v>0</v>
      </c>
      <c r="G38" s="41">
        <v>0</v>
      </c>
    </row>
    <row r="39" spans="1:7">
      <c r="A39" s="29" t="s">
        <v>62</v>
      </c>
      <c r="B39" s="41">
        <v>3</v>
      </c>
      <c r="C39" s="41">
        <v>3</v>
      </c>
      <c r="D39" s="41">
        <v>0</v>
      </c>
      <c r="E39" s="41">
        <v>0</v>
      </c>
      <c r="F39" s="41">
        <v>0</v>
      </c>
      <c r="G39" s="41">
        <v>0</v>
      </c>
    </row>
    <row r="40" spans="1:7">
      <c r="A40" s="29" t="s">
        <v>16</v>
      </c>
      <c r="B40" s="41">
        <v>4</v>
      </c>
      <c r="C40" s="41">
        <v>4</v>
      </c>
      <c r="D40" s="41">
        <v>0</v>
      </c>
      <c r="E40" s="41">
        <v>0</v>
      </c>
      <c r="F40" s="41">
        <v>0</v>
      </c>
      <c r="G40" s="41">
        <v>0</v>
      </c>
    </row>
    <row r="41" spans="1:7">
      <c r="A41" s="30" t="s">
        <v>36</v>
      </c>
      <c r="B41" s="41">
        <v>1</v>
      </c>
      <c r="C41" s="41">
        <v>1</v>
      </c>
      <c r="D41" s="41">
        <v>0</v>
      </c>
      <c r="E41" s="41">
        <v>0</v>
      </c>
      <c r="F41" s="41">
        <v>0</v>
      </c>
      <c r="G41" s="41">
        <v>0</v>
      </c>
    </row>
    <row r="42" spans="1:7">
      <c r="A42" s="29" t="s">
        <v>32</v>
      </c>
      <c r="B42" s="41">
        <v>18</v>
      </c>
      <c r="C42" s="41">
        <v>7</v>
      </c>
      <c r="D42" s="41">
        <v>6</v>
      </c>
      <c r="E42" s="41">
        <v>0</v>
      </c>
      <c r="F42" s="41">
        <v>5</v>
      </c>
      <c r="G42" s="41">
        <v>0</v>
      </c>
    </row>
    <row r="43" spans="1:7">
      <c r="A43" s="29" t="s">
        <v>55</v>
      </c>
      <c r="B43" s="41">
        <v>17</v>
      </c>
      <c r="C43" s="41">
        <v>3</v>
      </c>
      <c r="D43" s="41">
        <v>9</v>
      </c>
      <c r="E43" s="41">
        <v>0</v>
      </c>
      <c r="F43" s="41">
        <v>5</v>
      </c>
      <c r="G43" s="41">
        <v>0</v>
      </c>
    </row>
    <row r="44" spans="1:7">
      <c r="A44" s="29" t="s">
        <v>18</v>
      </c>
      <c r="B44" s="41">
        <v>30</v>
      </c>
      <c r="C44" s="41">
        <v>9</v>
      </c>
      <c r="D44" s="41">
        <v>8</v>
      </c>
      <c r="E44" s="41">
        <v>0</v>
      </c>
      <c r="F44" s="41">
        <v>13</v>
      </c>
      <c r="G44" s="41">
        <v>0</v>
      </c>
    </row>
    <row r="45" spans="1:7">
      <c r="A45" s="29" t="s">
        <v>3</v>
      </c>
      <c r="B45" s="41">
        <v>5</v>
      </c>
      <c r="C45" s="41">
        <v>5</v>
      </c>
      <c r="D45" s="41">
        <v>0</v>
      </c>
      <c r="E45" s="41">
        <v>0</v>
      </c>
      <c r="F45" s="41">
        <v>0</v>
      </c>
      <c r="G45" s="41">
        <v>0</v>
      </c>
    </row>
    <row r="46" spans="1:7">
      <c r="A46" s="29" t="s">
        <v>52</v>
      </c>
      <c r="B46" s="41">
        <v>7</v>
      </c>
      <c r="C46" s="41">
        <v>6</v>
      </c>
      <c r="D46" s="41">
        <v>0</v>
      </c>
      <c r="E46" s="41">
        <v>0</v>
      </c>
      <c r="F46" s="41">
        <v>1</v>
      </c>
      <c r="G46" s="41">
        <v>0</v>
      </c>
    </row>
    <row r="47" spans="1:7">
      <c r="A47" s="29" t="s">
        <v>1</v>
      </c>
      <c r="B47" s="41">
        <v>0</v>
      </c>
      <c r="C47" s="41">
        <v>0</v>
      </c>
      <c r="D47" s="41">
        <v>0</v>
      </c>
      <c r="E47" s="41">
        <v>0</v>
      </c>
      <c r="F47" s="41">
        <v>0</v>
      </c>
      <c r="G47" s="41">
        <v>0</v>
      </c>
    </row>
    <row r="48" spans="1:7">
      <c r="A48" s="31" t="s">
        <v>63</v>
      </c>
      <c r="B48" s="41">
        <v>6</v>
      </c>
      <c r="C48" s="41">
        <v>3</v>
      </c>
      <c r="D48" s="41">
        <v>0</v>
      </c>
      <c r="E48" s="41">
        <v>0</v>
      </c>
      <c r="F48" s="41">
        <v>3</v>
      </c>
      <c r="G48" s="41">
        <v>0</v>
      </c>
    </row>
    <row r="49" spans="1:7">
      <c r="A49" s="39" t="s">
        <v>24</v>
      </c>
      <c r="B49" s="41">
        <f t="shared" ref="B49:G49" si="2">SUM(B4:B48)-B7-B15</f>
        <v>1706</v>
      </c>
      <c r="C49" s="41">
        <f t="shared" si="2"/>
        <v>819</v>
      </c>
      <c r="D49" s="41">
        <f t="shared" si="2"/>
        <v>489</v>
      </c>
      <c r="E49" s="41">
        <f t="shared" si="2"/>
        <v>4</v>
      </c>
      <c r="F49" s="41">
        <f t="shared" si="2"/>
        <v>394</v>
      </c>
      <c r="G49" s="41">
        <f t="shared" si="2"/>
        <v>69</v>
      </c>
    </row>
  </sheetData>
  <phoneticPr fontId="12" type="Hiragana"/>
  <printOptions horizontalCentered="1" verticalCentered="1"/>
  <pageMargins left="0.59055118110236227" right="0.39370078740157477" top="0.59055118110236227" bottom="0.59055118110236227" header="0.31496062992125984" footer="0.31496062992125984"/>
  <pageSetup paperSize="9" fitToWidth="1" fitToHeight="1" orientation="portrait" usePrinterDefaults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G50"/>
  <sheetViews>
    <sheetView view="pageBreakPreview" zoomScale="60" workbookViewId="0">
      <selection activeCell="L11" sqref="L11"/>
    </sheetView>
  </sheetViews>
  <sheetFormatPr defaultRowHeight="13.5"/>
  <cols>
    <col min="1" max="1" width="11.625" style="38" customWidth="1"/>
    <col min="2" max="2" width="12" style="38" customWidth="1"/>
    <col min="3" max="6" width="11.625" style="38" customWidth="1"/>
    <col min="7" max="7" width="14.25" style="38" customWidth="1"/>
    <col min="8" max="16384" width="11.625" style="38" customWidth="1"/>
  </cols>
  <sheetData>
    <row r="2" spans="1:7" ht="17.25">
      <c r="B2" s="3"/>
      <c r="C2" s="3"/>
      <c r="D2" s="14"/>
      <c r="E2" s="14" t="s">
        <v>27</v>
      </c>
      <c r="F2" s="44">
        <v>44682</v>
      </c>
      <c r="G2" s="17"/>
    </row>
    <row r="3" spans="1:7">
      <c r="B3" s="4"/>
      <c r="C3" s="4"/>
      <c r="D3" s="4"/>
      <c r="E3" s="4"/>
      <c r="F3" s="4"/>
      <c r="G3" s="18" t="s">
        <v>6</v>
      </c>
    </row>
    <row r="4" spans="1:7">
      <c r="A4" s="28" t="s">
        <v>72</v>
      </c>
      <c r="B4" s="40" t="s">
        <v>74</v>
      </c>
      <c r="C4" s="28" t="s">
        <v>58</v>
      </c>
      <c r="D4" s="28" t="s">
        <v>75</v>
      </c>
      <c r="E4" s="42" t="s">
        <v>76</v>
      </c>
      <c r="F4" s="28" t="s">
        <v>20</v>
      </c>
      <c r="G4" s="43" t="s">
        <v>23</v>
      </c>
    </row>
    <row r="5" spans="1:7">
      <c r="A5" s="29" t="s">
        <v>39</v>
      </c>
      <c r="B5" s="41">
        <v>153</v>
      </c>
      <c r="C5" s="41">
        <v>58</v>
      </c>
      <c r="D5" s="41">
        <v>69</v>
      </c>
      <c r="E5" s="41">
        <v>0</v>
      </c>
      <c r="F5" s="41">
        <v>26</v>
      </c>
      <c r="G5" s="41">
        <v>0</v>
      </c>
    </row>
    <row r="6" spans="1:7">
      <c r="A6" s="29" t="s">
        <v>13</v>
      </c>
      <c r="B6" s="41">
        <v>145</v>
      </c>
      <c r="C6" s="41">
        <v>52</v>
      </c>
      <c r="D6" s="41">
        <v>64</v>
      </c>
      <c r="E6" s="41">
        <v>0</v>
      </c>
      <c r="F6" s="41">
        <v>29</v>
      </c>
      <c r="G6" s="41">
        <v>0</v>
      </c>
    </row>
    <row r="7" spans="1:7">
      <c r="A7" s="29" t="s">
        <v>11</v>
      </c>
      <c r="B7" s="41">
        <v>74</v>
      </c>
      <c r="C7" s="41">
        <v>39</v>
      </c>
      <c r="D7" s="41">
        <v>19</v>
      </c>
      <c r="E7" s="41">
        <v>0</v>
      </c>
      <c r="F7" s="41">
        <v>16</v>
      </c>
      <c r="G7" s="41">
        <v>0</v>
      </c>
    </row>
    <row r="8" spans="1:7">
      <c r="A8" s="29" t="s">
        <v>40</v>
      </c>
      <c r="B8" s="41">
        <f t="shared" ref="B8:G8" si="0">SUM(B5:B7)</f>
        <v>372</v>
      </c>
      <c r="C8" s="41">
        <f t="shared" si="0"/>
        <v>149</v>
      </c>
      <c r="D8" s="41">
        <f t="shared" si="0"/>
        <v>152</v>
      </c>
      <c r="E8" s="41">
        <f t="shared" si="0"/>
        <v>0</v>
      </c>
      <c r="F8" s="41">
        <f t="shared" si="0"/>
        <v>71</v>
      </c>
      <c r="G8" s="41">
        <f t="shared" si="0"/>
        <v>0</v>
      </c>
    </row>
    <row r="9" spans="1:7">
      <c r="A9" s="29" t="s">
        <v>4</v>
      </c>
      <c r="B9" s="41">
        <v>87</v>
      </c>
      <c r="C9" s="41">
        <v>30</v>
      </c>
      <c r="D9" s="41">
        <v>36</v>
      </c>
      <c r="E9" s="41">
        <v>1</v>
      </c>
      <c r="F9" s="41">
        <v>20</v>
      </c>
      <c r="G9" s="41">
        <v>0</v>
      </c>
    </row>
    <row r="10" spans="1:7">
      <c r="A10" s="29" t="s">
        <v>41</v>
      </c>
      <c r="B10" s="41">
        <v>51</v>
      </c>
      <c r="C10" s="41">
        <v>36</v>
      </c>
      <c r="D10" s="41">
        <v>9</v>
      </c>
      <c r="E10" s="41">
        <v>0</v>
      </c>
      <c r="F10" s="41">
        <v>6</v>
      </c>
      <c r="G10" s="41">
        <v>0</v>
      </c>
    </row>
    <row r="11" spans="1:7">
      <c r="A11" s="29" t="s">
        <v>44</v>
      </c>
      <c r="B11" s="41">
        <v>41</v>
      </c>
      <c r="C11" s="41">
        <v>33</v>
      </c>
      <c r="D11" s="41">
        <v>0</v>
      </c>
      <c r="E11" s="41">
        <v>0</v>
      </c>
      <c r="F11" s="41">
        <v>8</v>
      </c>
      <c r="G11" s="41">
        <v>0</v>
      </c>
    </row>
    <row r="12" spans="1:7">
      <c r="A12" s="29" t="s">
        <v>45</v>
      </c>
      <c r="B12" s="41">
        <v>53</v>
      </c>
      <c r="C12" s="41">
        <v>30</v>
      </c>
      <c r="D12" s="41">
        <v>14</v>
      </c>
      <c r="E12" s="41">
        <v>1</v>
      </c>
      <c r="F12" s="41">
        <v>8</v>
      </c>
      <c r="G12" s="41">
        <v>0</v>
      </c>
    </row>
    <row r="13" spans="1:7">
      <c r="A13" s="29" t="s">
        <v>46</v>
      </c>
      <c r="B13" s="41">
        <v>42</v>
      </c>
      <c r="C13" s="41">
        <v>18</v>
      </c>
      <c r="D13" s="41">
        <v>19</v>
      </c>
      <c r="E13" s="41">
        <v>0</v>
      </c>
      <c r="F13" s="41">
        <v>5</v>
      </c>
      <c r="G13" s="41">
        <v>0</v>
      </c>
    </row>
    <row r="14" spans="1:7">
      <c r="A14" s="29" t="s">
        <v>48</v>
      </c>
      <c r="B14" s="41">
        <v>65</v>
      </c>
      <c r="C14" s="41">
        <v>28</v>
      </c>
      <c r="D14" s="41">
        <v>20</v>
      </c>
      <c r="E14" s="41">
        <v>0</v>
      </c>
      <c r="F14" s="41">
        <v>17</v>
      </c>
      <c r="G14" s="41">
        <v>0</v>
      </c>
    </row>
    <row r="15" spans="1:7">
      <c r="A15" s="29" t="s">
        <v>47</v>
      </c>
      <c r="B15" s="41">
        <v>13</v>
      </c>
      <c r="C15" s="41">
        <v>5</v>
      </c>
      <c r="D15" s="41">
        <v>8</v>
      </c>
      <c r="E15" s="41">
        <v>0</v>
      </c>
      <c r="F15" s="41">
        <v>0</v>
      </c>
      <c r="G15" s="41">
        <v>0</v>
      </c>
    </row>
    <row r="16" spans="1:7">
      <c r="A16" s="29" t="s">
        <v>5</v>
      </c>
      <c r="B16" s="41">
        <f t="shared" ref="B16:G16" si="1">SUM(B9:B15)</f>
        <v>352</v>
      </c>
      <c r="C16" s="41">
        <f t="shared" si="1"/>
        <v>180</v>
      </c>
      <c r="D16" s="41">
        <f t="shared" si="1"/>
        <v>106</v>
      </c>
      <c r="E16" s="41">
        <f t="shared" si="1"/>
        <v>2</v>
      </c>
      <c r="F16" s="41">
        <f t="shared" si="1"/>
        <v>64</v>
      </c>
      <c r="G16" s="41">
        <f t="shared" si="1"/>
        <v>0</v>
      </c>
    </row>
    <row r="17" spans="1:7">
      <c r="A17" s="29" t="s">
        <v>8</v>
      </c>
      <c r="B17" s="41">
        <v>67</v>
      </c>
      <c r="C17" s="41">
        <v>31</v>
      </c>
      <c r="D17" s="41">
        <v>11</v>
      </c>
      <c r="E17" s="41">
        <v>4</v>
      </c>
      <c r="F17" s="41">
        <v>21</v>
      </c>
      <c r="G17" s="41">
        <v>0</v>
      </c>
    </row>
    <row r="18" spans="1:7">
      <c r="A18" s="29" t="s">
        <v>28</v>
      </c>
      <c r="B18" s="41">
        <v>7</v>
      </c>
      <c r="C18" s="41">
        <v>7</v>
      </c>
      <c r="D18" s="41">
        <v>0</v>
      </c>
      <c r="E18" s="41">
        <v>0</v>
      </c>
      <c r="F18" s="41">
        <v>0</v>
      </c>
      <c r="G18" s="41">
        <v>0</v>
      </c>
    </row>
    <row r="19" spans="1:7">
      <c r="A19" s="29" t="s">
        <v>50</v>
      </c>
      <c r="B19" s="41">
        <v>48</v>
      </c>
      <c r="C19" s="41">
        <v>18</v>
      </c>
      <c r="D19" s="41">
        <v>20</v>
      </c>
      <c r="E19" s="41">
        <v>0</v>
      </c>
      <c r="F19" s="41">
        <v>10</v>
      </c>
      <c r="G19" s="41">
        <v>0</v>
      </c>
    </row>
    <row r="20" spans="1:7">
      <c r="A20" s="29" t="s">
        <v>53</v>
      </c>
      <c r="B20" s="41">
        <v>41</v>
      </c>
      <c r="C20" s="41">
        <v>38</v>
      </c>
      <c r="D20" s="41">
        <v>0</v>
      </c>
      <c r="E20" s="41">
        <v>0</v>
      </c>
      <c r="F20" s="41">
        <v>3</v>
      </c>
      <c r="G20" s="41">
        <v>0</v>
      </c>
    </row>
    <row r="21" spans="1:7">
      <c r="A21" s="29" t="s">
        <v>57</v>
      </c>
      <c r="B21" s="41">
        <v>26</v>
      </c>
      <c r="C21" s="41">
        <v>15</v>
      </c>
      <c r="D21" s="41">
        <v>8</v>
      </c>
      <c r="E21" s="41">
        <v>0</v>
      </c>
      <c r="F21" s="41">
        <v>3</v>
      </c>
      <c r="G21" s="41">
        <v>0</v>
      </c>
    </row>
    <row r="22" spans="1:7">
      <c r="A22" s="29" t="s">
        <v>59</v>
      </c>
      <c r="B22" s="41">
        <v>25</v>
      </c>
      <c r="C22" s="41">
        <v>25</v>
      </c>
      <c r="D22" s="41">
        <v>0</v>
      </c>
      <c r="E22" s="41">
        <v>0</v>
      </c>
      <c r="F22" s="41">
        <v>0</v>
      </c>
      <c r="G22" s="41">
        <v>0</v>
      </c>
    </row>
    <row r="23" spans="1:7">
      <c r="A23" s="29" t="s">
        <v>15</v>
      </c>
      <c r="B23" s="41">
        <v>153</v>
      </c>
      <c r="C23" s="41">
        <v>57</v>
      </c>
      <c r="D23" s="41">
        <v>65</v>
      </c>
      <c r="E23" s="41">
        <v>0</v>
      </c>
      <c r="F23" s="41">
        <v>31</v>
      </c>
      <c r="G23" s="41">
        <v>0</v>
      </c>
    </row>
    <row r="24" spans="1:7">
      <c r="A24" s="29" t="s">
        <v>49</v>
      </c>
      <c r="B24" s="41">
        <v>79</v>
      </c>
      <c r="C24" s="41">
        <v>45</v>
      </c>
      <c r="D24" s="41">
        <v>17</v>
      </c>
      <c r="E24" s="41">
        <v>0</v>
      </c>
      <c r="F24" s="41">
        <v>17</v>
      </c>
      <c r="G24" s="41">
        <v>0</v>
      </c>
    </row>
    <row r="25" spans="1:7">
      <c r="A25" s="29" t="s">
        <v>34</v>
      </c>
      <c r="B25" s="41">
        <v>49</v>
      </c>
      <c r="C25" s="41">
        <v>31</v>
      </c>
      <c r="D25" s="41">
        <v>11</v>
      </c>
      <c r="E25" s="41">
        <v>1</v>
      </c>
      <c r="F25" s="41">
        <v>6</v>
      </c>
      <c r="G25" s="41">
        <v>0</v>
      </c>
    </row>
    <row r="26" spans="1:7">
      <c r="A26" s="29" t="s">
        <v>2</v>
      </c>
      <c r="B26" s="41">
        <v>40</v>
      </c>
      <c r="C26" s="41">
        <v>32</v>
      </c>
      <c r="D26" s="41">
        <v>0</v>
      </c>
      <c r="E26" s="41">
        <v>0</v>
      </c>
      <c r="F26" s="41">
        <v>8</v>
      </c>
      <c r="G26" s="41">
        <v>0</v>
      </c>
    </row>
    <row r="27" spans="1:7">
      <c r="A27" s="29" t="s">
        <v>51</v>
      </c>
      <c r="B27" s="41">
        <v>82</v>
      </c>
      <c r="C27" s="41">
        <v>25</v>
      </c>
      <c r="D27" s="41">
        <v>44</v>
      </c>
      <c r="E27" s="41">
        <v>0</v>
      </c>
      <c r="F27" s="41">
        <v>13</v>
      </c>
      <c r="G27" s="41">
        <v>0</v>
      </c>
    </row>
    <row r="28" spans="1:7">
      <c r="A28" s="29" t="s">
        <v>61</v>
      </c>
      <c r="B28" s="41">
        <v>47</v>
      </c>
      <c r="C28" s="41">
        <v>13</v>
      </c>
      <c r="D28" s="41">
        <v>30</v>
      </c>
      <c r="E28" s="41">
        <v>0</v>
      </c>
      <c r="F28" s="41">
        <v>4</v>
      </c>
      <c r="G28" s="41">
        <v>0</v>
      </c>
    </row>
    <row r="29" spans="1:7">
      <c r="A29" s="29" t="s">
        <v>29</v>
      </c>
      <c r="B29" s="41">
        <v>23</v>
      </c>
      <c r="C29" s="41">
        <v>19</v>
      </c>
      <c r="D29" s="41">
        <v>0</v>
      </c>
      <c r="E29" s="41">
        <v>0</v>
      </c>
      <c r="F29" s="41">
        <v>4</v>
      </c>
      <c r="G29" s="41">
        <v>0</v>
      </c>
    </row>
    <row r="30" spans="1:7">
      <c r="A30" s="29" t="s">
        <v>54</v>
      </c>
      <c r="B30" s="41">
        <v>3</v>
      </c>
      <c r="C30" s="41">
        <v>2</v>
      </c>
      <c r="D30" s="41">
        <v>0</v>
      </c>
      <c r="E30" s="41">
        <v>1</v>
      </c>
      <c r="F30" s="41">
        <v>0</v>
      </c>
      <c r="G30" s="41">
        <v>0</v>
      </c>
    </row>
    <row r="31" spans="1:7">
      <c r="A31" s="29" t="s">
        <v>42</v>
      </c>
      <c r="B31" s="41">
        <v>35</v>
      </c>
      <c r="C31" s="41">
        <v>23</v>
      </c>
      <c r="D31" s="41">
        <v>0</v>
      </c>
      <c r="E31" s="41">
        <v>0</v>
      </c>
      <c r="F31" s="41">
        <v>12</v>
      </c>
      <c r="G31" s="41">
        <v>0</v>
      </c>
    </row>
    <row r="32" spans="1:7">
      <c r="A32" s="29" t="s">
        <v>0</v>
      </c>
      <c r="B32" s="41">
        <v>17</v>
      </c>
      <c r="C32" s="41">
        <v>11</v>
      </c>
      <c r="D32" s="41">
        <v>3</v>
      </c>
      <c r="E32" s="41">
        <v>1</v>
      </c>
      <c r="F32" s="41">
        <v>2</v>
      </c>
      <c r="G32" s="41">
        <v>0</v>
      </c>
    </row>
    <row r="33" spans="1:7">
      <c r="A33" s="29" t="s">
        <v>56</v>
      </c>
      <c r="B33" s="41">
        <v>7</v>
      </c>
      <c r="C33" s="41">
        <v>3</v>
      </c>
      <c r="D33" s="41">
        <v>4</v>
      </c>
      <c r="E33" s="41">
        <v>0</v>
      </c>
      <c r="F33" s="41">
        <v>0</v>
      </c>
      <c r="G33" s="41">
        <v>0</v>
      </c>
    </row>
    <row r="34" spans="1:7">
      <c r="A34" s="29" t="s">
        <v>35</v>
      </c>
      <c r="B34" s="41">
        <v>5</v>
      </c>
      <c r="C34" s="41">
        <v>5</v>
      </c>
      <c r="D34" s="41">
        <v>0</v>
      </c>
      <c r="E34" s="41">
        <v>0</v>
      </c>
      <c r="F34" s="41">
        <v>0</v>
      </c>
      <c r="G34" s="41">
        <v>0</v>
      </c>
    </row>
    <row r="35" spans="1:7">
      <c r="A35" s="29" t="s">
        <v>31</v>
      </c>
      <c r="B35" s="41">
        <v>22</v>
      </c>
      <c r="C35" s="41">
        <v>20</v>
      </c>
      <c r="D35" s="41">
        <v>0</v>
      </c>
      <c r="E35" s="41">
        <v>0</v>
      </c>
      <c r="F35" s="41">
        <v>2</v>
      </c>
      <c r="G35" s="41">
        <v>0</v>
      </c>
    </row>
    <row r="36" spans="1:7">
      <c r="A36" s="29" t="s">
        <v>22</v>
      </c>
      <c r="B36" s="41">
        <v>16</v>
      </c>
      <c r="C36" s="41">
        <v>9</v>
      </c>
      <c r="D36" s="41">
        <v>1</v>
      </c>
      <c r="E36" s="41">
        <v>1</v>
      </c>
      <c r="F36" s="41">
        <v>5</v>
      </c>
      <c r="G36" s="41">
        <v>0</v>
      </c>
    </row>
    <row r="37" spans="1:7">
      <c r="A37" s="29" t="s">
        <v>33</v>
      </c>
      <c r="B37" s="41">
        <v>22</v>
      </c>
      <c r="C37" s="41">
        <v>22</v>
      </c>
      <c r="D37" s="41">
        <v>0</v>
      </c>
      <c r="E37" s="41">
        <v>0</v>
      </c>
      <c r="F37" s="41">
        <v>0</v>
      </c>
      <c r="G37" s="41">
        <v>0</v>
      </c>
    </row>
    <row r="38" spans="1:7">
      <c r="A38" s="29" t="s">
        <v>19</v>
      </c>
      <c r="B38" s="41">
        <v>1</v>
      </c>
      <c r="C38" s="41">
        <v>1</v>
      </c>
      <c r="D38" s="41">
        <v>0</v>
      </c>
      <c r="E38" s="41">
        <v>0</v>
      </c>
      <c r="F38" s="41">
        <v>0</v>
      </c>
      <c r="G38" s="41">
        <v>0</v>
      </c>
    </row>
    <row r="39" spans="1:7">
      <c r="A39" s="30" t="s">
        <v>64</v>
      </c>
      <c r="B39" s="41">
        <v>1</v>
      </c>
      <c r="C39" s="41">
        <v>1</v>
      </c>
      <c r="D39" s="41">
        <v>0</v>
      </c>
      <c r="E39" s="41">
        <v>0</v>
      </c>
      <c r="F39" s="41">
        <v>0</v>
      </c>
      <c r="G39" s="41">
        <v>0</v>
      </c>
    </row>
    <row r="40" spans="1:7">
      <c r="A40" s="29" t="s">
        <v>62</v>
      </c>
      <c r="B40" s="41">
        <v>1</v>
      </c>
      <c r="C40" s="41">
        <v>1</v>
      </c>
      <c r="D40" s="41">
        <v>0</v>
      </c>
      <c r="E40" s="41">
        <v>0</v>
      </c>
      <c r="F40" s="41">
        <v>0</v>
      </c>
      <c r="G40" s="41">
        <v>0</v>
      </c>
    </row>
    <row r="41" spans="1:7">
      <c r="A41" s="29" t="s">
        <v>16</v>
      </c>
      <c r="B41" s="41">
        <v>0</v>
      </c>
      <c r="C41" s="41">
        <v>0</v>
      </c>
      <c r="D41" s="41">
        <v>0</v>
      </c>
      <c r="E41" s="41">
        <v>0</v>
      </c>
      <c r="F41" s="41">
        <v>0</v>
      </c>
      <c r="G41" s="41">
        <v>0</v>
      </c>
    </row>
    <row r="42" spans="1:7">
      <c r="A42" s="30" t="s">
        <v>36</v>
      </c>
      <c r="B42" s="41">
        <v>0</v>
      </c>
      <c r="C42" s="41">
        <v>0</v>
      </c>
      <c r="D42" s="41">
        <v>0</v>
      </c>
      <c r="E42" s="41">
        <v>0</v>
      </c>
      <c r="F42" s="41">
        <v>0</v>
      </c>
      <c r="G42" s="41">
        <v>0</v>
      </c>
    </row>
    <row r="43" spans="1:7">
      <c r="A43" s="29" t="s">
        <v>32</v>
      </c>
      <c r="B43" s="41">
        <v>6</v>
      </c>
      <c r="C43" s="41">
        <v>6</v>
      </c>
      <c r="D43" s="41">
        <v>0</v>
      </c>
      <c r="E43" s="41">
        <v>0</v>
      </c>
      <c r="F43" s="41">
        <v>0</v>
      </c>
      <c r="G43" s="41">
        <v>0</v>
      </c>
    </row>
    <row r="44" spans="1:7">
      <c r="A44" s="29" t="s">
        <v>55</v>
      </c>
      <c r="B44" s="41">
        <v>9</v>
      </c>
      <c r="C44" s="41">
        <v>8</v>
      </c>
      <c r="D44" s="41">
        <v>0</v>
      </c>
      <c r="E44" s="41">
        <v>0</v>
      </c>
      <c r="F44" s="41">
        <v>1</v>
      </c>
      <c r="G44" s="41">
        <v>0</v>
      </c>
    </row>
    <row r="45" spans="1:7">
      <c r="A45" s="29" t="s">
        <v>18</v>
      </c>
      <c r="B45" s="41">
        <v>8</v>
      </c>
      <c r="C45" s="41">
        <v>7</v>
      </c>
      <c r="D45" s="41">
        <v>0</v>
      </c>
      <c r="E45" s="41">
        <v>0</v>
      </c>
      <c r="F45" s="41">
        <v>1</v>
      </c>
      <c r="G45" s="41">
        <v>0</v>
      </c>
    </row>
    <row r="46" spans="1:7">
      <c r="A46" s="29" t="s">
        <v>3</v>
      </c>
      <c r="B46" s="41">
        <v>15</v>
      </c>
      <c r="C46" s="41">
        <v>7</v>
      </c>
      <c r="D46" s="41">
        <v>8</v>
      </c>
      <c r="E46" s="41">
        <v>0</v>
      </c>
      <c r="F46" s="41">
        <v>0</v>
      </c>
      <c r="G46" s="41">
        <v>0</v>
      </c>
    </row>
    <row r="47" spans="1:7">
      <c r="A47" s="29" t="s">
        <v>52</v>
      </c>
      <c r="B47" s="41">
        <v>4</v>
      </c>
      <c r="C47" s="41">
        <v>4</v>
      </c>
      <c r="D47" s="41">
        <v>0</v>
      </c>
      <c r="E47" s="41">
        <v>0</v>
      </c>
      <c r="F47" s="41">
        <v>0</v>
      </c>
      <c r="G47" s="41">
        <v>0</v>
      </c>
    </row>
    <row r="48" spans="1:7">
      <c r="A48" s="29" t="s">
        <v>1</v>
      </c>
      <c r="B48" s="41">
        <v>0</v>
      </c>
      <c r="C48" s="41">
        <v>0</v>
      </c>
      <c r="D48" s="41">
        <v>0</v>
      </c>
      <c r="E48" s="41">
        <v>0</v>
      </c>
      <c r="F48" s="41">
        <v>0</v>
      </c>
      <c r="G48" s="41">
        <v>0</v>
      </c>
    </row>
    <row r="49" spans="1:7">
      <c r="A49" s="31" t="s">
        <v>63</v>
      </c>
      <c r="B49" s="41">
        <v>4</v>
      </c>
      <c r="C49" s="41">
        <v>4</v>
      </c>
      <c r="D49" s="41">
        <v>0</v>
      </c>
      <c r="E49" s="41">
        <v>0</v>
      </c>
      <c r="F49" s="41">
        <v>0</v>
      </c>
      <c r="G49" s="41">
        <v>0</v>
      </c>
    </row>
    <row r="50" spans="1:7">
      <c r="A50" s="39" t="s">
        <v>24</v>
      </c>
      <c r="B50" s="41">
        <f t="shared" ref="B50:G50" si="2">SUM(B5:B49)-B8-B16</f>
        <v>1587</v>
      </c>
      <c r="C50" s="41">
        <f t="shared" si="2"/>
        <v>819</v>
      </c>
      <c r="D50" s="41">
        <f t="shared" si="2"/>
        <v>480</v>
      </c>
      <c r="E50" s="41">
        <f t="shared" si="2"/>
        <v>10</v>
      </c>
      <c r="F50" s="41">
        <f t="shared" si="2"/>
        <v>278</v>
      </c>
      <c r="G50" s="41">
        <f t="shared" si="2"/>
        <v>0</v>
      </c>
    </row>
  </sheetData>
  <phoneticPr fontId="12" type="Hiragana"/>
  <printOptions horizontalCentered="1" verticalCentered="1"/>
  <pageMargins left="0.59055118110236227" right="0.39370078740157477" top="0.59055118110236227" bottom="0.59055118110236227" header="0.31496062992125984" footer="0.31496062992125984"/>
  <pageSetup paperSize="9" fitToWidth="1" fitToHeight="1" orientation="portrait" usePrinterDefaults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G50"/>
  <sheetViews>
    <sheetView view="pageBreakPreview" zoomScale="60" workbookViewId="0">
      <selection activeCell="L11" sqref="L11"/>
    </sheetView>
  </sheetViews>
  <sheetFormatPr defaultRowHeight="13.5"/>
  <cols>
    <col min="1" max="1" width="11.625" style="38" customWidth="1"/>
    <col min="2" max="2" width="12" style="38" customWidth="1"/>
    <col min="3" max="6" width="11.625" style="38" customWidth="1"/>
    <col min="7" max="7" width="14.25" style="38" customWidth="1"/>
    <col min="8" max="16384" width="11.625" style="38" customWidth="1"/>
  </cols>
  <sheetData>
    <row r="2" spans="1:7" ht="17.25">
      <c r="B2" s="3"/>
      <c r="C2" s="3"/>
      <c r="D2" s="14"/>
      <c r="E2" s="14" t="s">
        <v>27</v>
      </c>
      <c r="F2" s="44">
        <v>44713</v>
      </c>
      <c r="G2" s="17"/>
    </row>
    <row r="3" spans="1:7">
      <c r="B3" s="4"/>
      <c r="C3" s="4"/>
      <c r="D3" s="4"/>
      <c r="E3" s="4"/>
      <c r="F3" s="4"/>
      <c r="G3" s="18" t="s">
        <v>6</v>
      </c>
    </row>
    <row r="4" spans="1:7">
      <c r="A4" s="28" t="s">
        <v>72</v>
      </c>
      <c r="B4" s="40" t="s">
        <v>74</v>
      </c>
      <c r="C4" s="28" t="s">
        <v>58</v>
      </c>
      <c r="D4" s="28" t="s">
        <v>75</v>
      </c>
      <c r="E4" s="42" t="s">
        <v>76</v>
      </c>
      <c r="F4" s="28" t="s">
        <v>20</v>
      </c>
      <c r="G4" s="43" t="s">
        <v>23</v>
      </c>
    </row>
    <row r="5" spans="1:7">
      <c r="A5" s="29" t="s">
        <v>39</v>
      </c>
      <c r="B5" s="41">
        <v>92</v>
      </c>
      <c r="C5" s="41">
        <v>49</v>
      </c>
      <c r="D5" s="41">
        <v>17</v>
      </c>
      <c r="E5" s="41">
        <v>0</v>
      </c>
      <c r="F5" s="41">
        <v>26</v>
      </c>
      <c r="G5" s="41">
        <v>0</v>
      </c>
    </row>
    <row r="6" spans="1:7">
      <c r="A6" s="29" t="s">
        <v>13</v>
      </c>
      <c r="B6" s="41">
        <v>155</v>
      </c>
      <c r="C6" s="41">
        <v>40</v>
      </c>
      <c r="D6" s="41">
        <v>96</v>
      </c>
      <c r="E6" s="41">
        <v>0</v>
      </c>
      <c r="F6" s="41">
        <v>19</v>
      </c>
      <c r="G6" s="41">
        <v>0</v>
      </c>
    </row>
    <row r="7" spans="1:7">
      <c r="A7" s="29" t="s">
        <v>11</v>
      </c>
      <c r="B7" s="41">
        <v>116</v>
      </c>
      <c r="C7" s="41">
        <v>52</v>
      </c>
      <c r="D7" s="41">
        <v>55</v>
      </c>
      <c r="E7" s="41">
        <v>0</v>
      </c>
      <c r="F7" s="41">
        <v>9</v>
      </c>
      <c r="G7" s="41">
        <v>0</v>
      </c>
    </row>
    <row r="8" spans="1:7">
      <c r="A8" s="29" t="s">
        <v>40</v>
      </c>
      <c r="B8" s="41">
        <f t="shared" ref="B8:G8" si="0">SUM(B5:B7)</f>
        <v>363</v>
      </c>
      <c r="C8" s="41">
        <f t="shared" si="0"/>
        <v>141</v>
      </c>
      <c r="D8" s="41">
        <f t="shared" si="0"/>
        <v>168</v>
      </c>
      <c r="E8" s="41">
        <f t="shared" si="0"/>
        <v>0</v>
      </c>
      <c r="F8" s="41">
        <f t="shared" si="0"/>
        <v>54</v>
      </c>
      <c r="G8" s="41">
        <f t="shared" si="0"/>
        <v>0</v>
      </c>
    </row>
    <row r="9" spans="1:7">
      <c r="A9" s="29" t="s">
        <v>4</v>
      </c>
      <c r="B9" s="41">
        <v>138</v>
      </c>
      <c r="C9" s="41">
        <v>66</v>
      </c>
      <c r="D9" s="41">
        <v>56</v>
      </c>
      <c r="E9" s="41">
        <v>0</v>
      </c>
      <c r="F9" s="41">
        <v>16</v>
      </c>
      <c r="G9" s="41">
        <v>0</v>
      </c>
    </row>
    <row r="10" spans="1:7">
      <c r="A10" s="29" t="s">
        <v>41</v>
      </c>
      <c r="B10" s="41">
        <v>76</v>
      </c>
      <c r="C10" s="41">
        <v>50</v>
      </c>
      <c r="D10" s="41">
        <v>8</v>
      </c>
      <c r="E10" s="41">
        <v>0</v>
      </c>
      <c r="F10" s="41">
        <v>18</v>
      </c>
      <c r="G10" s="41">
        <v>0</v>
      </c>
    </row>
    <row r="11" spans="1:7">
      <c r="A11" s="29" t="s">
        <v>44</v>
      </c>
      <c r="B11" s="41">
        <v>44</v>
      </c>
      <c r="C11" s="41">
        <v>29</v>
      </c>
      <c r="D11" s="41">
        <v>3</v>
      </c>
      <c r="E11" s="41">
        <v>0</v>
      </c>
      <c r="F11" s="41">
        <v>12</v>
      </c>
      <c r="G11" s="41">
        <v>0</v>
      </c>
    </row>
    <row r="12" spans="1:7">
      <c r="A12" s="29" t="s">
        <v>45</v>
      </c>
      <c r="B12" s="41">
        <v>59</v>
      </c>
      <c r="C12" s="41">
        <v>22</v>
      </c>
      <c r="D12" s="41">
        <v>10</v>
      </c>
      <c r="E12" s="41">
        <v>0</v>
      </c>
      <c r="F12" s="41">
        <v>27</v>
      </c>
      <c r="G12" s="41">
        <v>0</v>
      </c>
    </row>
    <row r="13" spans="1:7">
      <c r="A13" s="29" t="s">
        <v>46</v>
      </c>
      <c r="B13" s="41">
        <v>43</v>
      </c>
      <c r="C13" s="41">
        <v>24</v>
      </c>
      <c r="D13" s="41">
        <v>18</v>
      </c>
      <c r="E13" s="41">
        <v>1</v>
      </c>
      <c r="F13" s="41">
        <v>0</v>
      </c>
      <c r="G13" s="41">
        <v>0</v>
      </c>
    </row>
    <row r="14" spans="1:7">
      <c r="A14" s="29" t="s">
        <v>48</v>
      </c>
      <c r="B14" s="41">
        <v>62</v>
      </c>
      <c r="C14" s="41">
        <v>36</v>
      </c>
      <c r="D14" s="41">
        <v>23</v>
      </c>
      <c r="E14" s="41">
        <v>0</v>
      </c>
      <c r="F14" s="41">
        <v>3</v>
      </c>
      <c r="G14" s="41">
        <v>0</v>
      </c>
    </row>
    <row r="15" spans="1:7">
      <c r="A15" s="29" t="s">
        <v>47</v>
      </c>
      <c r="B15" s="41">
        <v>22</v>
      </c>
      <c r="C15" s="41">
        <v>5</v>
      </c>
      <c r="D15" s="41">
        <v>0</v>
      </c>
      <c r="E15" s="41">
        <v>16</v>
      </c>
      <c r="F15" s="41">
        <v>1</v>
      </c>
      <c r="G15" s="41">
        <v>0</v>
      </c>
    </row>
    <row r="16" spans="1:7">
      <c r="A16" s="29" t="s">
        <v>5</v>
      </c>
      <c r="B16" s="41">
        <f t="shared" ref="B16:G16" si="1">SUM(B9:B15)</f>
        <v>444</v>
      </c>
      <c r="C16" s="41">
        <f t="shared" si="1"/>
        <v>232</v>
      </c>
      <c r="D16" s="41">
        <f t="shared" si="1"/>
        <v>118</v>
      </c>
      <c r="E16" s="41">
        <f t="shared" si="1"/>
        <v>17</v>
      </c>
      <c r="F16" s="41">
        <f t="shared" si="1"/>
        <v>77</v>
      </c>
      <c r="G16" s="41">
        <f t="shared" si="1"/>
        <v>0</v>
      </c>
    </row>
    <row r="17" spans="1:7">
      <c r="A17" s="29" t="s">
        <v>8</v>
      </c>
      <c r="B17" s="41">
        <v>118</v>
      </c>
      <c r="C17" s="41">
        <v>42</v>
      </c>
      <c r="D17" s="41">
        <v>61</v>
      </c>
      <c r="E17" s="41">
        <v>0</v>
      </c>
      <c r="F17" s="41">
        <v>15</v>
      </c>
      <c r="G17" s="41">
        <v>0</v>
      </c>
    </row>
    <row r="18" spans="1:7">
      <c r="A18" s="29" t="s">
        <v>28</v>
      </c>
      <c r="B18" s="41">
        <v>7</v>
      </c>
      <c r="C18" s="41">
        <v>6</v>
      </c>
      <c r="D18" s="41">
        <v>1</v>
      </c>
      <c r="E18" s="41">
        <v>0</v>
      </c>
      <c r="F18" s="41">
        <v>0</v>
      </c>
      <c r="G18" s="41">
        <v>0</v>
      </c>
    </row>
    <row r="19" spans="1:7">
      <c r="A19" s="29" t="s">
        <v>50</v>
      </c>
      <c r="B19" s="41">
        <v>51</v>
      </c>
      <c r="C19" s="41">
        <v>18</v>
      </c>
      <c r="D19" s="41">
        <v>24</v>
      </c>
      <c r="E19" s="41">
        <v>0</v>
      </c>
      <c r="F19" s="41">
        <v>9</v>
      </c>
      <c r="G19" s="41">
        <v>0</v>
      </c>
    </row>
    <row r="20" spans="1:7">
      <c r="A20" s="29" t="s">
        <v>53</v>
      </c>
      <c r="B20" s="41">
        <v>43</v>
      </c>
      <c r="C20" s="41">
        <v>32</v>
      </c>
      <c r="D20" s="41">
        <v>1</v>
      </c>
      <c r="E20" s="41">
        <v>0</v>
      </c>
      <c r="F20" s="41">
        <v>10</v>
      </c>
      <c r="G20" s="41">
        <v>0</v>
      </c>
    </row>
    <row r="21" spans="1:7">
      <c r="A21" s="29" t="s">
        <v>57</v>
      </c>
      <c r="B21" s="41">
        <v>15</v>
      </c>
      <c r="C21" s="41">
        <v>14</v>
      </c>
      <c r="D21" s="41">
        <v>0</v>
      </c>
      <c r="E21" s="41">
        <v>1</v>
      </c>
      <c r="F21" s="41">
        <v>0</v>
      </c>
      <c r="G21" s="41">
        <v>0</v>
      </c>
    </row>
    <row r="22" spans="1:7">
      <c r="A22" s="29" t="s">
        <v>59</v>
      </c>
      <c r="B22" s="41">
        <v>34</v>
      </c>
      <c r="C22" s="41">
        <v>27</v>
      </c>
      <c r="D22" s="41">
        <v>6</v>
      </c>
      <c r="E22" s="41">
        <v>0</v>
      </c>
      <c r="F22" s="41">
        <v>1</v>
      </c>
      <c r="G22" s="41">
        <v>0</v>
      </c>
    </row>
    <row r="23" spans="1:7">
      <c r="A23" s="29" t="s">
        <v>15</v>
      </c>
      <c r="B23" s="41">
        <v>137</v>
      </c>
      <c r="C23" s="41">
        <v>60</v>
      </c>
      <c r="D23" s="41">
        <v>48</v>
      </c>
      <c r="E23" s="41">
        <v>0</v>
      </c>
      <c r="F23" s="41">
        <v>29</v>
      </c>
      <c r="G23" s="41">
        <v>0</v>
      </c>
    </row>
    <row r="24" spans="1:7">
      <c r="A24" s="29" t="s">
        <v>49</v>
      </c>
      <c r="B24" s="41">
        <v>91</v>
      </c>
      <c r="C24" s="41">
        <v>46</v>
      </c>
      <c r="D24" s="41">
        <v>32</v>
      </c>
      <c r="E24" s="41">
        <v>0</v>
      </c>
      <c r="F24" s="41">
        <v>13</v>
      </c>
      <c r="G24" s="41">
        <v>0</v>
      </c>
    </row>
    <row r="25" spans="1:7">
      <c r="A25" s="29" t="s">
        <v>34</v>
      </c>
      <c r="B25" s="41">
        <v>41</v>
      </c>
      <c r="C25" s="41">
        <v>23</v>
      </c>
      <c r="D25" s="41">
        <v>8</v>
      </c>
      <c r="E25" s="41">
        <v>0</v>
      </c>
      <c r="F25" s="41">
        <v>10</v>
      </c>
      <c r="G25" s="41">
        <v>0</v>
      </c>
    </row>
    <row r="26" spans="1:7">
      <c r="A26" s="29" t="s">
        <v>2</v>
      </c>
      <c r="B26" s="41">
        <v>49</v>
      </c>
      <c r="C26" s="41">
        <v>37</v>
      </c>
      <c r="D26" s="41">
        <v>0</v>
      </c>
      <c r="E26" s="41">
        <v>0</v>
      </c>
      <c r="F26" s="41">
        <v>12</v>
      </c>
      <c r="G26" s="41">
        <v>0</v>
      </c>
    </row>
    <row r="27" spans="1:7">
      <c r="A27" s="29" t="s">
        <v>51</v>
      </c>
      <c r="B27" s="41">
        <v>71</v>
      </c>
      <c r="C27" s="41">
        <v>49</v>
      </c>
      <c r="D27" s="41">
        <v>2</v>
      </c>
      <c r="E27" s="41">
        <v>0</v>
      </c>
      <c r="F27" s="41">
        <v>20</v>
      </c>
      <c r="G27" s="41">
        <v>0</v>
      </c>
    </row>
    <row r="28" spans="1:7">
      <c r="A28" s="29" t="s">
        <v>61</v>
      </c>
      <c r="B28" s="41">
        <v>64</v>
      </c>
      <c r="C28" s="41">
        <v>18</v>
      </c>
      <c r="D28" s="41">
        <v>38</v>
      </c>
      <c r="E28" s="41">
        <v>0</v>
      </c>
      <c r="F28" s="41">
        <v>8</v>
      </c>
      <c r="G28" s="41">
        <v>0</v>
      </c>
    </row>
    <row r="29" spans="1:7">
      <c r="A29" s="29" t="s">
        <v>29</v>
      </c>
      <c r="B29" s="41">
        <v>46</v>
      </c>
      <c r="C29" s="41">
        <v>21</v>
      </c>
      <c r="D29" s="41">
        <v>8</v>
      </c>
      <c r="E29" s="41">
        <v>0</v>
      </c>
      <c r="F29" s="41">
        <v>17</v>
      </c>
      <c r="G29" s="41">
        <v>0</v>
      </c>
    </row>
    <row r="30" spans="1:7">
      <c r="A30" s="29" t="s">
        <v>54</v>
      </c>
      <c r="B30" s="41">
        <v>9</v>
      </c>
      <c r="C30" s="41">
        <v>7</v>
      </c>
      <c r="D30" s="41">
        <v>1</v>
      </c>
      <c r="E30" s="41">
        <v>1</v>
      </c>
      <c r="F30" s="41">
        <v>0</v>
      </c>
      <c r="G30" s="41">
        <v>0</v>
      </c>
    </row>
    <row r="31" spans="1:7">
      <c r="A31" s="29" t="s">
        <v>42</v>
      </c>
      <c r="B31" s="41">
        <v>18</v>
      </c>
      <c r="C31" s="41">
        <v>14</v>
      </c>
      <c r="D31" s="41">
        <v>0</v>
      </c>
      <c r="E31" s="41">
        <v>0</v>
      </c>
      <c r="F31" s="41">
        <v>4</v>
      </c>
      <c r="G31" s="41">
        <v>0</v>
      </c>
    </row>
    <row r="32" spans="1:7">
      <c r="A32" s="29" t="s">
        <v>0</v>
      </c>
      <c r="B32" s="41">
        <v>9</v>
      </c>
      <c r="C32" s="41">
        <v>8</v>
      </c>
      <c r="D32" s="41">
        <v>0</v>
      </c>
      <c r="E32" s="41">
        <v>0</v>
      </c>
      <c r="F32" s="41">
        <v>1</v>
      </c>
      <c r="G32" s="41">
        <v>0</v>
      </c>
    </row>
    <row r="33" spans="1:7">
      <c r="A33" s="29" t="s">
        <v>56</v>
      </c>
      <c r="B33" s="41">
        <v>1</v>
      </c>
      <c r="C33" s="41">
        <v>1</v>
      </c>
      <c r="D33" s="41">
        <v>0</v>
      </c>
      <c r="E33" s="41">
        <v>0</v>
      </c>
      <c r="F33" s="41">
        <v>0</v>
      </c>
      <c r="G33" s="41">
        <v>0</v>
      </c>
    </row>
    <row r="34" spans="1:7">
      <c r="A34" s="29" t="s">
        <v>35</v>
      </c>
      <c r="B34" s="41">
        <v>11</v>
      </c>
      <c r="C34" s="41">
        <v>11</v>
      </c>
      <c r="D34" s="41">
        <v>0</v>
      </c>
      <c r="E34" s="41">
        <v>0</v>
      </c>
      <c r="F34" s="41">
        <v>0</v>
      </c>
      <c r="G34" s="41">
        <v>0</v>
      </c>
    </row>
    <row r="35" spans="1:7">
      <c r="A35" s="29" t="s">
        <v>31</v>
      </c>
      <c r="B35" s="41">
        <v>5</v>
      </c>
      <c r="C35" s="41">
        <v>5</v>
      </c>
      <c r="D35" s="41">
        <v>0</v>
      </c>
      <c r="E35" s="41">
        <v>0</v>
      </c>
      <c r="F35" s="41">
        <v>0</v>
      </c>
      <c r="G35" s="41">
        <v>0</v>
      </c>
    </row>
    <row r="36" spans="1:7">
      <c r="A36" s="29" t="s">
        <v>22</v>
      </c>
      <c r="B36" s="41">
        <v>10</v>
      </c>
      <c r="C36" s="41">
        <v>7</v>
      </c>
      <c r="D36" s="41">
        <v>0</v>
      </c>
      <c r="E36" s="41">
        <v>0</v>
      </c>
      <c r="F36" s="41">
        <v>3</v>
      </c>
      <c r="G36" s="41">
        <v>0</v>
      </c>
    </row>
    <row r="37" spans="1:7">
      <c r="A37" s="29" t="s">
        <v>33</v>
      </c>
      <c r="B37" s="41">
        <v>10</v>
      </c>
      <c r="C37" s="41">
        <v>10</v>
      </c>
      <c r="D37" s="41">
        <v>0</v>
      </c>
      <c r="E37" s="41">
        <v>0</v>
      </c>
      <c r="F37" s="41">
        <v>0</v>
      </c>
      <c r="G37" s="41">
        <v>0</v>
      </c>
    </row>
    <row r="38" spans="1:7">
      <c r="A38" s="29" t="s">
        <v>19</v>
      </c>
      <c r="B38" s="41">
        <v>0</v>
      </c>
      <c r="C38" s="41">
        <v>0</v>
      </c>
      <c r="D38" s="41">
        <v>0</v>
      </c>
      <c r="E38" s="41">
        <v>0</v>
      </c>
      <c r="F38" s="41">
        <v>0</v>
      </c>
      <c r="G38" s="41">
        <v>0</v>
      </c>
    </row>
    <row r="39" spans="1:7">
      <c r="A39" s="30" t="s">
        <v>64</v>
      </c>
      <c r="B39" s="41">
        <v>2</v>
      </c>
      <c r="C39" s="41">
        <v>2</v>
      </c>
      <c r="D39" s="41">
        <v>0</v>
      </c>
      <c r="E39" s="41">
        <v>0</v>
      </c>
      <c r="F39" s="41">
        <v>0</v>
      </c>
      <c r="G39" s="41">
        <v>0</v>
      </c>
    </row>
    <row r="40" spans="1:7">
      <c r="A40" s="29" t="s">
        <v>62</v>
      </c>
      <c r="B40" s="41">
        <v>0</v>
      </c>
      <c r="C40" s="41">
        <v>0</v>
      </c>
      <c r="D40" s="41">
        <v>0</v>
      </c>
      <c r="E40" s="41">
        <v>0</v>
      </c>
      <c r="F40" s="41">
        <v>0</v>
      </c>
      <c r="G40" s="41">
        <v>0</v>
      </c>
    </row>
    <row r="41" spans="1:7">
      <c r="A41" s="29" t="s">
        <v>16</v>
      </c>
      <c r="B41" s="41">
        <v>2</v>
      </c>
      <c r="C41" s="41">
        <v>2</v>
      </c>
      <c r="D41" s="41">
        <v>0</v>
      </c>
      <c r="E41" s="41">
        <v>0</v>
      </c>
      <c r="F41" s="41">
        <v>0</v>
      </c>
      <c r="G41" s="41">
        <v>0</v>
      </c>
    </row>
    <row r="42" spans="1:7">
      <c r="A42" s="30" t="s">
        <v>36</v>
      </c>
      <c r="B42" s="41">
        <v>1</v>
      </c>
      <c r="C42" s="41">
        <v>1</v>
      </c>
      <c r="D42" s="41">
        <v>0</v>
      </c>
      <c r="E42" s="41">
        <v>0</v>
      </c>
      <c r="F42" s="41">
        <v>0</v>
      </c>
      <c r="G42" s="41">
        <v>0</v>
      </c>
    </row>
    <row r="43" spans="1:7">
      <c r="A43" s="29" t="s">
        <v>32</v>
      </c>
      <c r="B43" s="41">
        <v>21</v>
      </c>
      <c r="C43" s="41">
        <v>9</v>
      </c>
      <c r="D43" s="41">
        <v>6</v>
      </c>
      <c r="E43" s="41">
        <v>0</v>
      </c>
      <c r="F43" s="41">
        <v>6</v>
      </c>
      <c r="G43" s="41">
        <v>0</v>
      </c>
    </row>
    <row r="44" spans="1:7">
      <c r="A44" s="29" t="s">
        <v>55</v>
      </c>
      <c r="B44" s="41">
        <v>21</v>
      </c>
      <c r="C44" s="41">
        <v>6</v>
      </c>
      <c r="D44" s="41">
        <v>0</v>
      </c>
      <c r="E44" s="41">
        <v>0</v>
      </c>
      <c r="F44" s="41">
        <v>15</v>
      </c>
      <c r="G44" s="41">
        <v>0</v>
      </c>
    </row>
    <row r="45" spans="1:7">
      <c r="A45" s="29" t="s">
        <v>18</v>
      </c>
      <c r="B45" s="41">
        <v>12</v>
      </c>
      <c r="C45" s="41">
        <v>6</v>
      </c>
      <c r="D45" s="41">
        <v>0</v>
      </c>
      <c r="E45" s="41">
        <v>0</v>
      </c>
      <c r="F45" s="41">
        <v>6</v>
      </c>
      <c r="G45" s="41">
        <v>0</v>
      </c>
    </row>
    <row r="46" spans="1:7">
      <c r="A46" s="29" t="s">
        <v>3</v>
      </c>
      <c r="B46" s="41">
        <v>20</v>
      </c>
      <c r="C46" s="41">
        <v>11</v>
      </c>
      <c r="D46" s="41">
        <v>8</v>
      </c>
      <c r="E46" s="41">
        <v>0</v>
      </c>
      <c r="F46" s="41">
        <v>1</v>
      </c>
      <c r="G46" s="41">
        <v>0</v>
      </c>
    </row>
    <row r="47" spans="1:7">
      <c r="A47" s="29" t="s">
        <v>52</v>
      </c>
      <c r="B47" s="41">
        <v>15</v>
      </c>
      <c r="C47" s="41">
        <v>13</v>
      </c>
      <c r="D47" s="41">
        <v>0</v>
      </c>
      <c r="E47" s="41">
        <v>0</v>
      </c>
      <c r="F47" s="41">
        <v>2</v>
      </c>
      <c r="G47" s="41">
        <v>0</v>
      </c>
    </row>
    <row r="48" spans="1:7">
      <c r="A48" s="29" t="s">
        <v>1</v>
      </c>
      <c r="B48" s="41">
        <v>0</v>
      </c>
      <c r="C48" s="41">
        <v>0</v>
      </c>
      <c r="D48" s="41">
        <v>0</v>
      </c>
      <c r="E48" s="41">
        <v>0</v>
      </c>
      <c r="F48" s="41">
        <v>0</v>
      </c>
      <c r="G48" s="41">
        <v>0</v>
      </c>
    </row>
    <row r="49" spans="1:7">
      <c r="A49" s="31" t="s">
        <v>63</v>
      </c>
      <c r="B49" s="41">
        <v>7</v>
      </c>
      <c r="C49" s="41">
        <v>7</v>
      </c>
      <c r="D49" s="41">
        <v>0</v>
      </c>
      <c r="E49" s="41">
        <v>0</v>
      </c>
      <c r="F49" s="41">
        <v>0</v>
      </c>
      <c r="G49" s="41">
        <v>0</v>
      </c>
    </row>
    <row r="50" spans="1:7">
      <c r="A50" s="39" t="s">
        <v>24</v>
      </c>
      <c r="B50" s="41">
        <f t="shared" ref="B50:G50" si="2">SUM(B5:B49)-B8-B16</f>
        <v>1748</v>
      </c>
      <c r="C50" s="41">
        <f t="shared" si="2"/>
        <v>886</v>
      </c>
      <c r="D50" s="41">
        <f t="shared" si="2"/>
        <v>530</v>
      </c>
      <c r="E50" s="41">
        <f t="shared" si="2"/>
        <v>19</v>
      </c>
      <c r="F50" s="41">
        <f t="shared" si="2"/>
        <v>313</v>
      </c>
      <c r="G50" s="41">
        <f t="shared" si="2"/>
        <v>0</v>
      </c>
    </row>
  </sheetData>
  <phoneticPr fontId="12" type="Hiragana"/>
  <printOptions horizontalCentered="1" verticalCentered="1"/>
  <pageMargins left="0.59055118110236227" right="0.39370078740157477" top="0.59055118110236227" bottom="0.59055118110236227" header="0.31496062992125984" footer="0.31496062992125984"/>
  <pageSetup paperSize="9" fitToWidth="1" fitToHeight="1" orientation="portrait" usePrinterDefaults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G50"/>
  <sheetViews>
    <sheetView workbookViewId="0">
      <selection activeCell="L11" sqref="L11"/>
    </sheetView>
  </sheetViews>
  <sheetFormatPr defaultRowHeight="13"/>
  <cols>
    <col min="1" max="1" width="11.75" bestFit="1" customWidth="1"/>
    <col min="2" max="2" width="12" customWidth="1"/>
  </cols>
  <sheetData>
    <row r="2" spans="1:7" ht="16.5">
      <c r="B2" s="3"/>
      <c r="C2" s="3"/>
      <c r="D2" s="14"/>
      <c r="E2" s="14" t="s">
        <v>27</v>
      </c>
      <c r="F2" s="44">
        <v>44743</v>
      </c>
      <c r="G2" s="17"/>
    </row>
    <row r="3" spans="1:7">
      <c r="B3" s="4"/>
      <c r="C3" s="4"/>
      <c r="D3" s="4"/>
      <c r="E3" s="4"/>
      <c r="F3" s="4"/>
      <c r="G3" s="18" t="s">
        <v>6</v>
      </c>
    </row>
    <row r="4" spans="1:7">
      <c r="A4" s="28" t="s">
        <v>72</v>
      </c>
      <c r="B4" s="33" t="s">
        <v>74</v>
      </c>
      <c r="C4" s="28" t="s">
        <v>58</v>
      </c>
      <c r="D4" s="28" t="s">
        <v>75</v>
      </c>
      <c r="E4" s="35" t="s">
        <v>76</v>
      </c>
      <c r="F4" s="28" t="s">
        <v>20</v>
      </c>
      <c r="G4" s="27" t="s">
        <v>23</v>
      </c>
    </row>
    <row r="5" spans="1:7">
      <c r="A5" s="29" t="s">
        <v>39</v>
      </c>
      <c r="B5" s="34">
        <v>146</v>
      </c>
      <c r="C5" s="34">
        <v>59</v>
      </c>
      <c r="D5" s="34">
        <v>67</v>
      </c>
      <c r="E5" s="34">
        <v>0</v>
      </c>
      <c r="F5" s="34">
        <v>20</v>
      </c>
      <c r="G5" s="34">
        <v>0</v>
      </c>
    </row>
    <row r="6" spans="1:7">
      <c r="A6" s="29" t="s">
        <v>13</v>
      </c>
      <c r="B6" s="34">
        <v>197</v>
      </c>
      <c r="C6" s="34">
        <v>42</v>
      </c>
      <c r="D6" s="34">
        <v>122</v>
      </c>
      <c r="E6" s="34">
        <v>0</v>
      </c>
      <c r="F6" s="34">
        <v>33</v>
      </c>
      <c r="G6" s="34">
        <v>0</v>
      </c>
    </row>
    <row r="7" spans="1:7">
      <c r="A7" s="29" t="s">
        <v>11</v>
      </c>
      <c r="B7" s="34">
        <v>120</v>
      </c>
      <c r="C7" s="34">
        <v>62</v>
      </c>
      <c r="D7" s="34">
        <v>32</v>
      </c>
      <c r="E7" s="34">
        <v>0</v>
      </c>
      <c r="F7" s="34">
        <v>26</v>
      </c>
      <c r="G7" s="34">
        <v>0</v>
      </c>
    </row>
    <row r="8" spans="1:7">
      <c r="A8" s="29" t="s">
        <v>40</v>
      </c>
      <c r="B8" s="34">
        <f t="shared" ref="B8:G8" si="0">SUM(B5:B7)</f>
        <v>463</v>
      </c>
      <c r="C8" s="34">
        <f t="shared" si="0"/>
        <v>163</v>
      </c>
      <c r="D8" s="34">
        <f t="shared" si="0"/>
        <v>221</v>
      </c>
      <c r="E8" s="34">
        <f t="shared" si="0"/>
        <v>0</v>
      </c>
      <c r="F8" s="34">
        <f t="shared" si="0"/>
        <v>79</v>
      </c>
      <c r="G8" s="34">
        <f t="shared" si="0"/>
        <v>0</v>
      </c>
    </row>
    <row r="9" spans="1:7">
      <c r="A9" s="29" t="s">
        <v>4</v>
      </c>
      <c r="B9" s="34">
        <v>151</v>
      </c>
      <c r="C9" s="34">
        <v>58</v>
      </c>
      <c r="D9" s="34">
        <v>84</v>
      </c>
      <c r="E9" s="34">
        <v>1</v>
      </c>
      <c r="F9" s="34">
        <v>8</v>
      </c>
      <c r="G9" s="34">
        <v>0</v>
      </c>
    </row>
    <row r="10" spans="1:7">
      <c r="A10" s="29" t="s">
        <v>41</v>
      </c>
      <c r="B10" s="34">
        <v>68</v>
      </c>
      <c r="C10" s="34">
        <v>42</v>
      </c>
      <c r="D10" s="34">
        <v>12</v>
      </c>
      <c r="E10" s="34">
        <v>0</v>
      </c>
      <c r="F10" s="34">
        <v>14</v>
      </c>
      <c r="G10" s="34">
        <v>0</v>
      </c>
    </row>
    <row r="11" spans="1:7">
      <c r="A11" s="29" t="s">
        <v>44</v>
      </c>
      <c r="B11" s="34">
        <v>41</v>
      </c>
      <c r="C11" s="34">
        <v>28</v>
      </c>
      <c r="D11" s="34">
        <v>9</v>
      </c>
      <c r="E11" s="34">
        <v>0</v>
      </c>
      <c r="F11" s="34">
        <v>4</v>
      </c>
      <c r="G11" s="34">
        <v>0</v>
      </c>
    </row>
    <row r="12" spans="1:7">
      <c r="A12" s="29" t="s">
        <v>45</v>
      </c>
      <c r="B12" s="34">
        <v>59</v>
      </c>
      <c r="C12" s="34">
        <v>17</v>
      </c>
      <c r="D12" s="34">
        <v>28</v>
      </c>
      <c r="E12" s="34">
        <v>0</v>
      </c>
      <c r="F12" s="34">
        <v>14</v>
      </c>
      <c r="G12" s="34">
        <v>0</v>
      </c>
    </row>
    <row r="13" spans="1:7">
      <c r="A13" s="29" t="s">
        <v>46</v>
      </c>
      <c r="B13" s="34">
        <v>64</v>
      </c>
      <c r="C13" s="34">
        <v>33</v>
      </c>
      <c r="D13" s="34">
        <v>30</v>
      </c>
      <c r="E13" s="34">
        <v>0</v>
      </c>
      <c r="F13" s="34">
        <v>1</v>
      </c>
      <c r="G13" s="34">
        <v>0</v>
      </c>
    </row>
    <row r="14" spans="1:7">
      <c r="A14" s="29" t="s">
        <v>48</v>
      </c>
      <c r="B14" s="34">
        <v>89</v>
      </c>
      <c r="C14" s="34">
        <v>40</v>
      </c>
      <c r="D14" s="34">
        <v>37</v>
      </c>
      <c r="E14" s="34">
        <v>0</v>
      </c>
      <c r="F14" s="34">
        <v>12</v>
      </c>
      <c r="G14" s="34">
        <v>0</v>
      </c>
    </row>
    <row r="15" spans="1:7">
      <c r="A15" s="29" t="s">
        <v>47</v>
      </c>
      <c r="B15" s="34">
        <v>2</v>
      </c>
      <c r="C15" s="34">
        <v>2</v>
      </c>
      <c r="D15" s="34">
        <v>0</v>
      </c>
      <c r="E15" s="34">
        <v>0</v>
      </c>
      <c r="F15" s="34">
        <v>0</v>
      </c>
      <c r="G15" s="34">
        <v>0</v>
      </c>
    </row>
    <row r="16" spans="1:7">
      <c r="A16" s="29" t="s">
        <v>5</v>
      </c>
      <c r="B16" s="34">
        <f t="shared" ref="B16:G16" si="1">SUM(B9:B15)</f>
        <v>474</v>
      </c>
      <c r="C16" s="34">
        <f t="shared" si="1"/>
        <v>220</v>
      </c>
      <c r="D16" s="34">
        <f t="shared" si="1"/>
        <v>200</v>
      </c>
      <c r="E16" s="34">
        <f t="shared" si="1"/>
        <v>1</v>
      </c>
      <c r="F16" s="34">
        <f t="shared" si="1"/>
        <v>53</v>
      </c>
      <c r="G16" s="34">
        <f t="shared" si="1"/>
        <v>0</v>
      </c>
    </row>
    <row r="17" spans="1:7">
      <c r="A17" s="29" t="s">
        <v>8</v>
      </c>
      <c r="B17" s="34">
        <v>122</v>
      </c>
      <c r="C17" s="34">
        <v>64</v>
      </c>
      <c r="D17" s="34">
        <v>42</v>
      </c>
      <c r="E17" s="34">
        <v>1</v>
      </c>
      <c r="F17" s="34">
        <v>15</v>
      </c>
      <c r="G17" s="34">
        <v>0</v>
      </c>
    </row>
    <row r="18" spans="1:7">
      <c r="A18" s="29" t="s">
        <v>28</v>
      </c>
      <c r="B18" s="34">
        <v>6</v>
      </c>
      <c r="C18" s="34">
        <v>5</v>
      </c>
      <c r="D18" s="34">
        <v>0</v>
      </c>
      <c r="E18" s="34">
        <v>1</v>
      </c>
      <c r="F18" s="34">
        <v>0</v>
      </c>
      <c r="G18" s="34">
        <v>0</v>
      </c>
    </row>
    <row r="19" spans="1:7">
      <c r="A19" s="29" t="s">
        <v>50</v>
      </c>
      <c r="B19" s="34">
        <v>50</v>
      </c>
      <c r="C19" s="34">
        <v>19</v>
      </c>
      <c r="D19" s="34">
        <v>16</v>
      </c>
      <c r="E19" s="34">
        <v>1</v>
      </c>
      <c r="F19" s="34">
        <v>14</v>
      </c>
      <c r="G19" s="34">
        <v>0</v>
      </c>
    </row>
    <row r="20" spans="1:7">
      <c r="A20" s="29" t="s">
        <v>53</v>
      </c>
      <c r="B20" s="34">
        <v>42</v>
      </c>
      <c r="C20" s="34">
        <v>26</v>
      </c>
      <c r="D20" s="34">
        <v>12</v>
      </c>
      <c r="E20" s="34">
        <v>0</v>
      </c>
      <c r="F20" s="34">
        <v>4</v>
      </c>
      <c r="G20" s="34">
        <v>0</v>
      </c>
    </row>
    <row r="21" spans="1:7">
      <c r="A21" s="29" t="s">
        <v>57</v>
      </c>
      <c r="B21" s="34">
        <v>14</v>
      </c>
      <c r="C21" s="34">
        <v>9</v>
      </c>
      <c r="D21" s="34">
        <v>0</v>
      </c>
      <c r="E21" s="34">
        <v>1</v>
      </c>
      <c r="F21" s="34">
        <v>4</v>
      </c>
      <c r="G21" s="34">
        <v>0</v>
      </c>
    </row>
    <row r="22" spans="1:7">
      <c r="A22" s="29" t="s">
        <v>59</v>
      </c>
      <c r="B22" s="34">
        <v>23</v>
      </c>
      <c r="C22" s="34">
        <v>23</v>
      </c>
      <c r="D22" s="34">
        <v>0</v>
      </c>
      <c r="E22" s="34">
        <v>0</v>
      </c>
      <c r="F22" s="34">
        <v>0</v>
      </c>
      <c r="G22" s="34">
        <v>0</v>
      </c>
    </row>
    <row r="23" spans="1:7">
      <c r="A23" s="29" t="s">
        <v>15</v>
      </c>
      <c r="B23" s="34">
        <v>124</v>
      </c>
      <c r="C23" s="34">
        <v>50</v>
      </c>
      <c r="D23" s="34">
        <v>64</v>
      </c>
      <c r="E23" s="34">
        <v>0</v>
      </c>
      <c r="F23" s="34">
        <v>10</v>
      </c>
      <c r="G23" s="34">
        <v>0</v>
      </c>
    </row>
    <row r="24" spans="1:7">
      <c r="A24" s="29" t="s">
        <v>49</v>
      </c>
      <c r="B24" s="34">
        <v>78</v>
      </c>
      <c r="C24" s="34">
        <v>50</v>
      </c>
      <c r="D24" s="34">
        <v>0</v>
      </c>
      <c r="E24" s="34">
        <v>0</v>
      </c>
      <c r="F24" s="34">
        <v>28</v>
      </c>
      <c r="G24" s="34">
        <v>0</v>
      </c>
    </row>
    <row r="25" spans="1:7">
      <c r="A25" s="29" t="s">
        <v>34</v>
      </c>
      <c r="B25" s="34">
        <v>67</v>
      </c>
      <c r="C25" s="34">
        <v>32</v>
      </c>
      <c r="D25" s="34">
        <v>27</v>
      </c>
      <c r="E25" s="34">
        <v>0</v>
      </c>
      <c r="F25" s="34">
        <v>8</v>
      </c>
      <c r="G25" s="34">
        <v>0</v>
      </c>
    </row>
    <row r="26" spans="1:7">
      <c r="A26" s="29" t="s">
        <v>2</v>
      </c>
      <c r="B26" s="34">
        <v>69</v>
      </c>
      <c r="C26" s="34">
        <v>40</v>
      </c>
      <c r="D26" s="34">
        <v>26</v>
      </c>
      <c r="E26" s="34">
        <v>0</v>
      </c>
      <c r="F26" s="34">
        <v>3</v>
      </c>
      <c r="G26" s="34">
        <v>0</v>
      </c>
    </row>
    <row r="27" spans="1:7">
      <c r="A27" s="29" t="s">
        <v>51</v>
      </c>
      <c r="B27" s="34">
        <v>41</v>
      </c>
      <c r="C27" s="34">
        <v>31</v>
      </c>
      <c r="D27" s="34">
        <v>0</v>
      </c>
      <c r="E27" s="34">
        <v>0</v>
      </c>
      <c r="F27" s="34">
        <v>10</v>
      </c>
      <c r="G27" s="34">
        <v>0</v>
      </c>
    </row>
    <row r="28" spans="1:7">
      <c r="A28" s="29" t="s">
        <v>61</v>
      </c>
      <c r="B28" s="34">
        <v>30</v>
      </c>
      <c r="C28" s="34">
        <v>22</v>
      </c>
      <c r="D28" s="34">
        <v>0</v>
      </c>
      <c r="E28" s="34">
        <v>0</v>
      </c>
      <c r="F28" s="34">
        <v>8</v>
      </c>
      <c r="G28" s="34">
        <v>0</v>
      </c>
    </row>
    <row r="29" spans="1:7">
      <c r="A29" s="29" t="s">
        <v>29</v>
      </c>
      <c r="B29" s="34">
        <v>31</v>
      </c>
      <c r="C29" s="34">
        <v>29</v>
      </c>
      <c r="D29" s="34">
        <v>0</v>
      </c>
      <c r="E29" s="34">
        <v>0</v>
      </c>
      <c r="F29" s="34">
        <v>2</v>
      </c>
      <c r="G29" s="34">
        <v>0</v>
      </c>
    </row>
    <row r="30" spans="1:7">
      <c r="A30" s="29" t="s">
        <v>54</v>
      </c>
      <c r="B30" s="34">
        <v>4</v>
      </c>
      <c r="C30" s="34">
        <v>4</v>
      </c>
      <c r="D30" s="34">
        <v>0</v>
      </c>
      <c r="E30" s="34">
        <v>0</v>
      </c>
      <c r="F30" s="34">
        <v>0</v>
      </c>
      <c r="G30" s="34">
        <v>0</v>
      </c>
    </row>
    <row r="31" spans="1:7">
      <c r="A31" s="29" t="s">
        <v>42</v>
      </c>
      <c r="B31" s="34">
        <v>24</v>
      </c>
      <c r="C31" s="34">
        <v>13</v>
      </c>
      <c r="D31" s="34">
        <v>0</v>
      </c>
      <c r="E31" s="34">
        <v>0</v>
      </c>
      <c r="F31" s="34">
        <v>11</v>
      </c>
      <c r="G31" s="34">
        <v>0</v>
      </c>
    </row>
    <row r="32" spans="1:7">
      <c r="A32" s="29" t="s">
        <v>0</v>
      </c>
      <c r="B32" s="34">
        <v>42</v>
      </c>
      <c r="C32" s="34">
        <v>16</v>
      </c>
      <c r="D32" s="34">
        <v>23</v>
      </c>
      <c r="E32" s="34">
        <v>0</v>
      </c>
      <c r="F32" s="34">
        <v>3</v>
      </c>
      <c r="G32" s="34">
        <v>0</v>
      </c>
    </row>
    <row r="33" spans="1:7">
      <c r="A33" s="29" t="s">
        <v>56</v>
      </c>
      <c r="B33" s="34">
        <v>2</v>
      </c>
      <c r="C33" s="34">
        <v>2</v>
      </c>
      <c r="D33" s="34">
        <v>0</v>
      </c>
      <c r="E33" s="34">
        <v>0</v>
      </c>
      <c r="F33" s="34">
        <v>0</v>
      </c>
      <c r="G33" s="34">
        <v>0</v>
      </c>
    </row>
    <row r="34" spans="1:7">
      <c r="A34" s="29" t="s">
        <v>35</v>
      </c>
      <c r="B34" s="34">
        <v>6</v>
      </c>
      <c r="C34" s="34">
        <v>6</v>
      </c>
      <c r="D34" s="34">
        <v>0</v>
      </c>
      <c r="E34" s="34">
        <v>0</v>
      </c>
      <c r="F34" s="34">
        <v>0</v>
      </c>
      <c r="G34" s="34">
        <v>0</v>
      </c>
    </row>
    <row r="35" spans="1:7">
      <c r="A35" s="29" t="s">
        <v>31</v>
      </c>
      <c r="B35" s="34">
        <v>22</v>
      </c>
      <c r="C35" s="34">
        <v>22</v>
      </c>
      <c r="D35" s="34">
        <v>0</v>
      </c>
      <c r="E35" s="34">
        <v>0</v>
      </c>
      <c r="F35" s="34">
        <v>0</v>
      </c>
      <c r="G35" s="34">
        <v>0</v>
      </c>
    </row>
    <row r="36" spans="1:7">
      <c r="A36" s="29" t="s">
        <v>22</v>
      </c>
      <c r="B36" s="34">
        <v>12</v>
      </c>
      <c r="C36" s="34">
        <v>8</v>
      </c>
      <c r="D36" s="34">
        <v>0</v>
      </c>
      <c r="E36" s="34">
        <v>0</v>
      </c>
      <c r="F36" s="34">
        <v>4</v>
      </c>
      <c r="G36" s="34">
        <v>0</v>
      </c>
    </row>
    <row r="37" spans="1:7">
      <c r="A37" s="29" t="s">
        <v>33</v>
      </c>
      <c r="B37" s="34">
        <v>13</v>
      </c>
      <c r="C37" s="34">
        <v>9</v>
      </c>
      <c r="D37" s="34">
        <v>0</v>
      </c>
      <c r="E37" s="34">
        <v>0</v>
      </c>
      <c r="F37" s="34">
        <v>4</v>
      </c>
      <c r="G37" s="34">
        <v>0</v>
      </c>
    </row>
    <row r="38" spans="1:7">
      <c r="A38" s="29" t="s">
        <v>19</v>
      </c>
      <c r="B38" s="34">
        <v>1</v>
      </c>
      <c r="C38" s="34">
        <v>1</v>
      </c>
      <c r="D38" s="34">
        <v>0</v>
      </c>
      <c r="E38" s="34">
        <v>0</v>
      </c>
      <c r="F38" s="34">
        <v>0</v>
      </c>
      <c r="G38" s="34">
        <v>0</v>
      </c>
    </row>
    <row r="39" spans="1:7">
      <c r="A39" s="30" t="s">
        <v>64</v>
      </c>
      <c r="B39" s="34">
        <v>0</v>
      </c>
      <c r="C39" s="34">
        <v>0</v>
      </c>
      <c r="D39" s="34">
        <v>0</v>
      </c>
      <c r="E39" s="34">
        <v>0</v>
      </c>
      <c r="F39" s="34">
        <v>0</v>
      </c>
      <c r="G39" s="34">
        <v>0</v>
      </c>
    </row>
    <row r="40" spans="1:7">
      <c r="A40" s="29" t="s">
        <v>62</v>
      </c>
      <c r="B40" s="34">
        <v>0</v>
      </c>
      <c r="C40" s="34">
        <v>0</v>
      </c>
      <c r="D40" s="34">
        <v>0</v>
      </c>
      <c r="E40" s="34">
        <v>0</v>
      </c>
      <c r="F40" s="34">
        <v>0</v>
      </c>
      <c r="G40" s="34">
        <v>0</v>
      </c>
    </row>
    <row r="41" spans="1:7">
      <c r="A41" s="29" t="s">
        <v>16</v>
      </c>
      <c r="B41" s="34">
        <v>2</v>
      </c>
      <c r="C41" s="34">
        <v>2</v>
      </c>
      <c r="D41" s="34">
        <v>0</v>
      </c>
      <c r="E41" s="34">
        <v>0</v>
      </c>
      <c r="F41" s="34">
        <v>0</v>
      </c>
      <c r="G41" s="34">
        <v>0</v>
      </c>
    </row>
    <row r="42" spans="1:7">
      <c r="A42" s="30" t="s">
        <v>36</v>
      </c>
      <c r="B42" s="34">
        <v>0</v>
      </c>
      <c r="C42" s="34">
        <v>0</v>
      </c>
      <c r="D42" s="34">
        <v>0</v>
      </c>
      <c r="E42" s="34">
        <v>0</v>
      </c>
      <c r="F42" s="34">
        <v>0</v>
      </c>
      <c r="G42" s="34">
        <v>0</v>
      </c>
    </row>
    <row r="43" spans="1:7">
      <c r="A43" s="29" t="s">
        <v>32</v>
      </c>
      <c r="B43" s="34">
        <v>11</v>
      </c>
      <c r="C43" s="34">
        <v>9</v>
      </c>
      <c r="D43" s="34">
        <v>0</v>
      </c>
      <c r="E43" s="34">
        <v>0</v>
      </c>
      <c r="F43" s="34">
        <v>2</v>
      </c>
      <c r="G43" s="34">
        <v>0</v>
      </c>
    </row>
    <row r="44" spans="1:7">
      <c r="A44" s="29" t="s">
        <v>55</v>
      </c>
      <c r="B44" s="34">
        <v>21</v>
      </c>
      <c r="C44" s="34">
        <v>5</v>
      </c>
      <c r="D44" s="34">
        <v>8</v>
      </c>
      <c r="E44" s="34">
        <v>0</v>
      </c>
      <c r="F44" s="34">
        <v>8</v>
      </c>
      <c r="G44" s="34">
        <v>0</v>
      </c>
    </row>
    <row r="45" spans="1:7">
      <c r="A45" s="29" t="s">
        <v>18</v>
      </c>
      <c r="B45" s="34">
        <v>29</v>
      </c>
      <c r="C45" s="34">
        <v>8</v>
      </c>
      <c r="D45" s="34">
        <v>21</v>
      </c>
      <c r="E45" s="34">
        <v>0</v>
      </c>
      <c r="F45" s="34">
        <v>0</v>
      </c>
      <c r="G45" s="34">
        <v>0</v>
      </c>
    </row>
    <row r="46" spans="1:7">
      <c r="A46" s="29" t="s">
        <v>3</v>
      </c>
      <c r="B46" s="34">
        <v>17</v>
      </c>
      <c r="C46" s="34">
        <v>5</v>
      </c>
      <c r="D46" s="34">
        <v>12</v>
      </c>
      <c r="E46" s="34">
        <v>0</v>
      </c>
      <c r="F46" s="34">
        <v>0</v>
      </c>
      <c r="G46" s="34">
        <v>0</v>
      </c>
    </row>
    <row r="47" spans="1:7">
      <c r="A47" s="29" t="s">
        <v>52</v>
      </c>
      <c r="B47" s="34">
        <v>9</v>
      </c>
      <c r="C47" s="34">
        <v>7</v>
      </c>
      <c r="D47" s="34">
        <v>0</v>
      </c>
      <c r="E47" s="34">
        <v>0</v>
      </c>
      <c r="F47" s="34">
        <v>2</v>
      </c>
      <c r="G47" s="34">
        <v>0</v>
      </c>
    </row>
    <row r="48" spans="1:7">
      <c r="A48" s="29" t="s">
        <v>1</v>
      </c>
      <c r="B48" s="34">
        <v>1</v>
      </c>
      <c r="C48" s="34">
        <v>1</v>
      </c>
      <c r="D48" s="34">
        <v>0</v>
      </c>
      <c r="E48" s="34">
        <v>0</v>
      </c>
      <c r="F48" s="34">
        <v>0</v>
      </c>
      <c r="G48" s="34">
        <v>0</v>
      </c>
    </row>
    <row r="49" spans="1:7">
      <c r="A49" s="31" t="s">
        <v>63</v>
      </c>
      <c r="B49" s="34">
        <v>2</v>
      </c>
      <c r="C49" s="34">
        <v>2</v>
      </c>
      <c r="D49" s="34">
        <v>0</v>
      </c>
      <c r="E49" s="34">
        <v>0</v>
      </c>
      <c r="F49" s="34">
        <v>0</v>
      </c>
      <c r="G49" s="34">
        <v>0</v>
      </c>
    </row>
    <row r="50" spans="1:7">
      <c r="A50" s="32" t="s">
        <v>24</v>
      </c>
      <c r="B50" s="34">
        <f t="shared" ref="B50:G50" si="2">SUM(B5:B49)-B8-B16</f>
        <v>1852</v>
      </c>
      <c r="C50" s="34">
        <f t="shared" si="2"/>
        <v>903</v>
      </c>
      <c r="D50" s="34">
        <f t="shared" si="2"/>
        <v>672</v>
      </c>
      <c r="E50" s="34">
        <f t="shared" si="2"/>
        <v>5</v>
      </c>
      <c r="F50" s="34">
        <f t="shared" si="2"/>
        <v>272</v>
      </c>
      <c r="G50" s="34">
        <f t="shared" si="2"/>
        <v>0</v>
      </c>
    </row>
  </sheetData>
  <phoneticPr fontId="12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49"/>
  <sheetViews>
    <sheetView workbookViewId="0">
      <selection activeCell="L11" sqref="L11"/>
    </sheetView>
  </sheetViews>
  <sheetFormatPr defaultRowHeight="13"/>
  <cols>
    <col min="2" max="2" width="12" customWidth="1"/>
    <col min="5" max="5" width="10.75" customWidth="1"/>
  </cols>
  <sheetData>
    <row r="1" spans="1:7">
      <c r="B1" s="47" t="s">
        <v>27</v>
      </c>
      <c r="C1" s="47"/>
      <c r="D1" s="47"/>
      <c r="E1" s="47"/>
      <c r="F1" t="s">
        <v>70</v>
      </c>
    </row>
    <row r="2" spans="1:7">
      <c r="G2" t="s">
        <v>6</v>
      </c>
    </row>
    <row r="3" spans="1:7">
      <c r="A3" s="46" t="s">
        <v>72</v>
      </c>
      <c r="B3" s="46" t="s">
        <v>74</v>
      </c>
      <c r="C3" s="46" t="s">
        <v>58</v>
      </c>
      <c r="D3" s="46" t="s">
        <v>75</v>
      </c>
      <c r="E3" s="46" t="s">
        <v>76</v>
      </c>
      <c r="F3" s="46" t="s">
        <v>20</v>
      </c>
      <c r="G3" s="46" t="s">
        <v>23</v>
      </c>
    </row>
    <row r="4" spans="1:7">
      <c r="A4" s="46" t="s">
        <v>39</v>
      </c>
      <c r="B4" s="46">
        <v>80</v>
      </c>
      <c r="C4" s="46">
        <v>47</v>
      </c>
      <c r="D4" s="46">
        <v>18</v>
      </c>
      <c r="E4" s="46">
        <v>0</v>
      </c>
      <c r="F4" s="46">
        <v>15</v>
      </c>
      <c r="G4" s="46">
        <v>0</v>
      </c>
    </row>
    <row r="5" spans="1:7">
      <c r="A5" s="46" t="s">
        <v>13</v>
      </c>
      <c r="B5" s="46">
        <v>106</v>
      </c>
      <c r="C5" s="46">
        <v>40</v>
      </c>
      <c r="D5" s="46">
        <v>36</v>
      </c>
      <c r="E5" s="46">
        <v>0</v>
      </c>
      <c r="F5" s="46">
        <v>30</v>
      </c>
      <c r="G5" s="46">
        <v>0</v>
      </c>
    </row>
    <row r="6" spans="1:7">
      <c r="A6" s="46" t="s">
        <v>11</v>
      </c>
      <c r="B6" s="46">
        <v>135</v>
      </c>
      <c r="C6" s="46">
        <v>69</v>
      </c>
      <c r="D6" s="46">
        <v>52</v>
      </c>
      <c r="E6" s="46">
        <v>0</v>
      </c>
      <c r="F6" s="46">
        <v>14</v>
      </c>
      <c r="G6" s="46">
        <v>0</v>
      </c>
    </row>
    <row r="7" spans="1:7">
      <c r="A7" s="46" t="s">
        <v>40</v>
      </c>
      <c r="B7" s="46">
        <v>321</v>
      </c>
      <c r="C7" s="46">
        <v>156</v>
      </c>
      <c r="D7" s="46">
        <v>106</v>
      </c>
      <c r="E7" s="46">
        <v>0</v>
      </c>
      <c r="F7" s="46">
        <v>59</v>
      </c>
      <c r="G7" s="46">
        <v>0</v>
      </c>
    </row>
    <row r="8" spans="1:7">
      <c r="A8" s="46" t="s">
        <v>4</v>
      </c>
      <c r="B8" s="46">
        <v>119</v>
      </c>
      <c r="C8" s="46">
        <v>65</v>
      </c>
      <c r="D8" s="46">
        <v>32</v>
      </c>
      <c r="E8" s="46">
        <v>3</v>
      </c>
      <c r="F8" s="46">
        <v>19</v>
      </c>
      <c r="G8" s="46">
        <v>0</v>
      </c>
    </row>
    <row r="9" spans="1:7">
      <c r="A9" s="46" t="s">
        <v>41</v>
      </c>
      <c r="B9" s="46">
        <v>68</v>
      </c>
      <c r="C9" s="46">
        <v>46</v>
      </c>
      <c r="D9" s="46">
        <v>15</v>
      </c>
      <c r="E9" s="46">
        <v>0</v>
      </c>
      <c r="F9" s="46">
        <v>7</v>
      </c>
      <c r="G9" s="46">
        <v>0</v>
      </c>
    </row>
    <row r="10" spans="1:7">
      <c r="A10" s="46" t="s">
        <v>44</v>
      </c>
      <c r="B10" s="46">
        <v>97</v>
      </c>
      <c r="C10" s="46">
        <v>34</v>
      </c>
      <c r="D10" s="46">
        <v>54</v>
      </c>
      <c r="E10" s="46">
        <v>3</v>
      </c>
      <c r="F10" s="46">
        <v>6</v>
      </c>
      <c r="G10" s="46">
        <v>0</v>
      </c>
    </row>
    <row r="11" spans="1:7">
      <c r="A11" s="46" t="s">
        <v>45</v>
      </c>
      <c r="B11" s="46">
        <v>70</v>
      </c>
      <c r="C11" s="46">
        <v>24</v>
      </c>
      <c r="D11" s="46">
        <v>31</v>
      </c>
      <c r="E11" s="46">
        <v>0</v>
      </c>
      <c r="F11" s="46">
        <v>15</v>
      </c>
      <c r="G11" s="46">
        <v>0</v>
      </c>
    </row>
    <row r="12" spans="1:7">
      <c r="A12" s="46" t="s">
        <v>46</v>
      </c>
      <c r="B12" s="46">
        <v>38</v>
      </c>
      <c r="C12" s="46">
        <v>34</v>
      </c>
      <c r="D12" s="46">
        <v>0</v>
      </c>
      <c r="E12" s="46">
        <v>1</v>
      </c>
      <c r="F12" s="46">
        <v>3</v>
      </c>
      <c r="G12" s="46">
        <v>0</v>
      </c>
    </row>
    <row r="13" spans="1:7">
      <c r="A13" s="46" t="s">
        <v>48</v>
      </c>
      <c r="B13" s="46">
        <v>66</v>
      </c>
      <c r="C13" s="46">
        <v>32</v>
      </c>
      <c r="D13" s="46">
        <v>12</v>
      </c>
      <c r="E13" s="46">
        <v>0</v>
      </c>
      <c r="F13" s="46">
        <v>22</v>
      </c>
      <c r="G13" s="46">
        <v>0</v>
      </c>
    </row>
    <row r="14" spans="1:7">
      <c r="A14" s="46" t="s">
        <v>47</v>
      </c>
      <c r="B14" s="46">
        <v>5</v>
      </c>
      <c r="C14" s="46">
        <v>5</v>
      </c>
      <c r="D14" s="46">
        <v>0</v>
      </c>
      <c r="E14" s="46">
        <v>0</v>
      </c>
      <c r="F14" s="46">
        <v>0</v>
      </c>
      <c r="G14" s="46">
        <v>0</v>
      </c>
    </row>
    <row r="15" spans="1:7">
      <c r="A15" s="46" t="s">
        <v>5</v>
      </c>
      <c r="B15" s="46">
        <v>463</v>
      </c>
      <c r="C15" s="46">
        <v>240</v>
      </c>
      <c r="D15" s="46">
        <v>144</v>
      </c>
      <c r="E15" s="46">
        <v>7</v>
      </c>
      <c r="F15" s="46">
        <v>72</v>
      </c>
      <c r="G15" s="46">
        <v>0</v>
      </c>
    </row>
    <row r="16" spans="1:7">
      <c r="A16" s="46" t="s">
        <v>8</v>
      </c>
      <c r="B16" s="46">
        <v>88</v>
      </c>
      <c r="C16" s="46">
        <v>32</v>
      </c>
      <c r="D16" s="46">
        <v>34</v>
      </c>
      <c r="E16" s="46">
        <v>0</v>
      </c>
      <c r="F16" s="46">
        <v>22</v>
      </c>
      <c r="G16" s="46">
        <v>0</v>
      </c>
    </row>
    <row r="17" spans="1:7">
      <c r="A17" s="46" t="s">
        <v>28</v>
      </c>
      <c r="B17" s="46">
        <v>5</v>
      </c>
      <c r="C17" s="46">
        <v>5</v>
      </c>
      <c r="D17" s="46">
        <v>0</v>
      </c>
      <c r="E17" s="46">
        <v>0</v>
      </c>
      <c r="F17" s="46">
        <v>0</v>
      </c>
      <c r="G17" s="46">
        <v>0</v>
      </c>
    </row>
    <row r="18" spans="1:7">
      <c r="A18" s="46" t="s">
        <v>50</v>
      </c>
      <c r="B18" s="46">
        <v>32</v>
      </c>
      <c r="C18" s="46">
        <v>18</v>
      </c>
      <c r="D18" s="46">
        <v>8</v>
      </c>
      <c r="E18" s="46">
        <v>1</v>
      </c>
      <c r="F18" s="46">
        <v>5</v>
      </c>
      <c r="G18" s="46">
        <v>0</v>
      </c>
    </row>
    <row r="19" spans="1:7">
      <c r="A19" s="46" t="s">
        <v>53</v>
      </c>
      <c r="B19" s="46">
        <v>56</v>
      </c>
      <c r="C19" s="46">
        <v>33</v>
      </c>
      <c r="D19" s="46">
        <v>9</v>
      </c>
      <c r="E19" s="46">
        <v>0</v>
      </c>
      <c r="F19" s="46">
        <v>14</v>
      </c>
      <c r="G19" s="46">
        <v>0</v>
      </c>
    </row>
    <row r="20" spans="1:7">
      <c r="A20" s="46" t="s">
        <v>57</v>
      </c>
      <c r="B20" s="46">
        <v>19</v>
      </c>
      <c r="C20" s="46">
        <v>14</v>
      </c>
      <c r="D20" s="46">
        <v>0</v>
      </c>
      <c r="E20" s="46">
        <v>1</v>
      </c>
      <c r="F20" s="46">
        <v>4</v>
      </c>
      <c r="G20" s="46">
        <v>0</v>
      </c>
    </row>
    <row r="21" spans="1:7">
      <c r="A21" s="46" t="s">
        <v>59</v>
      </c>
      <c r="B21" s="46">
        <v>34</v>
      </c>
      <c r="C21" s="46">
        <v>23</v>
      </c>
      <c r="D21" s="46">
        <v>8</v>
      </c>
      <c r="E21" s="46">
        <v>0</v>
      </c>
      <c r="F21" s="46">
        <v>3</v>
      </c>
      <c r="G21" s="46">
        <v>0</v>
      </c>
    </row>
    <row r="22" spans="1:7">
      <c r="A22" s="46" t="s">
        <v>15</v>
      </c>
      <c r="B22" s="46">
        <v>109</v>
      </c>
      <c r="C22" s="46">
        <v>66</v>
      </c>
      <c r="D22" s="46">
        <v>30</v>
      </c>
      <c r="E22" s="46">
        <v>0</v>
      </c>
      <c r="F22" s="46">
        <v>13</v>
      </c>
      <c r="G22" s="46">
        <v>0</v>
      </c>
    </row>
    <row r="23" spans="1:7">
      <c r="A23" s="46" t="s">
        <v>49</v>
      </c>
      <c r="B23" s="46">
        <v>111</v>
      </c>
      <c r="C23" s="46">
        <v>44</v>
      </c>
      <c r="D23" s="46">
        <v>54</v>
      </c>
      <c r="E23" s="46">
        <v>0</v>
      </c>
      <c r="F23" s="46">
        <v>13</v>
      </c>
      <c r="G23" s="46">
        <v>0</v>
      </c>
    </row>
    <row r="24" spans="1:7">
      <c r="A24" s="46" t="s">
        <v>34</v>
      </c>
      <c r="B24" s="46">
        <v>76</v>
      </c>
      <c r="C24" s="46">
        <v>41</v>
      </c>
      <c r="D24" s="46">
        <v>24</v>
      </c>
      <c r="E24" s="46">
        <v>0</v>
      </c>
      <c r="F24" s="46">
        <v>11</v>
      </c>
      <c r="G24" s="46">
        <v>0</v>
      </c>
    </row>
    <row r="25" spans="1:7">
      <c r="A25" s="46" t="s">
        <v>2</v>
      </c>
      <c r="B25" s="46">
        <v>51</v>
      </c>
      <c r="C25" s="46">
        <v>34</v>
      </c>
      <c r="D25" s="46">
        <v>16</v>
      </c>
      <c r="E25" s="46">
        <v>0</v>
      </c>
      <c r="F25" s="46">
        <v>1</v>
      </c>
      <c r="G25" s="46">
        <v>0</v>
      </c>
    </row>
    <row r="26" spans="1:7">
      <c r="A26" s="46" t="s">
        <v>51</v>
      </c>
      <c r="B26" s="46">
        <v>61</v>
      </c>
      <c r="C26" s="46">
        <v>33</v>
      </c>
      <c r="D26" s="46">
        <v>22</v>
      </c>
      <c r="E26" s="46">
        <v>0</v>
      </c>
      <c r="F26" s="46">
        <v>6</v>
      </c>
      <c r="G26" s="46">
        <v>0</v>
      </c>
    </row>
    <row r="27" spans="1:7">
      <c r="A27" s="46" t="s">
        <v>61</v>
      </c>
      <c r="B27" s="46">
        <v>52</v>
      </c>
      <c r="C27" s="46">
        <v>16</v>
      </c>
      <c r="D27" s="46">
        <v>16</v>
      </c>
      <c r="E27" s="46">
        <v>1</v>
      </c>
      <c r="F27" s="46">
        <v>19</v>
      </c>
      <c r="G27" s="46">
        <v>0</v>
      </c>
    </row>
    <row r="28" spans="1:7">
      <c r="A28" s="46" t="s">
        <v>29</v>
      </c>
      <c r="B28" s="46">
        <v>25</v>
      </c>
      <c r="C28" s="46">
        <v>21</v>
      </c>
      <c r="D28" s="46">
        <v>0</v>
      </c>
      <c r="E28" s="46">
        <v>0</v>
      </c>
      <c r="F28" s="46">
        <v>4</v>
      </c>
      <c r="G28" s="46">
        <v>0</v>
      </c>
    </row>
    <row r="29" spans="1:7">
      <c r="A29" s="46" t="s">
        <v>54</v>
      </c>
      <c r="B29" s="46">
        <v>2</v>
      </c>
      <c r="C29" s="46">
        <v>2</v>
      </c>
      <c r="D29" s="46">
        <v>0</v>
      </c>
      <c r="E29" s="46">
        <v>0</v>
      </c>
      <c r="F29" s="46">
        <v>0</v>
      </c>
      <c r="G29" s="46">
        <v>0</v>
      </c>
    </row>
    <row r="30" spans="1:7">
      <c r="A30" s="46" t="s">
        <v>42</v>
      </c>
      <c r="B30" s="46">
        <v>32</v>
      </c>
      <c r="C30" s="46">
        <v>21</v>
      </c>
      <c r="D30" s="46">
        <v>0</v>
      </c>
      <c r="E30" s="46">
        <v>0</v>
      </c>
      <c r="F30" s="46">
        <v>11</v>
      </c>
      <c r="G30" s="46">
        <v>0</v>
      </c>
    </row>
    <row r="31" spans="1:7">
      <c r="A31" s="46" t="s">
        <v>0</v>
      </c>
      <c r="B31" s="46">
        <v>22</v>
      </c>
      <c r="C31" s="46">
        <v>15</v>
      </c>
      <c r="D31" s="46">
        <v>3</v>
      </c>
      <c r="E31" s="46">
        <v>0</v>
      </c>
      <c r="F31" s="46">
        <v>4</v>
      </c>
      <c r="G31" s="46">
        <v>0</v>
      </c>
    </row>
    <row r="32" spans="1:7">
      <c r="A32" s="46" t="s">
        <v>56</v>
      </c>
      <c r="B32" s="46">
        <v>6</v>
      </c>
      <c r="C32" s="46">
        <v>6</v>
      </c>
      <c r="D32" s="46">
        <v>0</v>
      </c>
      <c r="E32" s="46">
        <v>0</v>
      </c>
      <c r="F32" s="46">
        <v>0</v>
      </c>
      <c r="G32" s="46">
        <v>0</v>
      </c>
    </row>
    <row r="33" spans="1:7">
      <c r="A33" s="46" t="s">
        <v>35</v>
      </c>
      <c r="B33" s="46">
        <v>16</v>
      </c>
      <c r="C33" s="46">
        <v>14</v>
      </c>
      <c r="D33" s="46">
        <v>0</v>
      </c>
      <c r="E33" s="46">
        <v>0</v>
      </c>
      <c r="F33" s="46">
        <v>2</v>
      </c>
      <c r="G33" s="46">
        <v>0</v>
      </c>
    </row>
    <row r="34" spans="1:7">
      <c r="A34" s="46" t="s">
        <v>31</v>
      </c>
      <c r="B34" s="46">
        <v>19</v>
      </c>
      <c r="C34" s="46">
        <v>17</v>
      </c>
      <c r="D34" s="46">
        <v>0</v>
      </c>
      <c r="E34" s="46">
        <v>0</v>
      </c>
      <c r="F34" s="46">
        <v>2</v>
      </c>
      <c r="G34" s="46">
        <v>0</v>
      </c>
    </row>
    <row r="35" spans="1:7">
      <c r="A35" s="46" t="s">
        <v>22</v>
      </c>
      <c r="B35" s="46">
        <v>20</v>
      </c>
      <c r="C35" s="46">
        <v>8</v>
      </c>
      <c r="D35" s="46">
        <v>8</v>
      </c>
      <c r="E35" s="46">
        <v>0</v>
      </c>
      <c r="F35" s="46">
        <v>4</v>
      </c>
      <c r="G35" s="46">
        <v>0</v>
      </c>
    </row>
    <row r="36" spans="1:7">
      <c r="A36" s="46" t="s">
        <v>33</v>
      </c>
      <c r="B36" s="46">
        <v>14</v>
      </c>
      <c r="C36" s="46">
        <v>12</v>
      </c>
      <c r="D36" s="46">
        <v>0</v>
      </c>
      <c r="E36" s="46">
        <v>0</v>
      </c>
      <c r="F36" s="46">
        <v>2</v>
      </c>
      <c r="G36" s="46">
        <v>0</v>
      </c>
    </row>
    <row r="37" spans="1:7">
      <c r="A37" s="46" t="s">
        <v>19</v>
      </c>
      <c r="B37" s="46">
        <v>0</v>
      </c>
      <c r="C37" s="46">
        <v>0</v>
      </c>
      <c r="D37" s="46">
        <v>0</v>
      </c>
      <c r="E37" s="46">
        <v>0</v>
      </c>
      <c r="F37" s="46">
        <v>0</v>
      </c>
      <c r="G37" s="46">
        <v>0</v>
      </c>
    </row>
    <row r="38" spans="1:7">
      <c r="A38" s="46" t="s">
        <v>64</v>
      </c>
      <c r="B38" s="46">
        <v>4</v>
      </c>
      <c r="C38" s="46">
        <v>3</v>
      </c>
      <c r="D38" s="46">
        <v>0</v>
      </c>
      <c r="E38" s="46">
        <v>1</v>
      </c>
      <c r="F38" s="46">
        <v>0</v>
      </c>
      <c r="G38" s="46">
        <v>0</v>
      </c>
    </row>
    <row r="39" spans="1:7">
      <c r="A39" s="46" t="s">
        <v>62</v>
      </c>
      <c r="B39" s="46">
        <v>1</v>
      </c>
      <c r="C39" s="46">
        <v>1</v>
      </c>
      <c r="D39" s="46">
        <v>0</v>
      </c>
      <c r="E39" s="46">
        <v>0</v>
      </c>
      <c r="F39" s="46">
        <v>0</v>
      </c>
      <c r="G39" s="46">
        <v>0</v>
      </c>
    </row>
    <row r="40" spans="1:7">
      <c r="A40" s="46" t="s">
        <v>16</v>
      </c>
      <c r="B40" s="46">
        <v>2</v>
      </c>
      <c r="C40" s="46">
        <v>2</v>
      </c>
      <c r="D40" s="46">
        <v>0</v>
      </c>
      <c r="E40" s="46">
        <v>0</v>
      </c>
      <c r="F40" s="46">
        <v>0</v>
      </c>
      <c r="G40" s="46">
        <v>0</v>
      </c>
    </row>
    <row r="41" spans="1:7">
      <c r="A41" s="46" t="s">
        <v>36</v>
      </c>
      <c r="B41" s="46">
        <v>1</v>
      </c>
      <c r="C41" s="46">
        <v>1</v>
      </c>
      <c r="D41" s="46">
        <v>0</v>
      </c>
      <c r="E41" s="46">
        <v>0</v>
      </c>
      <c r="F41" s="46">
        <v>0</v>
      </c>
      <c r="G41" s="46">
        <v>0</v>
      </c>
    </row>
    <row r="42" spans="1:7">
      <c r="A42" s="46" t="s">
        <v>32</v>
      </c>
      <c r="B42" s="46">
        <v>12</v>
      </c>
      <c r="C42" s="46">
        <v>9</v>
      </c>
      <c r="D42" s="46">
        <v>0</v>
      </c>
      <c r="E42" s="46">
        <v>0</v>
      </c>
      <c r="F42" s="46">
        <v>3</v>
      </c>
      <c r="G42" s="46">
        <v>0</v>
      </c>
    </row>
    <row r="43" spans="1:7">
      <c r="A43" s="46" t="s">
        <v>55</v>
      </c>
      <c r="B43" s="46">
        <v>5</v>
      </c>
      <c r="C43" s="46">
        <v>4</v>
      </c>
      <c r="D43" s="46">
        <v>0</v>
      </c>
      <c r="E43" s="46">
        <v>0</v>
      </c>
      <c r="F43" s="46">
        <v>1</v>
      </c>
      <c r="G43" s="46">
        <v>0</v>
      </c>
    </row>
    <row r="44" spans="1:7">
      <c r="A44" s="46" t="s">
        <v>18</v>
      </c>
      <c r="B44" s="46">
        <v>42</v>
      </c>
      <c r="C44" s="46">
        <v>11</v>
      </c>
      <c r="D44" s="46">
        <v>30</v>
      </c>
      <c r="E44" s="46">
        <v>0</v>
      </c>
      <c r="F44" s="46">
        <v>1</v>
      </c>
      <c r="G44" s="46">
        <v>0</v>
      </c>
    </row>
    <row r="45" spans="1:7">
      <c r="A45" s="46" t="s">
        <v>3</v>
      </c>
      <c r="B45" s="46">
        <v>8</v>
      </c>
      <c r="C45" s="46">
        <v>8</v>
      </c>
      <c r="D45" s="46">
        <v>0</v>
      </c>
      <c r="E45" s="46">
        <v>0</v>
      </c>
      <c r="F45" s="46">
        <v>0</v>
      </c>
      <c r="G45" s="46">
        <v>0</v>
      </c>
    </row>
    <row r="46" spans="1:7">
      <c r="A46" s="46" t="s">
        <v>52</v>
      </c>
      <c r="B46" s="46">
        <v>11</v>
      </c>
      <c r="C46" s="46">
        <v>8</v>
      </c>
      <c r="D46" s="46">
        <v>0</v>
      </c>
      <c r="E46" s="46">
        <v>1</v>
      </c>
      <c r="F46" s="46">
        <v>2</v>
      </c>
      <c r="G46" s="46">
        <v>0</v>
      </c>
    </row>
    <row r="47" spans="1:7">
      <c r="A47" s="46" t="s">
        <v>1</v>
      </c>
      <c r="B47" s="46">
        <v>0</v>
      </c>
      <c r="C47" s="46">
        <v>0</v>
      </c>
      <c r="D47" s="46">
        <v>0</v>
      </c>
      <c r="E47" s="46">
        <v>0</v>
      </c>
      <c r="F47" s="46">
        <v>0</v>
      </c>
      <c r="G47" s="46">
        <v>0</v>
      </c>
    </row>
    <row r="48" spans="1:7">
      <c r="A48" s="46" t="s">
        <v>63</v>
      </c>
      <c r="B48" s="46">
        <v>10</v>
      </c>
      <c r="C48" s="46">
        <v>10</v>
      </c>
      <c r="D48" s="46">
        <v>0</v>
      </c>
      <c r="E48" s="46">
        <v>0</v>
      </c>
      <c r="F48" s="46">
        <v>0</v>
      </c>
      <c r="G48" s="46">
        <v>0</v>
      </c>
    </row>
    <row r="49" spans="1:7">
      <c r="A49" s="46" t="s">
        <v>24</v>
      </c>
      <c r="B49" s="46">
        <v>1730</v>
      </c>
      <c r="C49" s="46">
        <v>928</v>
      </c>
      <c r="D49" s="46">
        <v>512</v>
      </c>
      <c r="E49" s="46">
        <v>12</v>
      </c>
      <c r="F49" s="46">
        <v>278</v>
      </c>
      <c r="G49" s="46">
        <v>0</v>
      </c>
    </row>
  </sheetData>
  <mergeCells count="1">
    <mergeCell ref="B1:E1"/>
  </mergeCells>
  <phoneticPr fontId="12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49"/>
  <sheetViews>
    <sheetView workbookViewId="0">
      <selection activeCell="L11" sqref="L11"/>
    </sheetView>
  </sheetViews>
  <sheetFormatPr defaultRowHeight="13"/>
  <cols>
    <col min="2" max="2" width="12" customWidth="1"/>
    <col min="5" max="6" width="9.5" bestFit="1" customWidth="1"/>
  </cols>
  <sheetData>
    <row r="1" spans="1:7" ht="16.5">
      <c r="B1" s="3"/>
      <c r="C1" s="3"/>
      <c r="D1" s="14"/>
      <c r="E1" s="14" t="s">
        <v>27</v>
      </c>
      <c r="F1" s="44">
        <v>44805</v>
      </c>
      <c r="G1" s="17"/>
    </row>
    <row r="2" spans="1:7">
      <c r="B2" s="4"/>
      <c r="C2" s="4"/>
      <c r="D2" s="4"/>
      <c r="E2" s="4"/>
      <c r="F2" s="4"/>
      <c r="G2" s="18" t="s">
        <v>6</v>
      </c>
    </row>
    <row r="3" spans="1:7">
      <c r="A3" s="28" t="s">
        <v>72</v>
      </c>
      <c r="B3" s="33" t="s">
        <v>74</v>
      </c>
      <c r="C3" s="28" t="s">
        <v>58</v>
      </c>
      <c r="D3" s="28" t="s">
        <v>75</v>
      </c>
      <c r="E3" s="35" t="s">
        <v>76</v>
      </c>
      <c r="F3" s="28" t="s">
        <v>20</v>
      </c>
      <c r="G3" s="27" t="s">
        <v>23</v>
      </c>
    </row>
    <row r="4" spans="1:7">
      <c r="A4" s="29" t="s">
        <v>39</v>
      </c>
      <c r="B4" s="34">
        <f>IFERROR(VLOOKUP($A4,'[6]11市町別戸数'!$A:$G,7,FALSE),0)</f>
        <v>96</v>
      </c>
      <c r="C4" s="34">
        <f>IFERROR(VLOOKUP($A4,'[6]11市町別戸数'!$A:$G,3,FALSE),0)</f>
        <v>51</v>
      </c>
      <c r="D4" s="34">
        <f>IFERROR(VLOOKUP($A4,'[6]11市町別戸数'!$A:$G,4,FALSE),0)</f>
        <v>30</v>
      </c>
      <c r="E4" s="34">
        <f>IFERROR(VLOOKUP($A4,'[6]11市町別戸数'!$A:$G,5,FALSE),0)</f>
        <v>0</v>
      </c>
      <c r="F4" s="34">
        <f>IFERROR(VLOOKUP($A4,'[6]11市町別戸数'!$A:$G,6,FALSE),0)</f>
        <v>15</v>
      </c>
      <c r="G4" s="34">
        <f>IFERROR(VLOOKUP($A4,'[6]11市町別マンション戸数'!A:C,3,FALSE),0)</f>
        <v>0</v>
      </c>
    </row>
    <row r="5" spans="1:7">
      <c r="A5" s="29" t="s">
        <v>13</v>
      </c>
      <c r="B5" s="34">
        <f>IFERROR(VLOOKUP($A5,'[6]11市町別戸数'!$A:$G,7,FALSE),0)</f>
        <v>111</v>
      </c>
      <c r="C5" s="34">
        <f>IFERROR(VLOOKUP($A5,'[6]11市町別戸数'!$A:$G,3,FALSE),0)</f>
        <v>34</v>
      </c>
      <c r="D5" s="34">
        <f>IFERROR(VLOOKUP($A5,'[6]11市町別戸数'!$A:$G,4,FALSE),0)</f>
        <v>53</v>
      </c>
      <c r="E5" s="34">
        <f>IFERROR(VLOOKUP($A5,'[6]11市町別戸数'!$A:$G,5,FALSE),0)</f>
        <v>1</v>
      </c>
      <c r="F5" s="34">
        <f>IFERROR(VLOOKUP($A5,'[6]11市町別戸数'!$A:$G,6,FALSE),0)</f>
        <v>23</v>
      </c>
      <c r="G5" s="34">
        <f>IFERROR(VLOOKUP($A5,'[6]11市町別マンション戸数'!A:C,3,FALSE),0)</f>
        <v>0</v>
      </c>
    </row>
    <row r="6" spans="1:7">
      <c r="A6" s="29" t="s">
        <v>11</v>
      </c>
      <c r="B6" s="34">
        <f>IFERROR(VLOOKUP($A6,'[6]11市町別戸数'!$A:$G,7,FALSE),0)</f>
        <v>111</v>
      </c>
      <c r="C6" s="34">
        <f>IFERROR(VLOOKUP($A6,'[6]11市町別戸数'!$A:$G,3,FALSE),0)</f>
        <v>43</v>
      </c>
      <c r="D6" s="34">
        <f>IFERROR(VLOOKUP($A6,'[6]11市町別戸数'!$A:$G,4,FALSE),0)</f>
        <v>52</v>
      </c>
      <c r="E6" s="34">
        <f>IFERROR(VLOOKUP($A6,'[6]11市町別戸数'!$A:$G,5,FALSE),0)</f>
        <v>0</v>
      </c>
      <c r="F6" s="34">
        <f>IFERROR(VLOOKUP($A6,'[6]11市町別戸数'!$A:$G,6,FALSE),0)</f>
        <v>16</v>
      </c>
      <c r="G6" s="34">
        <f>IFERROR(VLOOKUP($A6,'[6]11市町別マンション戸数'!A:C,3,FALSE),0)</f>
        <v>0</v>
      </c>
    </row>
    <row r="7" spans="1:7">
      <c r="A7" s="29" t="s">
        <v>40</v>
      </c>
      <c r="B7" s="34">
        <f t="shared" ref="B7:G7" si="0">SUM(B4:B6)</f>
        <v>318</v>
      </c>
      <c r="C7" s="34">
        <f t="shared" si="0"/>
        <v>128</v>
      </c>
      <c r="D7" s="34">
        <f t="shared" si="0"/>
        <v>135</v>
      </c>
      <c r="E7" s="34">
        <f t="shared" si="0"/>
        <v>1</v>
      </c>
      <c r="F7" s="34">
        <f t="shared" si="0"/>
        <v>54</v>
      </c>
      <c r="G7" s="34">
        <f t="shared" si="0"/>
        <v>0</v>
      </c>
    </row>
    <row r="8" spans="1:7">
      <c r="A8" s="29" t="s">
        <v>4</v>
      </c>
      <c r="B8" s="34">
        <f>IFERROR(VLOOKUP($A8,'[6]11市町別戸数'!$A:$G,7,FALSE),0)</f>
        <v>322</v>
      </c>
      <c r="C8" s="34">
        <f>IFERROR(VLOOKUP($A8,'[6]11市町別戸数'!$A:$G,3,FALSE),0)</f>
        <v>38</v>
      </c>
      <c r="D8" s="34">
        <f>IFERROR(VLOOKUP($A8,'[6]11市町別戸数'!$A:$G,4,FALSE),0)</f>
        <v>177</v>
      </c>
      <c r="E8" s="34">
        <f>IFERROR(VLOOKUP($A8,'[6]11市町別戸数'!$A:$G,5,FALSE),0)</f>
        <v>1</v>
      </c>
      <c r="F8" s="34">
        <f>IFERROR(VLOOKUP($A8,'[6]11市町別戸数'!$A:$G,6,FALSE),0)</f>
        <v>106</v>
      </c>
      <c r="G8" s="34">
        <f>IFERROR(VLOOKUP($A8,'[6]11市町別マンション戸数'!A:C,3,FALSE),0)</f>
        <v>92</v>
      </c>
    </row>
    <row r="9" spans="1:7">
      <c r="A9" s="29" t="s">
        <v>41</v>
      </c>
      <c r="B9" s="34">
        <f>IFERROR(VLOOKUP($A9,'[6]11市町別戸数'!$A:$G,7,FALSE),0)</f>
        <v>51</v>
      </c>
      <c r="C9" s="34">
        <f>IFERROR(VLOOKUP($A9,'[6]11市町別戸数'!$A:$G,3,FALSE),0)</f>
        <v>31</v>
      </c>
      <c r="D9" s="34">
        <f>IFERROR(VLOOKUP($A9,'[6]11市町別戸数'!$A:$G,4,FALSE),0)</f>
        <v>6</v>
      </c>
      <c r="E9" s="34">
        <f>IFERROR(VLOOKUP($A9,'[6]11市町別戸数'!$A:$G,5,FALSE),0)</f>
        <v>0</v>
      </c>
      <c r="F9" s="34">
        <f>IFERROR(VLOOKUP($A9,'[6]11市町別戸数'!$A:$G,6,FALSE),0)</f>
        <v>14</v>
      </c>
      <c r="G9" s="34">
        <f>IFERROR(VLOOKUP($A9,'[6]11市町別マンション戸数'!A:C,3,FALSE),0)</f>
        <v>0</v>
      </c>
    </row>
    <row r="10" spans="1:7">
      <c r="A10" s="29" t="s">
        <v>44</v>
      </c>
      <c r="B10" s="34">
        <f>IFERROR(VLOOKUP($A10,'[6]11市町別戸数'!$A:$G,7,FALSE),0)</f>
        <v>27</v>
      </c>
      <c r="C10" s="34">
        <f>IFERROR(VLOOKUP($A10,'[6]11市町別戸数'!$A:$G,3,FALSE),0)</f>
        <v>15</v>
      </c>
      <c r="D10" s="34">
        <f>IFERROR(VLOOKUP($A10,'[6]11市町別戸数'!$A:$G,4,FALSE),0)</f>
        <v>0</v>
      </c>
      <c r="E10" s="34">
        <f>IFERROR(VLOOKUP($A10,'[6]11市町別戸数'!$A:$G,5,FALSE),0)</f>
        <v>0</v>
      </c>
      <c r="F10" s="34">
        <f>IFERROR(VLOOKUP($A10,'[6]11市町別戸数'!$A:$G,6,FALSE),0)</f>
        <v>12</v>
      </c>
      <c r="G10" s="34">
        <f>IFERROR(VLOOKUP($A10,'[6]11市町別マンション戸数'!A:C,3,FALSE),0)</f>
        <v>0</v>
      </c>
    </row>
    <row r="11" spans="1:7">
      <c r="A11" s="29" t="s">
        <v>45</v>
      </c>
      <c r="B11" s="34">
        <f>IFERROR(VLOOKUP($A11,'[6]11市町別戸数'!$A:$G,7,FALSE),0)</f>
        <v>37</v>
      </c>
      <c r="C11" s="34">
        <f>IFERROR(VLOOKUP($A11,'[6]11市町別戸数'!$A:$G,3,FALSE),0)</f>
        <v>26</v>
      </c>
      <c r="D11" s="34">
        <f>IFERROR(VLOOKUP($A11,'[6]11市町別戸数'!$A:$G,4,FALSE),0)</f>
        <v>4</v>
      </c>
      <c r="E11" s="34">
        <f>IFERROR(VLOOKUP($A11,'[6]11市町別戸数'!$A:$G,5,FALSE),0)</f>
        <v>2</v>
      </c>
      <c r="F11" s="34">
        <f>IFERROR(VLOOKUP($A11,'[6]11市町別戸数'!$A:$G,6,FALSE),0)</f>
        <v>5</v>
      </c>
      <c r="G11" s="34">
        <f>IFERROR(VLOOKUP($A11,'[6]11市町別マンション戸数'!A:C,3,FALSE),0)</f>
        <v>0</v>
      </c>
    </row>
    <row r="12" spans="1:7">
      <c r="A12" s="29" t="s">
        <v>46</v>
      </c>
      <c r="B12" s="34">
        <f>IFERROR(VLOOKUP($A12,'[6]11市町別戸数'!$A:$G,7,FALSE),0)</f>
        <v>20</v>
      </c>
      <c r="C12" s="34">
        <f>IFERROR(VLOOKUP($A12,'[6]11市町別戸数'!$A:$G,3,FALSE),0)</f>
        <v>19</v>
      </c>
      <c r="D12" s="34">
        <f>IFERROR(VLOOKUP($A12,'[6]11市町別戸数'!$A:$G,4,FALSE),0)</f>
        <v>0</v>
      </c>
      <c r="E12" s="34">
        <f>IFERROR(VLOOKUP($A12,'[6]11市町別戸数'!$A:$G,5,FALSE),0)</f>
        <v>0</v>
      </c>
      <c r="F12" s="34">
        <f>IFERROR(VLOOKUP($A12,'[6]11市町別戸数'!$A:$G,6,FALSE),0)</f>
        <v>1</v>
      </c>
      <c r="G12" s="34">
        <f>IFERROR(VLOOKUP($A12,'[6]11市町別マンション戸数'!A:C,3,FALSE),0)</f>
        <v>0</v>
      </c>
    </row>
    <row r="13" spans="1:7">
      <c r="A13" s="29" t="s">
        <v>48</v>
      </c>
      <c r="B13" s="34">
        <f>IFERROR(VLOOKUP($A13,'[6]11市町別戸数'!$A:$G,7,FALSE),0)</f>
        <v>68</v>
      </c>
      <c r="C13" s="34">
        <f>IFERROR(VLOOKUP($A13,'[6]11市町別戸数'!$A:$G,3,FALSE),0)</f>
        <v>34</v>
      </c>
      <c r="D13" s="34">
        <f>IFERROR(VLOOKUP($A13,'[6]11市町別戸数'!$A:$G,4,FALSE),0)</f>
        <v>29</v>
      </c>
      <c r="E13" s="34">
        <f>IFERROR(VLOOKUP($A13,'[6]11市町別戸数'!$A:$G,5,FALSE),0)</f>
        <v>0</v>
      </c>
      <c r="F13" s="34">
        <f>IFERROR(VLOOKUP($A13,'[6]11市町別戸数'!$A:$G,6,FALSE),0)</f>
        <v>5</v>
      </c>
      <c r="G13" s="34">
        <f>IFERROR(VLOOKUP($A13,'[6]11市町別マンション戸数'!A:C,3,FALSE),0)</f>
        <v>0</v>
      </c>
    </row>
    <row r="14" spans="1:7">
      <c r="A14" s="29" t="s">
        <v>47</v>
      </c>
      <c r="B14" s="34">
        <f>IFERROR(VLOOKUP($A14,'[6]11市町別戸数'!$A:$G,7,FALSE),0)</f>
        <v>6</v>
      </c>
      <c r="C14" s="34">
        <f>IFERROR(VLOOKUP($A14,'[6]11市町別戸数'!$A:$G,3,FALSE),0)</f>
        <v>6</v>
      </c>
      <c r="D14" s="34">
        <f>IFERROR(VLOOKUP($A14,'[6]11市町別戸数'!$A:$G,4,FALSE),0)</f>
        <v>0</v>
      </c>
      <c r="E14" s="34">
        <f>IFERROR(VLOOKUP($A14,'[6]11市町別戸数'!$A:$G,5,FALSE),0)</f>
        <v>0</v>
      </c>
      <c r="F14" s="34">
        <f>IFERROR(VLOOKUP($A14,'[6]11市町別戸数'!$A:$G,6,FALSE),0)</f>
        <v>0</v>
      </c>
      <c r="G14" s="34">
        <f>IFERROR(VLOOKUP($A14,'[6]11市町別マンション戸数'!A:C,3,FALSE),0)</f>
        <v>0</v>
      </c>
    </row>
    <row r="15" spans="1:7">
      <c r="A15" s="29" t="s">
        <v>5</v>
      </c>
      <c r="B15" s="34">
        <f t="shared" ref="B15:G15" si="1">SUM(B8:B14)</f>
        <v>531</v>
      </c>
      <c r="C15" s="34">
        <f t="shared" si="1"/>
        <v>169</v>
      </c>
      <c r="D15" s="34">
        <f t="shared" si="1"/>
        <v>216</v>
      </c>
      <c r="E15" s="34">
        <f t="shared" si="1"/>
        <v>3</v>
      </c>
      <c r="F15" s="34">
        <f t="shared" si="1"/>
        <v>143</v>
      </c>
      <c r="G15" s="34">
        <f t="shared" si="1"/>
        <v>92</v>
      </c>
    </row>
    <row r="16" spans="1:7">
      <c r="A16" s="29" t="s">
        <v>8</v>
      </c>
      <c r="B16" s="34">
        <f>IFERROR(VLOOKUP($A16,'[6]11市町別戸数'!$A:$G,7,FALSE),0)</f>
        <v>77</v>
      </c>
      <c r="C16" s="34">
        <f>IFERROR(VLOOKUP($A16,'[6]11市町別戸数'!$A:$G,3,FALSE),0)</f>
        <v>37</v>
      </c>
      <c r="D16" s="34">
        <f>IFERROR(VLOOKUP($A16,'[6]11市町別戸数'!$A:$G,4,FALSE),0)</f>
        <v>9</v>
      </c>
      <c r="E16" s="34">
        <f>IFERROR(VLOOKUP($A16,'[6]11市町別戸数'!$A:$G,5,FALSE),0)</f>
        <v>0</v>
      </c>
      <c r="F16" s="34">
        <f>IFERROR(VLOOKUP($A16,'[6]11市町別戸数'!$A:$G,6,FALSE),0)</f>
        <v>31</v>
      </c>
      <c r="G16" s="34">
        <f>IFERROR(VLOOKUP($A16,'[6]11市町別マンション戸数'!A:C,3,FALSE),0)</f>
        <v>0</v>
      </c>
    </row>
    <row r="17" spans="1:7">
      <c r="A17" s="29" t="s">
        <v>28</v>
      </c>
      <c r="B17" s="34">
        <f>IFERROR(VLOOKUP($A17,'[6]11市町別戸数'!$A:$G,7,FALSE),0)</f>
        <v>3</v>
      </c>
      <c r="C17" s="34">
        <f>IFERROR(VLOOKUP($A17,'[6]11市町別戸数'!$A:$G,3,FALSE),0)</f>
        <v>2</v>
      </c>
      <c r="D17" s="34">
        <f>IFERROR(VLOOKUP($A17,'[6]11市町別戸数'!$A:$G,4,FALSE),0)</f>
        <v>0</v>
      </c>
      <c r="E17" s="34">
        <f>IFERROR(VLOOKUP($A17,'[6]11市町別戸数'!$A:$G,5,FALSE),0)</f>
        <v>1</v>
      </c>
      <c r="F17" s="34">
        <f>IFERROR(VLOOKUP($A17,'[6]11市町別戸数'!$A:$G,6,FALSE),0)</f>
        <v>0</v>
      </c>
      <c r="G17" s="34">
        <f>IFERROR(VLOOKUP($A17,'[6]11市町別マンション戸数'!A:C,3,FALSE),0)</f>
        <v>0</v>
      </c>
    </row>
    <row r="18" spans="1:7">
      <c r="A18" s="29" t="s">
        <v>50</v>
      </c>
      <c r="B18" s="34">
        <f>IFERROR(VLOOKUP($A18,'[6]11市町別戸数'!$A:$G,7,FALSE),0)</f>
        <v>21</v>
      </c>
      <c r="C18" s="34">
        <f>IFERROR(VLOOKUP($A18,'[6]11市町別戸数'!$A:$G,3,FALSE),0)</f>
        <v>18</v>
      </c>
      <c r="D18" s="34">
        <f>IFERROR(VLOOKUP($A18,'[6]11市町別戸数'!$A:$G,4,FALSE),0)</f>
        <v>0</v>
      </c>
      <c r="E18" s="34">
        <f>IFERROR(VLOOKUP($A18,'[6]11市町別戸数'!$A:$G,5,FALSE),0)</f>
        <v>0</v>
      </c>
      <c r="F18" s="34">
        <f>IFERROR(VLOOKUP($A18,'[6]11市町別戸数'!$A:$G,6,FALSE),0)</f>
        <v>3</v>
      </c>
      <c r="G18" s="34">
        <f>IFERROR(VLOOKUP($A18,'[6]11市町別マンション戸数'!A:C,3,FALSE),0)</f>
        <v>0</v>
      </c>
    </row>
    <row r="19" spans="1:7">
      <c r="A19" s="29" t="s">
        <v>53</v>
      </c>
      <c r="B19" s="34">
        <f>IFERROR(VLOOKUP($A19,'[6]11市町別戸数'!$A:$G,7,FALSE),0)</f>
        <v>69</v>
      </c>
      <c r="C19" s="34">
        <f>IFERROR(VLOOKUP($A19,'[6]11市町別戸数'!$A:$G,3,FALSE),0)</f>
        <v>36</v>
      </c>
      <c r="D19" s="34">
        <f>IFERROR(VLOOKUP($A19,'[6]11市町別戸数'!$A:$G,4,FALSE),0)</f>
        <v>18</v>
      </c>
      <c r="E19" s="34">
        <f>IFERROR(VLOOKUP($A19,'[6]11市町別戸数'!$A:$G,5,FALSE),0)</f>
        <v>0</v>
      </c>
      <c r="F19" s="34">
        <f>IFERROR(VLOOKUP($A19,'[6]11市町別戸数'!$A:$G,6,FALSE),0)</f>
        <v>15</v>
      </c>
      <c r="G19" s="34">
        <f>IFERROR(VLOOKUP($A19,'[6]11市町別マンション戸数'!A:C,3,FALSE),0)</f>
        <v>0</v>
      </c>
    </row>
    <row r="20" spans="1:7">
      <c r="A20" s="29" t="s">
        <v>57</v>
      </c>
      <c r="B20" s="34">
        <f>IFERROR(VLOOKUP($A20,'[6]11市町別戸数'!$A:$G,7,FALSE),0)</f>
        <v>9</v>
      </c>
      <c r="C20" s="34">
        <f>IFERROR(VLOOKUP($A20,'[6]11市町別戸数'!$A:$G,3,FALSE),0)</f>
        <v>9</v>
      </c>
      <c r="D20" s="34">
        <f>IFERROR(VLOOKUP($A20,'[6]11市町別戸数'!$A:$G,4,FALSE),0)</f>
        <v>0</v>
      </c>
      <c r="E20" s="34">
        <f>IFERROR(VLOOKUP($A20,'[6]11市町別戸数'!$A:$G,5,FALSE),0)</f>
        <v>0</v>
      </c>
      <c r="F20" s="34">
        <f>IFERROR(VLOOKUP($A20,'[6]11市町別戸数'!$A:$G,6,FALSE),0)</f>
        <v>0</v>
      </c>
      <c r="G20" s="34">
        <f>IFERROR(VLOOKUP($A20,'[6]11市町別マンション戸数'!A:C,3,FALSE),0)</f>
        <v>0</v>
      </c>
    </row>
    <row r="21" spans="1:7">
      <c r="A21" s="29" t="s">
        <v>59</v>
      </c>
      <c r="B21" s="34">
        <f>IFERROR(VLOOKUP($A21,'[6]11市町別戸数'!$A:$G,7,FALSE),0)</f>
        <v>26</v>
      </c>
      <c r="C21" s="34">
        <f>IFERROR(VLOOKUP($A21,'[6]11市町別戸数'!$A:$G,3,FALSE),0)</f>
        <v>24</v>
      </c>
      <c r="D21" s="34">
        <f>IFERROR(VLOOKUP($A21,'[6]11市町別戸数'!$A:$G,4,FALSE),0)</f>
        <v>0</v>
      </c>
      <c r="E21" s="34">
        <f>IFERROR(VLOOKUP($A21,'[6]11市町別戸数'!$A:$G,5,FALSE),0)</f>
        <v>0</v>
      </c>
      <c r="F21" s="34">
        <f>IFERROR(VLOOKUP($A21,'[6]11市町別戸数'!$A:$G,6,FALSE),0)</f>
        <v>2</v>
      </c>
      <c r="G21" s="34">
        <f>IFERROR(VLOOKUP($A21,'[6]11市町別マンション戸数'!A:C,3,FALSE),0)</f>
        <v>0</v>
      </c>
    </row>
    <row r="22" spans="1:7">
      <c r="A22" s="29" t="s">
        <v>15</v>
      </c>
      <c r="B22" s="34">
        <f>IFERROR(VLOOKUP($A22,'[6]11市町別戸数'!$A:$G,7,FALSE),0)</f>
        <v>92</v>
      </c>
      <c r="C22" s="34">
        <f>IFERROR(VLOOKUP($A22,'[6]11市町別戸数'!$A:$G,3,FALSE),0)</f>
        <v>71</v>
      </c>
      <c r="D22" s="34">
        <f>IFERROR(VLOOKUP($A22,'[6]11市町別戸数'!$A:$G,4,FALSE),0)</f>
        <v>8</v>
      </c>
      <c r="E22" s="34">
        <f>IFERROR(VLOOKUP($A22,'[6]11市町別戸数'!$A:$G,5,FALSE),0)</f>
        <v>0</v>
      </c>
      <c r="F22" s="34">
        <f>IFERROR(VLOOKUP($A22,'[6]11市町別戸数'!$A:$G,6,FALSE),0)</f>
        <v>13</v>
      </c>
      <c r="G22" s="34">
        <f>IFERROR(VLOOKUP($A22,'[6]11市町別マンション戸数'!A:C,3,FALSE),0)</f>
        <v>0</v>
      </c>
    </row>
    <row r="23" spans="1:7">
      <c r="A23" s="29" t="s">
        <v>49</v>
      </c>
      <c r="B23" s="34">
        <f>IFERROR(VLOOKUP($A23,'[6]11市町別戸数'!$A:$G,7,FALSE),0)</f>
        <v>62</v>
      </c>
      <c r="C23" s="34">
        <f>IFERROR(VLOOKUP($A23,'[6]11市町別戸数'!$A:$G,3,FALSE),0)</f>
        <v>41</v>
      </c>
      <c r="D23" s="34">
        <f>IFERROR(VLOOKUP($A23,'[6]11市町別戸数'!$A:$G,4,FALSE),0)</f>
        <v>10</v>
      </c>
      <c r="E23" s="34">
        <f>IFERROR(VLOOKUP($A23,'[6]11市町別戸数'!$A:$G,5,FALSE),0)</f>
        <v>1</v>
      </c>
      <c r="F23" s="34">
        <f>IFERROR(VLOOKUP($A23,'[6]11市町別戸数'!$A:$G,6,FALSE),0)</f>
        <v>10</v>
      </c>
      <c r="G23" s="34">
        <f>IFERROR(VLOOKUP($A23,'[6]11市町別マンション戸数'!A:C,3,FALSE),0)</f>
        <v>0</v>
      </c>
    </row>
    <row r="24" spans="1:7">
      <c r="A24" s="29" t="s">
        <v>34</v>
      </c>
      <c r="B24" s="34">
        <f>IFERROR(VLOOKUP($A24,'[6]11市町別戸数'!$A:$G,7,FALSE),0)</f>
        <v>44</v>
      </c>
      <c r="C24" s="34">
        <f>IFERROR(VLOOKUP($A24,'[6]11市町別戸数'!$A:$G,3,FALSE),0)</f>
        <v>33</v>
      </c>
      <c r="D24" s="34">
        <f>IFERROR(VLOOKUP($A24,'[6]11市町別戸数'!$A:$G,4,FALSE),0)</f>
        <v>8</v>
      </c>
      <c r="E24" s="34">
        <f>IFERROR(VLOOKUP($A24,'[6]11市町別戸数'!$A:$G,5,FALSE),0)</f>
        <v>0</v>
      </c>
      <c r="F24" s="34">
        <f>IFERROR(VLOOKUP($A24,'[6]11市町別戸数'!$A:$G,6,FALSE),0)</f>
        <v>3</v>
      </c>
      <c r="G24" s="34">
        <f>IFERROR(VLOOKUP($A24,'[6]11市町別マンション戸数'!A:C,3,FALSE),0)</f>
        <v>0</v>
      </c>
    </row>
    <row r="25" spans="1:7">
      <c r="A25" s="29" t="s">
        <v>2</v>
      </c>
      <c r="B25" s="34">
        <f>IFERROR(VLOOKUP($A25,'[6]11市町別戸数'!$A:$G,7,FALSE),0)</f>
        <v>43</v>
      </c>
      <c r="C25" s="34">
        <f>IFERROR(VLOOKUP($A25,'[6]11市町別戸数'!$A:$G,3,FALSE),0)</f>
        <v>31</v>
      </c>
      <c r="D25" s="34">
        <f>IFERROR(VLOOKUP($A25,'[6]11市町別戸数'!$A:$G,4,FALSE),0)</f>
        <v>9</v>
      </c>
      <c r="E25" s="34">
        <f>IFERROR(VLOOKUP($A25,'[6]11市町別戸数'!$A:$G,5,FALSE),0)</f>
        <v>0</v>
      </c>
      <c r="F25" s="34">
        <f>IFERROR(VLOOKUP($A25,'[6]11市町別戸数'!$A:$G,6,FALSE),0)</f>
        <v>3</v>
      </c>
      <c r="G25" s="34">
        <f>IFERROR(VLOOKUP($A25,'[6]11市町別マンション戸数'!A:C,3,FALSE),0)</f>
        <v>0</v>
      </c>
    </row>
    <row r="26" spans="1:7">
      <c r="A26" s="29" t="s">
        <v>51</v>
      </c>
      <c r="B26" s="34">
        <f>IFERROR(VLOOKUP($A26,'[6]11市町別戸数'!$A:$G,7,FALSE),0)</f>
        <v>27</v>
      </c>
      <c r="C26" s="34">
        <f>IFERROR(VLOOKUP($A26,'[6]11市町別戸数'!$A:$G,3,FALSE),0)</f>
        <v>26</v>
      </c>
      <c r="D26" s="34">
        <f>IFERROR(VLOOKUP($A26,'[6]11市町別戸数'!$A:$G,4,FALSE),0)</f>
        <v>0</v>
      </c>
      <c r="E26" s="34">
        <f>IFERROR(VLOOKUP($A26,'[6]11市町別戸数'!$A:$G,5,FALSE),0)</f>
        <v>0</v>
      </c>
      <c r="F26" s="34">
        <f>IFERROR(VLOOKUP($A26,'[6]11市町別戸数'!$A:$G,6,FALSE),0)</f>
        <v>1</v>
      </c>
      <c r="G26" s="34">
        <f>IFERROR(VLOOKUP($A26,'[6]11市町別マンション戸数'!A:C,3,FALSE),0)</f>
        <v>0</v>
      </c>
    </row>
    <row r="27" spans="1:7">
      <c r="A27" s="29" t="s">
        <v>61</v>
      </c>
      <c r="B27" s="34">
        <f>IFERROR(VLOOKUP($A27,'[6]11市町別戸数'!$A:$G,7,FALSE),0)</f>
        <v>22</v>
      </c>
      <c r="C27" s="34">
        <f>IFERROR(VLOOKUP($A27,'[6]11市町別戸数'!$A:$G,3,FALSE),0)</f>
        <v>21</v>
      </c>
      <c r="D27" s="34">
        <f>IFERROR(VLOOKUP($A27,'[6]11市町別戸数'!$A:$G,4,FALSE),0)</f>
        <v>0</v>
      </c>
      <c r="E27" s="34">
        <f>IFERROR(VLOOKUP($A27,'[6]11市町別戸数'!$A:$G,5,FALSE),0)</f>
        <v>0</v>
      </c>
      <c r="F27" s="34">
        <f>IFERROR(VLOOKUP($A27,'[6]11市町別戸数'!$A:$G,6,FALSE),0)</f>
        <v>1</v>
      </c>
      <c r="G27" s="34">
        <f>IFERROR(VLOOKUP($A27,'[6]11市町別マンション戸数'!A:C,3,FALSE),0)</f>
        <v>0</v>
      </c>
    </row>
    <row r="28" spans="1:7">
      <c r="A28" s="29" t="s">
        <v>29</v>
      </c>
      <c r="B28" s="34">
        <f>IFERROR(VLOOKUP($A28,'[6]11市町別戸数'!$A:$G,7,FALSE),0)</f>
        <v>27</v>
      </c>
      <c r="C28" s="34">
        <f>IFERROR(VLOOKUP($A28,'[6]11市町別戸数'!$A:$G,3,FALSE),0)</f>
        <v>17</v>
      </c>
      <c r="D28" s="34">
        <f>IFERROR(VLOOKUP($A28,'[6]11市町別戸数'!$A:$G,4,FALSE),0)</f>
        <v>10</v>
      </c>
      <c r="E28" s="34">
        <f>IFERROR(VLOOKUP($A28,'[6]11市町別戸数'!$A:$G,5,FALSE),0)</f>
        <v>0</v>
      </c>
      <c r="F28" s="34">
        <f>IFERROR(VLOOKUP($A28,'[6]11市町別戸数'!$A:$G,6,FALSE),0)</f>
        <v>0</v>
      </c>
      <c r="G28" s="34">
        <f>IFERROR(VLOOKUP($A28,'[6]11市町別マンション戸数'!A:C,3,FALSE),0)</f>
        <v>0</v>
      </c>
    </row>
    <row r="29" spans="1:7">
      <c r="A29" s="29" t="s">
        <v>54</v>
      </c>
      <c r="B29" s="34">
        <f>IFERROR(VLOOKUP($A29,'[6]11市町別戸数'!$A:$G,7,FALSE),0)</f>
        <v>2</v>
      </c>
      <c r="C29" s="34">
        <f>IFERROR(VLOOKUP($A29,'[6]11市町別戸数'!$A:$G,3,FALSE),0)</f>
        <v>2</v>
      </c>
      <c r="D29" s="34">
        <f>IFERROR(VLOOKUP($A29,'[6]11市町別戸数'!$A:$G,4,FALSE),0)</f>
        <v>0</v>
      </c>
      <c r="E29" s="34">
        <f>IFERROR(VLOOKUP($A29,'[6]11市町別戸数'!$A:$G,5,FALSE),0)</f>
        <v>0</v>
      </c>
      <c r="F29" s="34">
        <f>IFERROR(VLOOKUP($A29,'[6]11市町別戸数'!$A:$G,6,FALSE),0)</f>
        <v>0</v>
      </c>
      <c r="G29" s="34">
        <f>IFERROR(VLOOKUP($A29,'[6]11市町別マンション戸数'!A:C,3,FALSE),0)</f>
        <v>0</v>
      </c>
    </row>
    <row r="30" spans="1:7">
      <c r="A30" s="29" t="s">
        <v>42</v>
      </c>
      <c r="B30" s="34">
        <f>IFERROR(VLOOKUP($A30,'[6]11市町別戸数'!$A:$G,7,FALSE),0)</f>
        <v>13</v>
      </c>
      <c r="C30" s="34">
        <f>IFERROR(VLOOKUP($A30,'[6]11市町別戸数'!$A:$G,3,FALSE),0)</f>
        <v>12</v>
      </c>
      <c r="D30" s="34">
        <f>IFERROR(VLOOKUP($A30,'[6]11市町別戸数'!$A:$G,4,FALSE),0)</f>
        <v>0</v>
      </c>
      <c r="E30" s="34">
        <f>IFERROR(VLOOKUP($A30,'[6]11市町別戸数'!$A:$G,5,FALSE),0)</f>
        <v>0</v>
      </c>
      <c r="F30" s="34">
        <f>IFERROR(VLOOKUP($A30,'[6]11市町別戸数'!$A:$G,6,FALSE),0)</f>
        <v>1</v>
      </c>
      <c r="G30" s="34">
        <f>IFERROR(VLOOKUP($A30,'[6]11市町別マンション戸数'!A:C,3,FALSE),0)</f>
        <v>0</v>
      </c>
    </row>
    <row r="31" spans="1:7">
      <c r="A31" s="29" t="s">
        <v>0</v>
      </c>
      <c r="B31" s="34">
        <f>IFERROR(VLOOKUP($A31,'[6]11市町別戸数'!$A:$G,7,FALSE),0)</f>
        <v>23</v>
      </c>
      <c r="C31" s="34">
        <f>IFERROR(VLOOKUP($A31,'[6]11市町別戸数'!$A:$G,3,FALSE),0)</f>
        <v>9</v>
      </c>
      <c r="D31" s="34">
        <f>IFERROR(VLOOKUP($A31,'[6]11市町別戸数'!$A:$G,4,FALSE),0)</f>
        <v>8</v>
      </c>
      <c r="E31" s="34">
        <f>IFERROR(VLOOKUP($A31,'[6]11市町別戸数'!$A:$G,5,FALSE),0)</f>
        <v>0</v>
      </c>
      <c r="F31" s="34">
        <f>IFERROR(VLOOKUP($A31,'[6]11市町別戸数'!$A:$G,6,FALSE),0)</f>
        <v>6</v>
      </c>
      <c r="G31" s="34">
        <f>IFERROR(VLOOKUP($A31,'[6]11市町別マンション戸数'!A:C,3,FALSE),0)</f>
        <v>0</v>
      </c>
    </row>
    <row r="32" spans="1:7">
      <c r="A32" s="29" t="s">
        <v>56</v>
      </c>
      <c r="B32" s="34">
        <f>IFERROR(VLOOKUP($A32,'[6]11市町別戸数'!$A:$G,7,FALSE),0)</f>
        <v>7</v>
      </c>
      <c r="C32" s="34">
        <f>IFERROR(VLOOKUP($A32,'[6]11市町別戸数'!$A:$G,3,FALSE),0)</f>
        <v>1</v>
      </c>
      <c r="D32" s="34">
        <f>IFERROR(VLOOKUP($A32,'[6]11市町別戸数'!$A:$G,4,FALSE),0)</f>
        <v>6</v>
      </c>
      <c r="E32" s="34">
        <f>IFERROR(VLOOKUP($A32,'[6]11市町別戸数'!$A:$G,5,FALSE),0)</f>
        <v>0</v>
      </c>
      <c r="F32" s="34">
        <f>IFERROR(VLOOKUP($A32,'[6]11市町別戸数'!$A:$G,6,FALSE),0)</f>
        <v>0</v>
      </c>
      <c r="G32" s="34">
        <f>IFERROR(VLOOKUP($A32,'[6]11市町別マンション戸数'!A:C,3,FALSE),0)</f>
        <v>0</v>
      </c>
    </row>
    <row r="33" spans="1:7">
      <c r="A33" s="29" t="s">
        <v>35</v>
      </c>
      <c r="B33" s="34">
        <f>IFERROR(VLOOKUP($A33,'[6]11市町別戸数'!$A:$G,7,FALSE),0)</f>
        <v>8</v>
      </c>
      <c r="C33" s="34">
        <f>IFERROR(VLOOKUP($A33,'[6]11市町別戸数'!$A:$G,3,FALSE),0)</f>
        <v>7</v>
      </c>
      <c r="D33" s="34">
        <f>IFERROR(VLOOKUP($A33,'[6]11市町別戸数'!$A:$G,4,FALSE),0)</f>
        <v>0</v>
      </c>
      <c r="E33" s="34">
        <f>IFERROR(VLOOKUP($A33,'[6]11市町別戸数'!$A:$G,5,FALSE),0)</f>
        <v>0</v>
      </c>
      <c r="F33" s="34">
        <f>IFERROR(VLOOKUP($A33,'[6]11市町別戸数'!$A:$G,6,FALSE),0)</f>
        <v>1</v>
      </c>
      <c r="G33" s="34">
        <f>IFERROR(VLOOKUP($A33,'[6]11市町別マンション戸数'!A:C,3,FALSE),0)</f>
        <v>0</v>
      </c>
    </row>
    <row r="34" spans="1:7">
      <c r="A34" s="29" t="s">
        <v>31</v>
      </c>
      <c r="B34" s="34">
        <f>IFERROR(VLOOKUP($A34,'[6]11市町別戸数'!$A:$G,7,FALSE),0)</f>
        <v>18</v>
      </c>
      <c r="C34" s="34">
        <f>IFERROR(VLOOKUP($A34,'[6]11市町別戸数'!$A:$G,3,FALSE),0)</f>
        <v>16</v>
      </c>
      <c r="D34" s="34">
        <f>IFERROR(VLOOKUP($A34,'[6]11市町別戸数'!$A:$G,4,FALSE),0)</f>
        <v>0</v>
      </c>
      <c r="E34" s="34">
        <f>IFERROR(VLOOKUP($A34,'[6]11市町別戸数'!$A:$G,5,FALSE),0)</f>
        <v>0</v>
      </c>
      <c r="F34" s="34">
        <f>IFERROR(VLOOKUP($A34,'[6]11市町別戸数'!$A:$G,6,FALSE),0)</f>
        <v>2</v>
      </c>
      <c r="G34" s="34">
        <f>IFERROR(VLOOKUP($A34,'[6]11市町別マンション戸数'!A:C,3,FALSE),0)</f>
        <v>0</v>
      </c>
    </row>
    <row r="35" spans="1:7">
      <c r="A35" s="29" t="s">
        <v>22</v>
      </c>
      <c r="B35" s="34">
        <f>IFERROR(VLOOKUP($A35,'[6]11市町別戸数'!$A:$G,7,FALSE),0)</f>
        <v>17</v>
      </c>
      <c r="C35" s="34">
        <f>IFERROR(VLOOKUP($A35,'[6]11市町別戸数'!$A:$G,3,FALSE),0)</f>
        <v>7</v>
      </c>
      <c r="D35" s="34">
        <f>IFERROR(VLOOKUP($A35,'[6]11市町別戸数'!$A:$G,4,FALSE),0)</f>
        <v>0</v>
      </c>
      <c r="E35" s="34">
        <f>IFERROR(VLOOKUP($A35,'[6]11市町別戸数'!$A:$G,5,FALSE),0)</f>
        <v>0</v>
      </c>
      <c r="F35" s="34">
        <f>IFERROR(VLOOKUP($A35,'[6]11市町別戸数'!$A:$G,6,FALSE),0)</f>
        <v>10</v>
      </c>
      <c r="G35" s="34">
        <f>IFERROR(VLOOKUP($A35,'[6]11市町別マンション戸数'!A:C,3,FALSE),0)</f>
        <v>0</v>
      </c>
    </row>
    <row r="36" spans="1:7">
      <c r="A36" s="29" t="s">
        <v>33</v>
      </c>
      <c r="B36" s="34">
        <f>IFERROR(VLOOKUP($A36,'[6]11市町別戸数'!$A:$G,7,FALSE),0)</f>
        <v>8</v>
      </c>
      <c r="C36" s="34">
        <f>IFERROR(VLOOKUP($A36,'[6]11市町別戸数'!$A:$G,3,FALSE),0)</f>
        <v>8</v>
      </c>
      <c r="D36" s="34">
        <f>IFERROR(VLOOKUP($A36,'[6]11市町別戸数'!$A:$G,4,FALSE),0)</f>
        <v>0</v>
      </c>
      <c r="E36" s="34">
        <f>IFERROR(VLOOKUP($A36,'[6]11市町別戸数'!$A:$G,5,FALSE),0)</f>
        <v>0</v>
      </c>
      <c r="F36" s="34">
        <f>IFERROR(VLOOKUP($A36,'[6]11市町別戸数'!$A:$G,6,FALSE),0)</f>
        <v>0</v>
      </c>
      <c r="G36" s="34">
        <f>IFERROR(VLOOKUP($A36,'[6]11市町別マンション戸数'!A:C,3,FALSE),0)</f>
        <v>0</v>
      </c>
    </row>
    <row r="37" spans="1:7">
      <c r="A37" s="29" t="s">
        <v>19</v>
      </c>
      <c r="B37" s="34">
        <f>IFERROR(VLOOKUP($A37,'[6]11市町別戸数'!$A:$G,7,FALSE),0)</f>
        <v>1</v>
      </c>
      <c r="C37" s="34">
        <f>IFERROR(VLOOKUP($A37,'[6]11市町別戸数'!$A:$G,3,FALSE),0)</f>
        <v>1</v>
      </c>
      <c r="D37" s="34">
        <f>IFERROR(VLOOKUP($A37,'[6]11市町別戸数'!$A:$G,4,FALSE),0)</f>
        <v>0</v>
      </c>
      <c r="E37" s="34">
        <f>IFERROR(VLOOKUP($A37,'[6]11市町別戸数'!$A:$G,5,FALSE),0)</f>
        <v>0</v>
      </c>
      <c r="F37" s="34">
        <f>IFERROR(VLOOKUP($A37,'[6]11市町別戸数'!$A:$G,6,FALSE),0)</f>
        <v>0</v>
      </c>
      <c r="G37" s="34">
        <f>IFERROR(VLOOKUP($A37,'[6]11市町別マンション戸数'!A:C,3,FALSE),0)</f>
        <v>0</v>
      </c>
    </row>
    <row r="38" spans="1:7">
      <c r="A38" s="30" t="s">
        <v>64</v>
      </c>
      <c r="B38" s="34">
        <f>IFERROR(VLOOKUP($A38,'[6]11市町別戸数'!$A:$G,7,FALSE),0)</f>
        <v>0</v>
      </c>
      <c r="C38" s="34">
        <f>IFERROR(VLOOKUP($A38,'[6]11市町別戸数'!$A:$G,3,FALSE),0)</f>
        <v>0</v>
      </c>
      <c r="D38" s="34">
        <f>IFERROR(VLOOKUP($A38,'[6]11市町別戸数'!$A:$G,4,FALSE),0)</f>
        <v>0</v>
      </c>
      <c r="E38" s="34">
        <f>IFERROR(VLOOKUP($A38,'[6]11市町別戸数'!$A:$G,5,FALSE),0)</f>
        <v>0</v>
      </c>
      <c r="F38" s="34">
        <f>IFERROR(VLOOKUP($A38,'[6]11市町別戸数'!$A:$G,6,FALSE),0)</f>
        <v>0</v>
      </c>
      <c r="G38" s="34">
        <f>IFERROR(VLOOKUP($A38,'[6]11市町別マンション戸数'!A:C,3,FALSE),0)</f>
        <v>0</v>
      </c>
    </row>
    <row r="39" spans="1:7">
      <c r="A39" s="29" t="s">
        <v>62</v>
      </c>
      <c r="B39" s="34">
        <f>IFERROR(VLOOKUP($A39,'[6]11市町別戸数'!$A:$G,7,FALSE),0)</f>
        <v>0</v>
      </c>
      <c r="C39" s="34">
        <f>IFERROR(VLOOKUP($A39,'[6]11市町別戸数'!$A:$G,3,FALSE),0)</f>
        <v>0</v>
      </c>
      <c r="D39" s="34">
        <f>IFERROR(VLOOKUP($A39,'[6]11市町別戸数'!$A:$G,4,FALSE),0)</f>
        <v>0</v>
      </c>
      <c r="E39" s="34">
        <f>IFERROR(VLOOKUP($A39,'[6]11市町別戸数'!$A:$G,5,FALSE),0)</f>
        <v>0</v>
      </c>
      <c r="F39" s="34">
        <f>IFERROR(VLOOKUP($A39,'[6]11市町別戸数'!$A:$G,6,FALSE),0)</f>
        <v>0</v>
      </c>
      <c r="G39" s="34">
        <f>IFERROR(VLOOKUP($A39,'[6]11市町別マンション戸数'!A:C,3,FALSE),0)</f>
        <v>0</v>
      </c>
    </row>
    <row r="40" spans="1:7">
      <c r="A40" s="29" t="s">
        <v>16</v>
      </c>
      <c r="B40" s="34">
        <f>IFERROR(VLOOKUP($A40,'[6]11市町別戸数'!$A:$G,7,FALSE),0)</f>
        <v>2</v>
      </c>
      <c r="C40" s="34">
        <f>IFERROR(VLOOKUP($A40,'[6]11市町別戸数'!$A:$G,3,FALSE),0)</f>
        <v>2</v>
      </c>
      <c r="D40" s="34">
        <f>IFERROR(VLOOKUP($A40,'[6]11市町別戸数'!$A:$G,4,FALSE),0)</f>
        <v>0</v>
      </c>
      <c r="E40" s="34">
        <f>IFERROR(VLOOKUP($A40,'[6]11市町別戸数'!$A:$G,5,FALSE),0)</f>
        <v>0</v>
      </c>
      <c r="F40" s="34">
        <f>IFERROR(VLOOKUP($A40,'[6]11市町別戸数'!$A:$G,6,FALSE),0)</f>
        <v>0</v>
      </c>
      <c r="G40" s="34">
        <f>IFERROR(VLOOKUP($A40,'[6]11市町別マンション戸数'!A:C,3,FALSE),0)</f>
        <v>0</v>
      </c>
    </row>
    <row r="41" spans="1:7">
      <c r="A41" s="30" t="s">
        <v>36</v>
      </c>
      <c r="B41" s="34">
        <f>IFERROR(VLOOKUP($A41,'[6]11市町別戸数'!$A:$G,7,FALSE),0)</f>
        <v>0</v>
      </c>
      <c r="C41" s="34">
        <f>IFERROR(VLOOKUP($A41,'[6]11市町別戸数'!$A:$G,3,FALSE),0)</f>
        <v>0</v>
      </c>
      <c r="D41" s="34">
        <f>IFERROR(VLOOKUP($A41,'[6]11市町別戸数'!$A:$G,4,FALSE),0)</f>
        <v>0</v>
      </c>
      <c r="E41" s="34">
        <f>IFERROR(VLOOKUP($A41,'[6]11市町別戸数'!$A:$G,5,FALSE),0)</f>
        <v>0</v>
      </c>
      <c r="F41" s="34">
        <f>IFERROR(VLOOKUP($A41,'[6]11市町別戸数'!$A:$G,6,FALSE),0)</f>
        <v>0</v>
      </c>
      <c r="G41" s="34">
        <f>IFERROR(VLOOKUP($A41,'[6]11市町別マンション戸数'!A:C,3,FALSE),0)</f>
        <v>0</v>
      </c>
    </row>
    <row r="42" spans="1:7">
      <c r="A42" s="29" t="s">
        <v>32</v>
      </c>
      <c r="B42" s="34">
        <f>IFERROR(VLOOKUP($A42,'[6]11市町別戸数'!$A:$G,7,FALSE),0)</f>
        <v>10</v>
      </c>
      <c r="C42" s="34">
        <f>IFERROR(VLOOKUP($A42,'[6]11市町別戸数'!$A:$G,3,FALSE),0)</f>
        <v>6</v>
      </c>
      <c r="D42" s="34">
        <f>IFERROR(VLOOKUP($A42,'[6]11市町別戸数'!$A:$G,4,FALSE),0)</f>
        <v>0</v>
      </c>
      <c r="E42" s="34">
        <f>IFERROR(VLOOKUP($A42,'[6]11市町別戸数'!$A:$G,5,FALSE),0)</f>
        <v>0</v>
      </c>
      <c r="F42" s="34">
        <f>IFERROR(VLOOKUP($A42,'[6]11市町別戸数'!$A:$G,6,FALSE),0)</f>
        <v>4</v>
      </c>
      <c r="G42" s="34">
        <f>IFERROR(VLOOKUP($A42,'[6]11市町別マンション戸数'!A:C,3,FALSE),0)</f>
        <v>0</v>
      </c>
    </row>
    <row r="43" spans="1:7">
      <c r="A43" s="29" t="s">
        <v>55</v>
      </c>
      <c r="B43" s="34">
        <f>IFERROR(VLOOKUP($A43,'[6]11市町別戸数'!$A:$G,7,FALSE),0)</f>
        <v>20</v>
      </c>
      <c r="C43" s="34">
        <f>IFERROR(VLOOKUP($A43,'[6]11市町別戸数'!$A:$G,3,FALSE),0)</f>
        <v>5</v>
      </c>
      <c r="D43" s="34">
        <f>IFERROR(VLOOKUP($A43,'[6]11市町別戸数'!$A:$G,4,FALSE),0)</f>
        <v>8</v>
      </c>
      <c r="E43" s="34">
        <f>IFERROR(VLOOKUP($A43,'[6]11市町別戸数'!$A:$G,5,FALSE),0)</f>
        <v>0</v>
      </c>
      <c r="F43" s="34">
        <f>IFERROR(VLOOKUP($A43,'[6]11市町別戸数'!$A:$G,6,FALSE),0)</f>
        <v>7</v>
      </c>
      <c r="G43" s="34">
        <f>IFERROR(VLOOKUP($A43,'[6]11市町別マンション戸数'!A:C,3,FALSE),0)</f>
        <v>0</v>
      </c>
    </row>
    <row r="44" spans="1:7">
      <c r="A44" s="29" t="s">
        <v>18</v>
      </c>
      <c r="B44" s="34">
        <f>IFERROR(VLOOKUP($A44,'[6]11市町別戸数'!$A:$G,7,FALSE),0)</f>
        <v>34</v>
      </c>
      <c r="C44" s="34">
        <f>IFERROR(VLOOKUP($A44,'[6]11市町別戸数'!$A:$G,3,FALSE),0)</f>
        <v>9</v>
      </c>
      <c r="D44" s="34">
        <f>IFERROR(VLOOKUP($A44,'[6]11市町別戸数'!$A:$G,4,FALSE),0)</f>
        <v>24</v>
      </c>
      <c r="E44" s="34">
        <f>IFERROR(VLOOKUP($A44,'[6]11市町別戸数'!$A:$G,5,FALSE),0)</f>
        <v>0</v>
      </c>
      <c r="F44" s="34">
        <f>IFERROR(VLOOKUP($A44,'[6]11市町別戸数'!$A:$G,6,FALSE),0)</f>
        <v>1</v>
      </c>
      <c r="G44" s="34">
        <f>IFERROR(VLOOKUP($A44,'[6]11市町別マンション戸数'!A:C,3,FALSE),0)</f>
        <v>0</v>
      </c>
    </row>
    <row r="45" spans="1:7">
      <c r="A45" s="29" t="s">
        <v>3</v>
      </c>
      <c r="B45" s="34">
        <f>IFERROR(VLOOKUP($A45,'[6]11市町別戸数'!$A:$G,7,FALSE),0)</f>
        <v>11</v>
      </c>
      <c r="C45" s="34">
        <f>IFERROR(VLOOKUP($A45,'[6]11市町別戸数'!$A:$G,3,FALSE),0)</f>
        <v>11</v>
      </c>
      <c r="D45" s="34">
        <f>IFERROR(VLOOKUP($A45,'[6]11市町別戸数'!$A:$G,4,FALSE),0)</f>
        <v>0</v>
      </c>
      <c r="E45" s="34">
        <f>IFERROR(VLOOKUP($A45,'[6]11市町別戸数'!$A:$G,5,FALSE),0)</f>
        <v>0</v>
      </c>
      <c r="F45" s="34">
        <f>IFERROR(VLOOKUP($A45,'[6]11市町別戸数'!$A:$G,6,FALSE),0)</f>
        <v>0</v>
      </c>
      <c r="G45" s="34">
        <f>IFERROR(VLOOKUP($A45,'[6]11市町別マンション戸数'!A:C,3,FALSE),0)</f>
        <v>0</v>
      </c>
    </row>
    <row r="46" spans="1:7">
      <c r="A46" s="29" t="s">
        <v>52</v>
      </c>
      <c r="B46" s="34">
        <f>IFERROR(VLOOKUP($A46,'[6]11市町別戸数'!$A:$G,7,FALSE),0)</f>
        <v>11</v>
      </c>
      <c r="C46" s="34">
        <f>IFERROR(VLOOKUP($A46,'[6]11市町別戸数'!$A:$G,3,FALSE),0)</f>
        <v>10</v>
      </c>
      <c r="D46" s="34">
        <f>IFERROR(VLOOKUP($A46,'[6]11市町別戸数'!$A:$G,4,FALSE),0)</f>
        <v>0</v>
      </c>
      <c r="E46" s="34">
        <f>IFERROR(VLOOKUP($A46,'[6]11市町別戸数'!$A:$G,5,FALSE),0)</f>
        <v>0</v>
      </c>
      <c r="F46" s="34">
        <f>IFERROR(VLOOKUP($A46,'[6]11市町別戸数'!$A:$G,6,FALSE),0)</f>
        <v>1</v>
      </c>
      <c r="G46" s="34">
        <f>IFERROR(VLOOKUP($A46,'[6]11市町別マンション戸数'!A:C,3,FALSE),0)</f>
        <v>0</v>
      </c>
    </row>
    <row r="47" spans="1:7">
      <c r="A47" s="29" t="s">
        <v>1</v>
      </c>
      <c r="B47" s="34">
        <f>IFERROR(VLOOKUP($A47,'[6]11市町別戸数'!$A:$G,7,FALSE),0)</f>
        <v>2</v>
      </c>
      <c r="C47" s="34">
        <f>IFERROR(VLOOKUP($A47,'[6]11市町別戸数'!$A:$G,3,FALSE),0)</f>
        <v>2</v>
      </c>
      <c r="D47" s="34">
        <f>IFERROR(VLOOKUP($A47,'[6]11市町別戸数'!$A:$G,4,FALSE),0)</f>
        <v>0</v>
      </c>
      <c r="E47" s="34">
        <f>IFERROR(VLOOKUP($A47,'[6]11市町別戸数'!$A:$G,5,FALSE),0)</f>
        <v>0</v>
      </c>
      <c r="F47" s="34">
        <f>IFERROR(VLOOKUP($A47,'[6]11市町別戸数'!$A:$G,6,FALSE),0)</f>
        <v>0</v>
      </c>
      <c r="G47" s="34">
        <f>IFERROR(VLOOKUP($A47,'[6]11市町別マンション戸数'!A:C,3,FALSE),0)</f>
        <v>0</v>
      </c>
    </row>
    <row r="48" spans="1:7">
      <c r="A48" s="31" t="s">
        <v>63</v>
      </c>
      <c r="B48" s="34">
        <f>IFERROR(VLOOKUP($A48,'[6]11市町別戸数'!$A:$G,7,FALSE),0)</f>
        <v>8</v>
      </c>
      <c r="C48" s="34">
        <f>IFERROR(VLOOKUP($A48,'[6]11市町別戸数'!$A:$G,3,FALSE),0)</f>
        <v>7</v>
      </c>
      <c r="D48" s="34">
        <f>IFERROR(VLOOKUP($A48,'[6]11市町別戸数'!$A:$G,4,FALSE),0)</f>
        <v>0</v>
      </c>
      <c r="E48" s="34">
        <f>IFERROR(VLOOKUP($A48,'[6]11市町別戸数'!$A:$G,5,FALSE),0)</f>
        <v>0</v>
      </c>
      <c r="F48" s="34">
        <f>IFERROR(VLOOKUP($A48,'[6]11市町別戸数'!$A:$G,6,FALSE),0)</f>
        <v>1</v>
      </c>
      <c r="G48" s="34">
        <f>IFERROR(VLOOKUP($A48,'[6]11市町別マンション戸数'!A:C,3,FALSE),0)</f>
        <v>0</v>
      </c>
    </row>
    <row r="49" spans="1:7">
      <c r="A49" s="32" t="s">
        <v>24</v>
      </c>
      <c r="B49" s="34">
        <f t="shared" ref="B49:G49" si="2">SUM(B4:B48)-B7-B15</f>
        <v>1566</v>
      </c>
      <c r="C49" s="34">
        <f t="shared" si="2"/>
        <v>778</v>
      </c>
      <c r="D49" s="34">
        <f t="shared" si="2"/>
        <v>469</v>
      </c>
      <c r="E49" s="34">
        <f t="shared" si="2"/>
        <v>6</v>
      </c>
      <c r="F49" s="34">
        <f t="shared" si="2"/>
        <v>313</v>
      </c>
      <c r="G49" s="34">
        <f t="shared" si="2"/>
        <v>92</v>
      </c>
    </row>
  </sheetData>
  <phoneticPr fontId="12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17</vt:i4>
      </vt:variant>
    </vt:vector>
  </HeadingPairs>
  <TitlesOfParts>
    <vt:vector size="17" baseType="lpstr">
      <vt:lpstr>４年１月</vt:lpstr>
      <vt:lpstr>４年２月</vt:lpstr>
      <vt:lpstr>４年３月</vt:lpstr>
      <vt:lpstr>４年４月</vt:lpstr>
      <vt:lpstr>4年5月</vt:lpstr>
      <vt:lpstr>4年6月</vt:lpstr>
      <vt:lpstr>4年7月</vt:lpstr>
      <vt:lpstr>4年8月</vt:lpstr>
      <vt:lpstr>４年９月</vt:lpstr>
      <vt:lpstr>４年10月</vt:lpstr>
      <vt:lpstr>４年11月</vt:lpstr>
      <vt:lpstr>4年12月</vt:lpstr>
      <vt:lpstr>5年1月</vt:lpstr>
      <vt:lpstr>5年2月</vt:lpstr>
      <vt:lpstr>５年３月</vt:lpstr>
      <vt:lpstr>令和4年１～12月</vt:lpstr>
      <vt:lpstr>令和４年度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2006-09-13T11:12:02Z</dcterms:created>
  <dcterms:modified xsi:type="dcterms:W3CDTF">2023-05-25T02:33:05Z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2.1.13.0</vt:lpwstr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2023-05-25T02:33:05Z</vt:filetime>
  </property>
</Properties>
</file>