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R5＞【別紙２様式第1号】研修受講歴証明書（幼稚園）" sheetId="1" r:id="rId1"/>
    <sheet name="＜R6＞【別紙２様式第1号】研修受講歴証明書（幼稚園）" sheetId="5" r:id="rId2"/>
    <sheet name="＜R7＞【別紙２様式第1号】研修受講歴証明書（幼稚園）" sheetId="3" r:id="rId3"/>
    <sheet name="＜R8以降＞【別紙２様式第1号】研修受講歴証明書（幼稚園）" sheetId="4" r:id="rId4"/>
  </sheets>
  <definedNames>
    <definedName name="_xlnm.Print_Area" localSheetId="0">'＜R5＞【別紙２様式第1号】研修受講歴証明書（幼稚園）'!$A$1:$N$34</definedName>
    <definedName name="_xlnm.Print_Area" localSheetId="2">'＜R7＞【別紙２様式第1号】研修受講歴証明書（幼稚園）'!$A$1:$N$34</definedName>
    <definedName name="_xlnm.Print_Area" localSheetId="3">'＜R8以降＞【別紙２様式第1号】研修受講歴証明書（幼稚園）'!$A$1:$N$34</definedName>
    <definedName name="_xlnm.Print_Area" localSheetId="1">'＜R6＞【別紙２様式第1号】研修受講歴証明書（幼稚園）'!$A$1:$N$34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大島　和香那</author>
  </authors>
  <commentList>
    <comment ref="L9"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K9" authorId="0">
      <text>
        <r>
          <rPr>
            <sz val="11"/>
            <color theme="1"/>
            <rFont val="HGｺﾞｼｯｸM"/>
          </rPr>
          <t>認定番号が付与されている園内研修を受講した場合は記載してください。</t>
        </r>
      </text>
    </comment>
    <comment ref="L6" authorId="0">
      <text>
        <r>
          <rPr>
            <sz val="11"/>
            <color theme="1"/>
            <rFont val="HGｺﾞｼｯｸM"/>
          </rPr>
          <t>園内研修は
若手リーダーで4時間、
中核リーダー及び専門リーダーで15時間しか算入することができない。</t>
        </r>
      </text>
    </comment>
    <comment ref="F9" authorId="0">
      <text>
        <r>
          <rPr>
            <sz val="11"/>
            <color theme="1"/>
            <rFont val="HGｺﾞｼｯｸM"/>
          </rPr>
          <t>マネジメント分野に係る研修の場合は○を選択</t>
        </r>
      </text>
    </comment>
    <comment ref="J9" authorId="0">
      <text>
        <r>
          <rPr>
            <sz val="11"/>
            <color theme="1"/>
            <rFont val="HGｺﾞｼｯｸM"/>
          </rPr>
          <t>園内研修の場合は○を選択</t>
        </r>
      </text>
    </comment>
    <comment ref="H10" authorId="0">
      <text>
        <r>
          <rPr>
            <sz val="11"/>
            <color theme="1"/>
            <rFont val="HGｺﾞｼｯｸM"/>
          </rPr>
          <t>受講した研修が「保育士等キャリアアップ研修」のマネジメント研修の場合は○を選択</t>
        </r>
      </text>
    </comment>
    <comment ref="G10" authorId="0">
      <text>
        <r>
          <rPr>
            <sz val="11"/>
            <color theme="1"/>
            <rFont val="HGｺﾞｼｯｸM"/>
          </rPr>
          <t>受講したマネジメント分野の研修が「要領等を踏まえ教育・保育の質を高めるための技能・知識の向上を目的とした研修」である場合は○を選択</t>
        </r>
        <r>
          <rPr>
            <sz val="11"/>
            <color theme="1"/>
            <rFont val="游ゴシック"/>
          </rPr>
          <t xml:space="preserve">
</t>
        </r>
      </text>
    </comment>
  </commentList>
</comments>
</file>

<file path=xl/comments2.xml><?xml version="1.0" encoding="utf-8"?>
<comments xmlns="http://schemas.openxmlformats.org/spreadsheetml/2006/main">
  <authors>
    <author>大島　和香那</author>
  </authors>
  <commentList>
    <comment ref="L9"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K9" authorId="0">
      <text>
        <r>
          <rPr>
            <sz val="11"/>
            <color theme="1"/>
            <rFont val="HGｺﾞｼｯｸM"/>
          </rPr>
          <t>認定番号が付与されている園内研修を受講した場合は記載してください。</t>
        </r>
      </text>
    </comment>
    <comment ref="L6" authorId="0">
      <text>
        <r>
          <rPr>
            <sz val="11"/>
            <color theme="1"/>
            <rFont val="HGｺﾞｼｯｸM"/>
          </rPr>
          <t>園内研修は
若手リーダーで4時間、
中核リーダー及び専門リーダーで15時間しか算入することができない。</t>
        </r>
      </text>
    </comment>
    <comment ref="F9" authorId="0">
      <text>
        <r>
          <rPr>
            <sz val="11"/>
            <color theme="1"/>
            <rFont val="HGｺﾞｼｯｸM"/>
          </rPr>
          <t>マネジメント分野に係る研修の場合は○を選択</t>
        </r>
      </text>
    </comment>
    <comment ref="J9" authorId="0">
      <text>
        <r>
          <rPr>
            <sz val="11"/>
            <color theme="1"/>
            <rFont val="HGｺﾞｼｯｸM"/>
          </rPr>
          <t>園内研修の場合は○を選択</t>
        </r>
      </text>
    </comment>
    <comment ref="H10" authorId="0">
      <text>
        <r>
          <rPr>
            <sz val="11"/>
            <color theme="1"/>
            <rFont val="HGｺﾞｼｯｸM"/>
          </rPr>
          <t>受講した研修が「保育士等キャリアアップ研修」のマネジメント研修の場合は○を選択</t>
        </r>
      </text>
    </comment>
    <comment ref="G10" authorId="0">
      <text>
        <r>
          <rPr>
            <sz val="11"/>
            <color theme="1"/>
            <rFont val="HGｺﾞｼｯｸM"/>
          </rPr>
          <t>受講したマネジメント分野の研修が「要領等を踏まえ教育・保育の質を高めるための技能・知識の向上を目的とした研修」である場合は○を選択</t>
        </r>
        <r>
          <rPr>
            <sz val="11"/>
            <color theme="1"/>
            <rFont val="游ゴシック"/>
          </rPr>
          <t xml:space="preserve">
</t>
        </r>
      </text>
    </comment>
  </commentList>
</comments>
</file>

<file path=xl/comments3.xml><?xml version="1.0" encoding="utf-8"?>
<comments xmlns="http://schemas.openxmlformats.org/spreadsheetml/2006/main">
  <authors>
    <author>大島　和香那</author>
  </authors>
  <commentList>
    <comment ref="L9"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K9" authorId="0">
      <text>
        <r>
          <rPr>
            <sz val="11"/>
            <color theme="1"/>
            <rFont val="HGｺﾞｼｯｸM"/>
          </rPr>
          <t>認定番号が付与されている園内研修を受講した場合は記載してください。</t>
        </r>
      </text>
    </comment>
    <comment ref="L6" authorId="0">
      <text>
        <r>
          <rPr>
            <sz val="11"/>
            <color theme="1"/>
            <rFont val="HGｺﾞｼｯｸM"/>
          </rPr>
          <t>園内研修は
若手リーダーで4時間、
中核リーダー及び専門リーダーで15時間しか算入することができない。</t>
        </r>
      </text>
    </comment>
    <comment ref="F9" authorId="0">
      <text>
        <r>
          <rPr>
            <sz val="11"/>
            <color theme="1"/>
            <rFont val="HGｺﾞｼｯｸM"/>
          </rPr>
          <t>マネジメント分野に係る研修の場合は○を選択</t>
        </r>
      </text>
    </comment>
    <comment ref="J9" authorId="0">
      <text>
        <r>
          <rPr>
            <sz val="11"/>
            <color theme="1"/>
            <rFont val="HGｺﾞｼｯｸM"/>
          </rPr>
          <t>園内研修の場合は○を選択</t>
        </r>
      </text>
    </comment>
    <comment ref="H10" authorId="0">
      <text>
        <r>
          <rPr>
            <sz val="11"/>
            <color theme="1"/>
            <rFont val="HGｺﾞｼｯｸM"/>
          </rPr>
          <t>受講した研修が「保育士等キャリアアップ研修」のマネジメント研修の場合は○を選択</t>
        </r>
      </text>
    </comment>
    <comment ref="G10" authorId="0">
      <text>
        <r>
          <rPr>
            <sz val="11"/>
            <color theme="1"/>
            <rFont val="HGｺﾞｼｯｸM"/>
          </rPr>
          <t>受講したマネジメント分野の研修が「要領等を踏まえ教育・保育の質を高めるための技能・知識の向上を目的とした研修」である場合は○を選択</t>
        </r>
        <r>
          <rPr>
            <sz val="11"/>
            <color theme="1"/>
            <rFont val="游ゴシック"/>
          </rPr>
          <t xml:space="preserve">
</t>
        </r>
      </text>
    </comment>
  </commentList>
</comments>
</file>

<file path=xl/comments4.xml><?xml version="1.0" encoding="utf-8"?>
<comments xmlns="http://schemas.openxmlformats.org/spreadsheetml/2006/main">
  <authors>
    <author>大島　和香那</author>
  </authors>
  <commentList>
    <comment ref="L9" authorId="0">
      <text>
        <r>
          <rPr>
            <sz val="11"/>
            <color theme="1"/>
            <rFont val="HGｺﾞｼｯｸM"/>
          </rPr>
          <t>修了証の当初発行日を記載。
研修の修了証が発行されていない場合や再発行日しか修了証に記載されていない場合は、最終受講日を記載。</t>
        </r>
      </text>
    </comment>
    <comment ref="K9" authorId="0">
      <text>
        <r>
          <rPr>
            <sz val="11"/>
            <color theme="1"/>
            <rFont val="HGｺﾞｼｯｸM"/>
          </rPr>
          <t>認定番号が付与されている園内研修を受講した場合は記載してください。</t>
        </r>
      </text>
    </comment>
    <comment ref="L6" authorId="0">
      <text>
        <r>
          <rPr>
            <sz val="11"/>
            <color theme="1"/>
            <rFont val="HGｺﾞｼｯｸM"/>
          </rPr>
          <t>園内研修は
若手リーダーで4時間、
中核リーダー及び専門リーダーで15時間しか算入することができない。</t>
        </r>
      </text>
    </comment>
    <comment ref="F9" authorId="0">
      <text>
        <r>
          <rPr>
            <sz val="11"/>
            <color theme="1"/>
            <rFont val="HGｺﾞｼｯｸM"/>
          </rPr>
          <t>マネジメント分野に係る研修の場合は○を選択</t>
        </r>
      </text>
    </comment>
    <comment ref="J9" authorId="0">
      <text>
        <r>
          <rPr>
            <sz val="11"/>
            <color theme="1"/>
            <rFont val="HGｺﾞｼｯｸM"/>
          </rPr>
          <t>園内研修の場合は○を選択</t>
        </r>
      </text>
    </comment>
    <comment ref="H10" authorId="0">
      <text>
        <r>
          <rPr>
            <sz val="11"/>
            <color theme="1"/>
            <rFont val="HGｺﾞｼｯｸM"/>
          </rPr>
          <t>受講した研修が「保育士等キャリアアップ研修」のマネジメント研修の場合は○を選択</t>
        </r>
      </text>
    </comment>
    <comment ref="G10" authorId="0">
      <text>
        <r>
          <rPr>
            <sz val="11"/>
            <color theme="1"/>
            <rFont val="HGｺﾞｼｯｸM"/>
          </rPr>
          <t>受講したマネジメント分野の研修が「要領等を踏まえ教育・保育の質を高めるための技能・知識の向上を目的とした研修」である場合は○を選択</t>
        </r>
        <r>
          <rPr>
            <sz val="11"/>
            <color theme="1"/>
            <rFont val="游ゴシック"/>
          </rPr>
          <t xml:space="preserve">
</t>
        </r>
      </text>
    </comment>
  </commentList>
</comments>
</file>

<file path=xl/sharedStrings.xml><?xml version="1.0" encoding="utf-8"?>
<sst xmlns="http://schemas.openxmlformats.org/spreadsheetml/2006/main" xmlns:r="http://schemas.openxmlformats.org/officeDocument/2006/relationships" count="88" uniqueCount="88">
  <si>
    <t>なお、受講状況は受講状況確認書類を職員から提出させた上で確認しており、市町又は県が求める場合は受講状況確認書類を提示又は提出します。</t>
    <rPh sb="3" eb="5">
      <t>ジュコウ</t>
    </rPh>
    <rPh sb="5" eb="7">
      <t>ジョウキョウ</t>
    </rPh>
    <rPh sb="17" eb="19">
      <t>ショクイン</t>
    </rPh>
    <rPh sb="21" eb="23">
      <t>テイシュツ</t>
    </rPh>
    <rPh sb="26" eb="27">
      <t>ウエ</t>
    </rPh>
    <rPh sb="28" eb="30">
      <t>カクニン</t>
    </rPh>
    <rPh sb="35" eb="37">
      <t>シチョウ</t>
    </rPh>
    <rPh sb="37" eb="38">
      <t>マタ</t>
    </rPh>
    <rPh sb="39" eb="40">
      <t>ケン</t>
    </rPh>
    <rPh sb="41" eb="42">
      <t>モト</t>
    </rPh>
    <rPh sb="44" eb="46">
      <t>バアイ</t>
    </rPh>
    <rPh sb="56" eb="58">
      <t>テイジ</t>
    </rPh>
    <rPh sb="58" eb="59">
      <t>マタ</t>
    </rPh>
    <rPh sb="60" eb="62">
      <t>テイシュツ</t>
    </rPh>
    <phoneticPr fontId="1"/>
  </si>
  <si>
    <t>研修受講歴証明書（幼稚園及び認定こども園）</t>
    <rPh sb="0" eb="2">
      <t>ケンシュウ</t>
    </rPh>
    <rPh sb="2" eb="4">
      <t>ジュコウ</t>
    </rPh>
    <rPh sb="4" eb="5">
      <t>レキ</t>
    </rPh>
    <rPh sb="5" eb="8">
      <t>ショウメイショ</t>
    </rPh>
    <rPh sb="9" eb="12">
      <t>ヨウチエン</t>
    </rPh>
    <rPh sb="12" eb="13">
      <t>オヨ</t>
    </rPh>
    <rPh sb="14" eb="16">
      <t>ニンテイ</t>
    </rPh>
    <rPh sb="19" eb="20">
      <t>エン</t>
    </rPh>
    <phoneticPr fontId="1"/>
  </si>
  <si>
    <t>マネジメント以外の分野</t>
    <rPh sb="6" eb="8">
      <t>イガイ</t>
    </rPh>
    <rPh sb="9" eb="11">
      <t>ブンヤ</t>
    </rPh>
    <phoneticPr fontId="1"/>
  </si>
  <si>
    <t>以上のとおり、当該職員が研修を受講していることを証明します。</t>
    <rPh sb="0" eb="2">
      <t>イジョウ</t>
    </rPh>
    <rPh sb="7" eb="9">
      <t>トウガイ</t>
    </rPh>
    <rPh sb="9" eb="11">
      <t>ショクイン</t>
    </rPh>
    <rPh sb="12" eb="14">
      <t>ケンシュウ</t>
    </rPh>
    <rPh sb="15" eb="17">
      <t>ジュコウ</t>
    </rPh>
    <rPh sb="24" eb="26">
      <t>ショウメイ</t>
    </rPh>
    <phoneticPr fontId="1"/>
  </si>
  <si>
    <t>中核リーダー</t>
    <rPh sb="0" eb="2">
      <t>チュウカク</t>
    </rPh>
    <phoneticPr fontId="1"/>
  </si>
  <si>
    <t>市町村名</t>
    <rPh sb="0" eb="4">
      <t>シチョウソンメイ</t>
    </rPh>
    <phoneticPr fontId="1"/>
  </si>
  <si>
    <t>No.</t>
  </si>
  <si>
    <t>南伊豆町</t>
    <rPh sb="0" eb="4">
      <t>ミナミイズチョウ</t>
    </rPh>
    <phoneticPr fontId="1"/>
  </si>
  <si>
    <t>相当する職位</t>
    <rPh sb="0" eb="2">
      <t>ソウトウ</t>
    </rPh>
    <rPh sb="4" eb="6">
      <t>ショクイ</t>
    </rPh>
    <phoneticPr fontId="1"/>
  </si>
  <si>
    <t>袋井市</t>
    <rPh sb="0" eb="3">
      <t>フクロイシ</t>
    </rPh>
    <phoneticPr fontId="1"/>
  </si>
  <si>
    <t>職員名</t>
    <rPh sb="0" eb="2">
      <t>ショクイン</t>
    </rPh>
    <rPh sb="2" eb="3">
      <t>メイ</t>
    </rPh>
    <phoneticPr fontId="1"/>
  </si>
  <si>
    <t>施設・事業所名</t>
    <rPh sb="0" eb="2">
      <t>シセツ</t>
    </rPh>
    <rPh sb="3" eb="6">
      <t>ジギョウショ</t>
    </rPh>
    <rPh sb="6" eb="7">
      <t>メイ</t>
    </rPh>
    <phoneticPr fontId="1"/>
  </si>
  <si>
    <t>区分</t>
    <rPh sb="0" eb="2">
      <t>クブン</t>
    </rPh>
    <phoneticPr fontId="1"/>
  </si>
  <si>
    <t>実施主体</t>
    <rPh sb="0" eb="2">
      <t>ジッシ</t>
    </rPh>
    <rPh sb="2" eb="4">
      <t>シュタイ</t>
    </rPh>
    <phoneticPr fontId="1"/>
  </si>
  <si>
    <t>○</t>
  </si>
  <si>
    <t>研修名</t>
    <rPh sb="0" eb="2">
      <t>ケンシュウ</t>
    </rPh>
    <rPh sb="2" eb="3">
      <t>メイ</t>
    </rPh>
    <phoneticPr fontId="1"/>
  </si>
  <si>
    <t>計</t>
    <rPh sb="0" eb="1">
      <t>ケイ</t>
    </rPh>
    <phoneticPr fontId="1"/>
  </si>
  <si>
    <t>西伊豆町</t>
    <rPh sb="0" eb="4">
      <t>ニシイズチョウ</t>
    </rPh>
    <phoneticPr fontId="1"/>
  </si>
  <si>
    <t>専門リーダー</t>
    <rPh sb="0" eb="2">
      <t>センモン</t>
    </rPh>
    <phoneticPr fontId="1"/>
  </si>
  <si>
    <t>湖西市</t>
    <rPh sb="0" eb="3">
      <t>コサイシ</t>
    </rPh>
    <phoneticPr fontId="1"/>
  </si>
  <si>
    <t>園内研修</t>
    <rPh sb="0" eb="2">
      <t>エンナイ</t>
    </rPh>
    <rPh sb="2" eb="4">
      <t>ケンシュウ</t>
    </rPh>
    <phoneticPr fontId="1"/>
  </si>
  <si>
    <t>受講時間数</t>
    <rPh sb="0" eb="2">
      <t>ジュコウ</t>
    </rPh>
    <rPh sb="2" eb="5">
      <t>ジカンスウ</t>
    </rPh>
    <phoneticPr fontId="1"/>
  </si>
  <si>
    <t>テーマ・内容</t>
    <rPh sb="4" eb="6">
      <t>ナイヨウ</t>
    </rPh>
    <phoneticPr fontId="1"/>
  </si>
  <si>
    <t>外部研修</t>
    <rPh sb="0" eb="2">
      <t>ガイブ</t>
    </rPh>
    <rPh sb="2" eb="4">
      <t>ケンシュウ</t>
    </rPh>
    <phoneticPr fontId="1"/>
  </si>
  <si>
    <t>マネジメント分野</t>
    <rPh sb="6" eb="8">
      <t>ブンヤ</t>
    </rPh>
    <phoneticPr fontId="1"/>
  </si>
  <si>
    <t>備考</t>
    <rPh sb="0" eb="2">
      <t>ビコウ</t>
    </rPh>
    <phoneticPr fontId="1"/>
  </si>
  <si>
    <t>マネジ
メント</t>
  </si>
  <si>
    <t>藤枝市</t>
    <rPh sb="0" eb="3">
      <t>フジエダシ</t>
    </rPh>
    <phoneticPr fontId="1"/>
  </si>
  <si>
    <t>受講時間</t>
    <rPh sb="0" eb="2">
      <t>ジュコウ</t>
    </rPh>
    <rPh sb="2" eb="4">
      <t>ジカン</t>
    </rPh>
    <phoneticPr fontId="1"/>
  </si>
  <si>
    <t>園内研修の
認定番号</t>
    <rPh sb="0" eb="2">
      <t>エンナイ</t>
    </rPh>
    <rPh sb="2" eb="4">
      <t>ケンシュウ</t>
    </rPh>
    <rPh sb="6" eb="10">
      <t>ニンテイバンゴウ</t>
    </rPh>
    <phoneticPr fontId="1"/>
  </si>
  <si>
    <t>証明日</t>
    <rPh sb="0" eb="2">
      <t>ショウメイ</t>
    </rPh>
    <rPh sb="2" eb="3">
      <t>ビ</t>
    </rPh>
    <phoneticPr fontId="1"/>
  </si>
  <si>
    <t>令和○年○月○日</t>
    <rPh sb="0" eb="2">
      <t>レイワ</t>
    </rPh>
    <rPh sb="3" eb="4">
      <t>ネン</t>
    </rPh>
    <rPh sb="5" eb="6">
      <t>ガツ</t>
    </rPh>
    <rPh sb="7" eb="8">
      <t>ニチ</t>
    </rPh>
    <phoneticPr fontId="1"/>
  </si>
  <si>
    <t>必要な研修を修了して
いるか</t>
  </si>
  <si>
    <t>代表者役職・氏名</t>
    <rPh sb="0" eb="3">
      <t>ダイヒョウシャ</t>
    </rPh>
    <rPh sb="3" eb="5">
      <t>ヤクショク</t>
    </rPh>
    <rPh sb="6" eb="8">
      <t>シメイ</t>
    </rPh>
    <phoneticPr fontId="1"/>
  </si>
  <si>
    <t>マネジメント</t>
  </si>
  <si>
    <t>修了日</t>
    <rPh sb="0" eb="2">
      <t>シュウリョウ</t>
    </rPh>
    <rPh sb="2" eb="3">
      <t>ビ</t>
    </rPh>
    <phoneticPr fontId="1"/>
  </si>
  <si>
    <t>富士宮市</t>
    <rPh sb="0" eb="4">
      <t>フジノミヤシ</t>
    </rPh>
    <phoneticPr fontId="1"/>
  </si>
  <si>
    <t>伊豆市</t>
    <rPh sb="0" eb="3">
      <t>イズシ</t>
    </rPh>
    <phoneticPr fontId="1"/>
  </si>
  <si>
    <t>若手リーダー</t>
    <rPh sb="0" eb="2">
      <t>ワカテ</t>
    </rPh>
    <phoneticPr fontId="1"/>
  </si>
  <si>
    <t>伊東市</t>
    <rPh sb="0" eb="3">
      <t>イトウシ</t>
    </rPh>
    <phoneticPr fontId="1"/>
  </si>
  <si>
    <t>×</t>
  </si>
  <si>
    <t>河津町</t>
    <rPh sb="0" eb="3">
      <t>カワヅチョウ</t>
    </rPh>
    <phoneticPr fontId="1"/>
  </si>
  <si>
    <t>判定</t>
    <rPh sb="0" eb="2">
      <t>ハンテイ</t>
    </rPh>
    <phoneticPr fontId="1"/>
  </si>
  <si>
    <t>その他</t>
    <rPh sb="2" eb="3">
      <t>タ</t>
    </rPh>
    <phoneticPr fontId="1"/>
  </si>
  <si>
    <t>下田市</t>
    <rPh sb="0" eb="3">
      <t>シモダシ</t>
    </rPh>
    <phoneticPr fontId="1"/>
  </si>
  <si>
    <t>静岡市</t>
    <rPh sb="0" eb="3">
      <t>シズオカシ</t>
    </rPh>
    <phoneticPr fontId="1"/>
  </si>
  <si>
    <t>浜松市</t>
    <rPh sb="0" eb="3">
      <t>ハママツシ</t>
    </rPh>
    <phoneticPr fontId="1"/>
  </si>
  <si>
    <t>沼津市</t>
    <rPh sb="0" eb="3">
      <t>ヌマヅシ</t>
    </rPh>
    <phoneticPr fontId="1"/>
  </si>
  <si>
    <t>熱海市</t>
    <rPh sb="0" eb="3">
      <t>アタミシ</t>
    </rPh>
    <phoneticPr fontId="1"/>
  </si>
  <si>
    <t>三島市</t>
    <rPh sb="0" eb="3">
      <t>ミシマシ</t>
    </rPh>
    <phoneticPr fontId="1"/>
  </si>
  <si>
    <t>牧之原市</t>
    <rPh sb="0" eb="4">
      <t>マキノハラシ</t>
    </rPh>
    <phoneticPr fontId="1"/>
  </si>
  <si>
    <t>島田市</t>
    <rPh sb="0" eb="3">
      <t>シマダシ</t>
    </rPh>
    <phoneticPr fontId="1"/>
  </si>
  <si>
    <t>御殿場市</t>
    <rPh sb="0" eb="4">
      <t>ゴテンバシ</t>
    </rPh>
    <phoneticPr fontId="1"/>
  </si>
  <si>
    <t>富士市</t>
    <rPh sb="0" eb="3">
      <t>フジシ</t>
    </rPh>
    <phoneticPr fontId="1"/>
  </si>
  <si>
    <r>
      <t>＜令和</t>
    </r>
    <r>
      <rPr>
        <b/>
        <sz val="14"/>
        <color rgb="FFFF0000"/>
        <rFont val="HGｺﾞｼｯｸM"/>
      </rPr>
      <t>６</t>
    </r>
    <r>
      <rPr>
        <b/>
        <sz val="14"/>
        <color theme="1"/>
        <rFont val="HGｺﾞｼｯｸM"/>
      </rPr>
      <t>年度＞</t>
    </r>
    <rPh sb="1" eb="3">
      <t>レイワ</t>
    </rPh>
    <rPh sb="4" eb="6">
      <t>ネンド</t>
    </rPh>
    <phoneticPr fontId="1"/>
  </si>
  <si>
    <t>磐田市</t>
    <rPh sb="0" eb="3">
      <t>イワタシ</t>
    </rPh>
    <phoneticPr fontId="1"/>
  </si>
  <si>
    <t>焼津市</t>
    <rPh sb="0" eb="3">
      <t>ヤイヅシ</t>
    </rPh>
    <phoneticPr fontId="1"/>
  </si>
  <si>
    <t>合計</t>
    <rPh sb="0" eb="2">
      <t>ゴウケイ</t>
    </rPh>
    <phoneticPr fontId="1"/>
  </si>
  <si>
    <t>掛川市</t>
    <rPh sb="0" eb="3">
      <t>カケガワシ</t>
    </rPh>
    <phoneticPr fontId="1"/>
  </si>
  <si>
    <t>裾野市</t>
    <rPh sb="0" eb="3">
      <t>スソノシ</t>
    </rPh>
    <phoneticPr fontId="1"/>
  </si>
  <si>
    <t>御前崎市</t>
    <rPh sb="0" eb="4">
      <t>オマエザキシ</t>
    </rPh>
    <phoneticPr fontId="1"/>
  </si>
  <si>
    <t>菊川市</t>
    <rPh sb="0" eb="2">
      <t>キクガワ</t>
    </rPh>
    <rPh sb="2" eb="3">
      <t>シ</t>
    </rPh>
    <phoneticPr fontId="1"/>
  </si>
  <si>
    <t>伊豆の国市</t>
    <rPh sb="0" eb="2">
      <t>イズ</t>
    </rPh>
    <rPh sb="3" eb="4">
      <t>クニ</t>
    </rPh>
    <rPh sb="4" eb="5">
      <t>シ</t>
    </rPh>
    <phoneticPr fontId="1"/>
  </si>
  <si>
    <t>東伊豆町</t>
    <rPh sb="0" eb="4">
      <t>ヒガシイズチョウ</t>
    </rPh>
    <phoneticPr fontId="1"/>
  </si>
  <si>
    <t>松崎町</t>
    <rPh sb="0" eb="3">
      <t>マツザキチョウ</t>
    </rPh>
    <phoneticPr fontId="1"/>
  </si>
  <si>
    <t>函南町</t>
    <rPh sb="0" eb="3">
      <t>カンナミチョウ</t>
    </rPh>
    <phoneticPr fontId="1"/>
  </si>
  <si>
    <t>清水町</t>
    <rPh sb="0" eb="2">
      <t>シミズ</t>
    </rPh>
    <rPh sb="2" eb="3">
      <t>チョウ</t>
    </rPh>
    <phoneticPr fontId="1"/>
  </si>
  <si>
    <t>長泉町</t>
    <rPh sb="0" eb="3">
      <t>ナガイズミチョウ</t>
    </rPh>
    <phoneticPr fontId="1"/>
  </si>
  <si>
    <t>小山町</t>
    <rPh sb="0" eb="3">
      <t>オヤマチョウ</t>
    </rPh>
    <phoneticPr fontId="1"/>
  </si>
  <si>
    <t>吉田町</t>
    <rPh sb="0" eb="3">
      <t>ヨシダチョウ</t>
    </rPh>
    <phoneticPr fontId="1"/>
  </si>
  <si>
    <t>川根本町</t>
    <rPh sb="0" eb="4">
      <t>カワネホンチョウ</t>
    </rPh>
    <phoneticPr fontId="1"/>
  </si>
  <si>
    <t>森町</t>
    <rPh sb="0" eb="2">
      <t>モリマチ</t>
    </rPh>
    <phoneticPr fontId="1"/>
  </si>
  <si>
    <t>別紙２様式第１号</t>
    <rPh sb="7" eb="8">
      <t>ゴウ</t>
    </rPh>
    <phoneticPr fontId="1"/>
  </si>
  <si>
    <t>教育/保育質の向上</t>
    <rPh sb="0" eb="2">
      <t>キョウイク</t>
    </rPh>
    <rPh sb="3" eb="5">
      <t>ホイク</t>
    </rPh>
    <rPh sb="5" eb="6">
      <t>シツ</t>
    </rPh>
    <rPh sb="7" eb="9">
      <t>コウジョウ</t>
    </rPh>
    <phoneticPr fontId="1"/>
  </si>
  <si>
    <r>
      <t>＜令和</t>
    </r>
    <r>
      <rPr>
        <b/>
        <sz val="14"/>
        <color rgb="FFFF0000"/>
        <rFont val="HGｺﾞｼｯｸM"/>
      </rPr>
      <t>８</t>
    </r>
    <r>
      <rPr>
        <b/>
        <sz val="14"/>
        <color theme="1"/>
        <rFont val="HGｺﾞｼｯｸM"/>
      </rPr>
      <t>年度以降＞</t>
    </r>
    <rPh sb="1" eb="3">
      <t>レイワ</t>
    </rPh>
    <rPh sb="4" eb="6">
      <t>ネンド</t>
    </rPh>
    <rPh sb="6" eb="8">
      <t>イコウ</t>
    </rPh>
    <phoneticPr fontId="1"/>
  </si>
  <si>
    <t>OK</t>
  </si>
  <si>
    <r>
      <t>＜令和</t>
    </r>
    <r>
      <rPr>
        <b/>
        <sz val="14"/>
        <color rgb="FFFF0000"/>
        <rFont val="HGｺﾞｼｯｸM"/>
      </rPr>
      <t>５</t>
    </r>
    <r>
      <rPr>
        <b/>
        <sz val="14"/>
        <color theme="1"/>
        <rFont val="HGｺﾞｼｯｸM"/>
      </rPr>
      <t>年度＞</t>
    </r>
    <rPh sb="1" eb="3">
      <t>レイワ</t>
    </rPh>
    <rPh sb="4" eb="6">
      <t>ネンド</t>
    </rPh>
    <phoneticPr fontId="1"/>
  </si>
  <si>
    <r>
      <t>＜令和</t>
    </r>
    <r>
      <rPr>
        <b/>
        <sz val="14"/>
        <color rgb="FFFF0000"/>
        <rFont val="HGｺﾞｼｯｸM"/>
      </rPr>
      <t>７</t>
    </r>
    <r>
      <rPr>
        <b/>
        <sz val="14"/>
        <color theme="1"/>
        <rFont val="HGｺﾞｼｯｸM"/>
      </rPr>
      <t>年度＞</t>
    </r>
    <rPh sb="1" eb="3">
      <t>レイワ</t>
    </rPh>
    <rPh sb="4" eb="6">
      <t>ネンド</t>
    </rPh>
    <phoneticPr fontId="1"/>
  </si>
  <si>
    <t>算入可能なマネジメント(専門リーダー)</t>
    <rPh sb="0" eb="2">
      <t>サンニュウ</t>
    </rPh>
    <rPh sb="2" eb="4">
      <t>カノウ</t>
    </rPh>
    <rPh sb="12" eb="14">
      <t>センモン</t>
    </rPh>
    <phoneticPr fontId="1"/>
  </si>
  <si>
    <t>算入可能なマネジメント(若手リーダー)</t>
    <rPh sb="0" eb="2">
      <t>サンニュウ</t>
    </rPh>
    <rPh sb="2" eb="4">
      <t>カノウ</t>
    </rPh>
    <rPh sb="12" eb="14">
      <t>ワカテ</t>
    </rPh>
    <phoneticPr fontId="1"/>
  </si>
  <si>
    <t>職員名</t>
    <rPh sb="0" eb="2">
      <t>しょくいん</t>
    </rPh>
    <rPh sb="2" eb="3">
      <t>めい</t>
    </rPh>
    <phoneticPr fontId="1" type="Hiragana"/>
  </si>
  <si>
    <t>相当する職位</t>
    <rPh sb="0" eb="2">
      <t>そうとう</t>
    </rPh>
    <rPh sb="4" eb="6">
      <t>しょくい</t>
    </rPh>
    <phoneticPr fontId="1" type="Hiragana"/>
  </si>
  <si>
    <t>受講時間</t>
    <rPh sb="0" eb="2">
      <t>じゅこう</t>
    </rPh>
    <rPh sb="2" eb="4">
      <t>じかん</t>
    </rPh>
    <phoneticPr fontId="1" type="Hiragana"/>
  </si>
  <si>
    <t>うち、
マネジメント
分野</t>
    <rPh sb="11" eb="13">
      <t>ぶんや</t>
    </rPh>
    <phoneticPr fontId="1" type="Hiragana"/>
  </si>
  <si>
    <t>施設・事業所名</t>
  </si>
  <si>
    <t>↑ここからコピーして、別紙１様式第２号のB列に値で貼り付けてください</t>
    <rPh sb="11" eb="13">
      <t>ベッシ</t>
    </rPh>
    <rPh sb="14" eb="16">
      <t>ヨウシキ</t>
    </rPh>
    <rPh sb="16" eb="17">
      <t>ダイ</t>
    </rPh>
    <rPh sb="18" eb="19">
      <t>ゴウ</t>
    </rPh>
    <rPh sb="21" eb="22">
      <t>レツ</t>
    </rPh>
    <rPh sb="23" eb="24">
      <t>アタイ</t>
    </rPh>
    <rPh sb="25" eb="26">
      <t>ハ</t>
    </rPh>
    <rPh sb="27" eb="28">
      <t>ツ</t>
    </rPh>
    <phoneticPr fontId="1"/>
  </si>
  <si>
    <t>コピーここまで↑</t>
  </si>
  <si>
    <t>キャリア
アップ</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</si>
</sst>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quot;時間&quot;"/>
    <numFmt numFmtId="177" formatCode="0&quot;時間&quot;"/>
    <numFmt numFmtId="178" formatCode="[$-411]ge\.m\.d;@"/>
    <numFmt numFmtId="179" formatCode="[$-411]ge.m.d;@"/>
  </numFmts>
  <fonts count="9">
    <font>
      <sz val="11"/>
      <color theme="1"/>
      <name val="游ゴシック"/>
      <family val="3"/>
      <scheme val="minor"/>
    </font>
    <font>
      <sz val="6"/>
      <color auto="1"/>
      <name val="游ゴシック"/>
      <family val="3"/>
    </font>
    <font>
      <sz val="11"/>
      <color theme="1"/>
      <name val="HGｺﾞｼｯｸM"/>
      <family val="3"/>
    </font>
    <font>
      <b/>
      <sz val="14"/>
      <color theme="1"/>
      <name val="HGｺﾞｼｯｸM"/>
      <family val="3"/>
    </font>
    <font>
      <sz val="12"/>
      <color theme="1"/>
      <name val="HGｺﾞｼｯｸM"/>
      <family val="3"/>
    </font>
    <font>
      <sz val="14"/>
      <color theme="1"/>
      <name val="HGｺﾞｼｯｸM"/>
      <family val="3"/>
    </font>
    <font>
      <sz val="9"/>
      <color theme="1"/>
      <name val="HGｺﾞｼｯｸM"/>
      <family val="3"/>
    </font>
    <font>
      <sz val="10"/>
      <color theme="1"/>
      <name val="HGｺﾞｼｯｸM"/>
      <family val="3"/>
    </font>
    <font>
      <sz val="10"/>
      <color theme="1"/>
      <name val="游ゴシック"/>
      <family val="3"/>
      <scheme val="minor"/>
    </font>
  </fonts>
  <fills count="6">
    <fill>
      <patternFill patternType="none"/>
    </fill>
    <fill>
      <patternFill patternType="gray125"/>
    </fill>
    <fill>
      <patternFill patternType="solid">
        <fgColor theme="0"/>
        <bgColor indexed="64"/>
      </patternFill>
    </fill>
    <fill>
      <patternFill patternType="solid">
        <fgColor rgb="FFFFFFBE"/>
        <bgColor indexed="64"/>
      </patternFill>
    </fill>
    <fill>
      <patternFill patternType="solid">
        <fgColor rgb="FFFFE9FF"/>
        <bgColor indexed="64"/>
      </patternFill>
    </fill>
    <fill>
      <patternFill patternType="solid">
        <fgColor rgb="FFE9FFFF"/>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style="hair">
        <color indexed="64"/>
      </bottom>
      <diagonal/>
    </border>
    <border>
      <left style="thin">
        <color indexed="64"/>
      </left>
      <right style="hair">
        <color auto="1"/>
      </right>
      <top style="hair">
        <color indexed="64"/>
      </top>
      <bottom style="thin">
        <color auto="1"/>
      </bottom>
      <diagonal/>
    </border>
    <border>
      <left style="thin">
        <color indexed="64"/>
      </left>
      <right style="hair">
        <color auto="1"/>
      </right>
      <top/>
      <bottom style="hair">
        <color indexed="64"/>
      </bottom>
      <diagonal/>
    </border>
    <border>
      <left style="thin">
        <color indexed="64"/>
      </left>
      <right style="hair">
        <color auto="1"/>
      </right>
      <top style="hair">
        <color indexed="64"/>
      </top>
      <bottom style="hair">
        <color indexed="64"/>
      </bottom>
      <diagonal/>
    </border>
    <border>
      <left/>
      <right/>
      <top style="thin">
        <color indexed="64"/>
      </top>
      <bottom style="hair">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auto="1"/>
      </right>
      <top style="hair">
        <color indexed="64"/>
      </top>
      <bottom style="thin">
        <color auto="1"/>
      </bottom>
      <diagonal/>
    </border>
    <border>
      <left/>
      <right style="hair">
        <color auto="1"/>
      </right>
      <top/>
      <bottom style="hair">
        <color indexed="64"/>
      </bottom>
      <diagonal/>
    </border>
    <border>
      <left/>
      <right style="hair">
        <color auto="1"/>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hair">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bottom style="thin">
        <color indexed="64"/>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7">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3" fillId="0" borderId="0" xfId="0" applyFont="1" applyProtection="1">
      <alignment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0" xfId="0" applyFont="1" applyAlignment="1" applyProtection="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0" fillId="0" borderId="0" xfId="0" applyFont="1" applyAlignment="1" applyProtection="1">
      <protection locked="0"/>
    </xf>
    <xf numFmtId="0" fontId="5" fillId="0" borderId="0" xfId="0" applyFont="1" applyAlignment="1" applyProtection="1">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2" fillId="0" borderId="9" xfId="0" applyFont="1" applyBorder="1" applyAlignment="1" applyProtection="1">
      <alignment horizontal="center" vertical="center"/>
      <protection locked="0"/>
    </xf>
    <xf numFmtId="0" fontId="2" fillId="3" borderId="9" xfId="0" applyFont="1" applyFill="1" applyBorder="1" applyAlignment="1" applyProtection="1">
      <alignment horizontal="center" vertical="center" shrinkToFit="1"/>
    </xf>
    <xf numFmtId="0" fontId="4" fillId="4" borderId="1" xfId="0" applyFont="1" applyFill="1" applyBorder="1" applyAlignment="1" applyProtection="1">
      <alignment vertical="center" shrinkToFit="1"/>
      <protection locked="0"/>
    </xf>
    <xf numFmtId="0" fontId="4" fillId="3" borderId="10" xfId="0" applyFont="1" applyFill="1" applyBorder="1" applyAlignment="1" applyProtection="1">
      <alignment horizontal="center" vertical="center" shrinkToFit="1"/>
      <protection locked="0"/>
    </xf>
    <xf numFmtId="0" fontId="4" fillId="3" borderId="5" xfId="0" applyFont="1" applyFill="1" applyBorder="1" applyAlignment="1" applyProtection="1">
      <alignment vertical="center" shrinkToFit="1"/>
      <protection locked="0"/>
    </xf>
    <xf numFmtId="0" fontId="4" fillId="4" borderId="10" xfId="0" applyFont="1" applyFill="1" applyBorder="1" applyAlignment="1" applyProtection="1">
      <alignment horizontal="center" vertical="center" shrinkToFit="1"/>
      <protection locked="0"/>
    </xf>
    <xf numFmtId="0" fontId="2" fillId="0" borderId="0" xfId="0" applyFont="1" applyAlignment="1" applyProtection="1">
      <alignment horizontal="center"/>
      <protection locked="0"/>
    </xf>
    <xf numFmtId="0" fontId="2" fillId="4" borderId="9" xfId="0" applyFont="1" applyFill="1" applyBorder="1" applyAlignment="1" applyProtection="1">
      <alignment horizontal="center" vertical="center" shrinkToFit="1"/>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3" borderId="3"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176" fontId="2" fillId="3" borderId="9" xfId="0" applyNumberFormat="1" applyFont="1" applyFill="1" applyBorder="1" applyAlignment="1" applyProtection="1">
      <alignment horizontal="center" vertical="center" shrinkToFit="1"/>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4" fillId="3" borderId="8"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4" fillId="4" borderId="25" xfId="0" applyFont="1" applyFill="1" applyBorder="1" applyAlignment="1" applyProtection="1">
      <alignment horizontal="center" vertical="center" shrinkToFit="1"/>
      <protection locked="0"/>
    </xf>
    <xf numFmtId="0" fontId="4" fillId="4" borderId="26"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4" fillId="4" borderId="32" xfId="0" applyFont="1" applyFill="1" applyBorder="1" applyAlignment="1" applyProtection="1">
      <alignment horizontal="center" vertical="center" shrinkToFit="1"/>
      <protection locked="0"/>
    </xf>
    <xf numFmtId="0" fontId="4" fillId="4" borderId="33" xfId="0" applyFont="1" applyFill="1" applyBorder="1" applyAlignment="1" applyProtection="1">
      <alignment horizontal="center" vertical="center" shrinkToFit="1"/>
      <protection locked="0"/>
    </xf>
    <xf numFmtId="0" fontId="4" fillId="4" borderId="31" xfId="0" applyFont="1" applyFill="1" applyBorder="1" applyAlignment="1" applyProtection="1">
      <alignment horizontal="center" vertical="center" shrinkToFit="1"/>
      <protection locked="0"/>
    </xf>
    <xf numFmtId="0" fontId="2" fillId="0" borderId="3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4" fillId="4" borderId="8"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76" fontId="4" fillId="3" borderId="5" xfId="0" applyNumberFormat="1" applyFont="1" applyFill="1" applyBorder="1" applyAlignment="1" applyProtection="1">
      <alignment horizontal="center" vertical="center" shrinkToFit="1"/>
      <protection locked="0"/>
    </xf>
    <xf numFmtId="176" fontId="4" fillId="3" borderId="6" xfId="0" applyNumberFormat="1" applyFont="1" applyFill="1" applyBorder="1" applyAlignment="1" applyProtection="1">
      <alignment horizontal="center" vertical="center" shrinkToFit="1"/>
      <protection locked="0"/>
    </xf>
    <xf numFmtId="176" fontId="4" fillId="3" borderId="4"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177" fontId="4" fillId="4" borderId="5" xfId="0" applyNumberFormat="1" applyFont="1" applyFill="1" applyBorder="1" applyAlignment="1" applyProtection="1">
      <alignment horizontal="center" vertical="center" shrinkToFit="1"/>
      <protection locked="0"/>
    </xf>
    <xf numFmtId="177" fontId="4" fillId="4" borderId="6" xfId="0" applyNumberFormat="1" applyFont="1" applyFill="1" applyBorder="1" applyAlignment="1" applyProtection="1">
      <alignment horizontal="center" vertical="center" shrinkToFit="1"/>
      <protection locked="0"/>
    </xf>
    <xf numFmtId="177" fontId="4" fillId="4" borderId="4" xfId="0" applyNumberFormat="1" applyFont="1" applyFill="1" applyBorder="1" applyAlignment="1" applyProtection="1">
      <alignment horizontal="center" vertical="center" shrinkToFit="1"/>
      <protection locked="0"/>
    </xf>
    <xf numFmtId="0" fontId="2" fillId="0" borderId="39" xfId="0" applyFont="1" applyBorder="1" applyAlignment="1" applyProtection="1">
      <alignment horizontal="center" vertical="center"/>
      <protection locked="0"/>
    </xf>
    <xf numFmtId="0" fontId="0" fillId="5" borderId="40" xfId="0" applyFont="1" applyFill="1" applyBorder="1" applyProtection="1">
      <alignment vertical="center"/>
    </xf>
    <xf numFmtId="0" fontId="0" fillId="5" borderId="41" xfId="0" applyFont="1" applyFill="1" applyBorder="1" applyProtection="1">
      <alignment vertical="center"/>
    </xf>
    <xf numFmtId="0" fontId="0" fillId="5" borderId="39" xfId="0" applyFont="1" applyFill="1" applyBorder="1" applyProtection="1">
      <alignment vertical="center"/>
    </xf>
    <xf numFmtId="0" fontId="2" fillId="0" borderId="0" xfId="0" applyFont="1" applyAlignment="1" applyProtection="1">
      <alignment horizontal="right" vertical="center"/>
      <protection locked="0"/>
    </xf>
    <xf numFmtId="0" fontId="2" fillId="5" borderId="35" xfId="0" applyFont="1" applyFill="1" applyBorder="1" applyAlignment="1" applyProtection="1">
      <alignment horizontal="right" vertical="center"/>
    </xf>
    <xf numFmtId="0" fontId="2" fillId="5" borderId="36" xfId="0" applyFont="1" applyFill="1" applyBorder="1" applyAlignment="1" applyProtection="1">
      <alignment horizontal="right" vertical="center"/>
    </xf>
    <xf numFmtId="0" fontId="2" fillId="5" borderId="20" xfId="0" applyFont="1" applyFill="1" applyBorder="1" applyAlignment="1" applyProtection="1">
      <alignment horizontal="right" vertical="center"/>
    </xf>
    <xf numFmtId="178" fontId="4" fillId="3" borderId="5" xfId="0" applyNumberFormat="1" applyFont="1" applyFill="1" applyBorder="1" applyAlignment="1" applyProtection="1">
      <alignment horizontal="center" vertical="center" shrinkToFit="1"/>
      <protection locked="0"/>
    </xf>
    <xf numFmtId="178" fontId="4" fillId="3" borderId="6" xfId="0" applyNumberFormat="1" applyFont="1" applyFill="1" applyBorder="1" applyAlignment="1" applyProtection="1">
      <alignment horizontal="center" vertical="center" shrinkToFit="1"/>
      <protection locked="0"/>
    </xf>
    <xf numFmtId="178" fontId="4" fillId="3" borderId="4" xfId="0" applyNumberFormat="1"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0" fillId="0" borderId="43" xfId="0" applyBorder="1" applyProtection="1">
      <alignment vertical="center"/>
      <protection locked="0"/>
    </xf>
    <xf numFmtId="0" fontId="2" fillId="5" borderId="44" xfId="0" applyFont="1" applyFill="1" applyBorder="1" applyAlignment="1" applyProtection="1">
      <alignment horizontal="right" vertical="center"/>
    </xf>
    <xf numFmtId="0" fontId="2" fillId="5" borderId="45" xfId="0" applyFont="1" applyFill="1" applyBorder="1" applyAlignment="1" applyProtection="1">
      <alignment horizontal="right" vertical="center"/>
    </xf>
    <xf numFmtId="0" fontId="2" fillId="5" borderId="9" xfId="0" applyFont="1" applyFill="1" applyBorder="1" applyAlignment="1" applyProtection="1">
      <alignment horizontal="right" vertical="center"/>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78" fontId="4" fillId="3" borderId="3" xfId="0" applyNumberFormat="1" applyFont="1" applyFill="1" applyBorder="1" applyAlignment="1" applyProtection="1">
      <alignment horizontal="center" vertical="center" shrinkToFit="1"/>
      <protection locked="0"/>
    </xf>
    <xf numFmtId="178" fontId="4" fillId="3" borderId="13" xfId="0" applyNumberFormat="1" applyFont="1" applyFill="1" applyBorder="1" applyAlignment="1" applyProtection="1">
      <alignment horizontal="center" vertical="center" shrinkToFit="1"/>
      <protection locked="0"/>
    </xf>
    <xf numFmtId="178" fontId="4" fillId="3" borderId="14" xfId="0" applyNumberFormat="1" applyFont="1" applyFill="1" applyBorder="1" applyAlignment="1" applyProtection="1">
      <alignment horizontal="center" vertical="center" shrinkToFit="1"/>
      <protection locked="0"/>
    </xf>
    <xf numFmtId="0" fontId="7" fillId="0" borderId="46" xfId="0" applyFont="1" applyBorder="1" applyAlignment="1" applyProtection="1">
      <alignment horizontal="center" vertical="center" wrapText="1"/>
      <protection locked="0"/>
    </xf>
    <xf numFmtId="0" fontId="2" fillId="5"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178" fontId="4" fillId="3" borderId="8" xfId="0" applyNumberFormat="1" applyFont="1" applyFill="1" applyBorder="1" applyAlignment="1" applyProtection="1">
      <alignment horizontal="center" vertical="center" shrinkToFit="1"/>
      <protection locked="0"/>
    </xf>
    <xf numFmtId="178" fontId="4" fillId="3" borderId="18" xfId="0" applyNumberFormat="1" applyFont="1" applyFill="1" applyBorder="1" applyAlignment="1" applyProtection="1">
      <alignment horizontal="center" vertical="center" shrinkToFit="1"/>
      <protection locked="0"/>
    </xf>
    <xf numFmtId="178" fontId="4" fillId="3" borderId="19" xfId="0" applyNumberFormat="1" applyFont="1" applyFill="1" applyBorder="1" applyAlignment="1" applyProtection="1">
      <alignment horizontal="center" vertical="center" shrinkToFit="1"/>
      <protection locked="0"/>
    </xf>
    <xf numFmtId="0" fontId="8" fillId="0" borderId="46" xfId="0" applyFont="1" applyBorder="1" applyAlignment="1" applyProtection="1">
      <alignment horizontal="center" vertical="center" wrapText="1"/>
    </xf>
    <xf numFmtId="0" fontId="0" fillId="0" borderId="0" xfId="0" applyProtection="1">
      <alignment vertical="center"/>
    </xf>
    <xf numFmtId="0" fontId="0" fillId="0" borderId="0" xfId="0" applyFont="1" applyBorder="1" applyAlignment="1" applyProtection="1">
      <alignment horizontal="center" vertical="center" wrapText="1"/>
    </xf>
    <xf numFmtId="179" fontId="0" fillId="0" borderId="0" xfId="0" applyNumberFormat="1" applyFont="1" applyProtection="1">
      <alignment vertical="center"/>
    </xf>
    <xf numFmtId="50" fontId="0" fillId="0" borderId="0" xfId="0" applyNumberFormat="1" applyFont="1" applyProtection="1">
      <alignment vertical="center"/>
    </xf>
    <xf numFmtId="0" fontId="0" fillId="0" borderId="0"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39"/>
  <sheetViews>
    <sheetView showGridLines="0" tabSelected="1" view="pageBreakPreview" zoomScale="85" zoomScaleSheetLayoutView="85" workbookViewId="0">
      <selection activeCell="F32" sqref="F32"/>
    </sheetView>
  </sheetViews>
  <sheetFormatPr defaultRowHeight="18.75"/>
  <cols>
    <col min="1" max="1" width="4.125" style="1" customWidth="1"/>
    <col min="2" max="2" width="22.25" style="1" customWidth="1"/>
    <col min="3" max="3" width="24.5" style="1" customWidth="1"/>
    <col min="4" max="5" width="12.75" style="1" customWidth="1"/>
    <col min="6" max="6" width="7.25" style="1" customWidth="1"/>
    <col min="7" max="7" width="7.625" style="1" customWidth="1"/>
    <col min="8" max="8" width="7.25" style="1" customWidth="1"/>
    <col min="9" max="9" width="9.625" style="1" bestFit="1" customWidth="1"/>
    <col min="10" max="10" width="5.625" style="1" bestFit="1" customWidth="1"/>
    <col min="11" max="11" width="11.375" style="1" customWidth="1"/>
    <col min="12" max="12" width="9.625" style="1" bestFit="1" customWidth="1"/>
    <col min="13" max="14" width="8.625" style="1" customWidth="1"/>
    <col min="15" max="34" width="10.25" style="1" customWidth="1"/>
    <col min="35" max="16384" width="9" style="1"/>
  </cols>
  <sheetData>
    <row r="1" spans="1:26">
      <c r="A1" s="2" t="s">
        <v>72</v>
      </c>
      <c r="B1" s="15"/>
      <c r="C1" s="15"/>
      <c r="D1" s="15"/>
      <c r="E1" s="15"/>
      <c r="F1" s="15"/>
      <c r="G1" s="15"/>
      <c r="H1" s="15"/>
      <c r="P1" s="111" t="s">
        <v>8</v>
      </c>
      <c r="Q1" s="111"/>
      <c r="R1" s="111"/>
      <c r="S1" s="111"/>
      <c r="T1" s="111" t="s">
        <v>43</v>
      </c>
      <c r="U1" s="111"/>
      <c r="V1" s="111" t="s">
        <v>34</v>
      </c>
      <c r="W1" s="111"/>
      <c r="X1" s="111" t="s">
        <v>16</v>
      </c>
      <c r="Y1" s="111" t="s">
        <v>42</v>
      </c>
      <c r="Z1" s="111" t="s">
        <v>45</v>
      </c>
    </row>
    <row r="2" spans="1:26">
      <c r="A2" s="3" t="s">
        <v>1</v>
      </c>
      <c r="B2" s="16"/>
      <c r="C2" s="16"/>
      <c r="D2" s="16"/>
      <c r="E2" s="16"/>
      <c r="F2" s="22" t="s">
        <v>12</v>
      </c>
      <c r="G2" s="22"/>
      <c r="H2" s="22"/>
      <c r="I2" s="22"/>
      <c r="J2" s="22"/>
      <c r="K2" s="22" t="s">
        <v>21</v>
      </c>
      <c r="L2" s="22"/>
      <c r="M2" s="22"/>
      <c r="P2" s="111" t="s">
        <v>4</v>
      </c>
      <c r="Q2" s="111"/>
      <c r="R2" s="111" t="s">
        <v>14</v>
      </c>
      <c r="S2" s="111" t="s">
        <v>4</v>
      </c>
      <c r="T2" s="111">
        <f>$M$4</f>
        <v>0</v>
      </c>
      <c r="U2" s="111" t="str">
        <f>IF(T2&gt;=45,R2,R3)</f>
        <v>×</v>
      </c>
      <c r="V2" s="111">
        <f>$M$5</f>
        <v>0</v>
      </c>
      <c r="W2" s="111" t="str">
        <f>IF(V2&gt;=15,R2,R3)</f>
        <v>×</v>
      </c>
      <c r="X2" s="111">
        <f>M6</f>
        <v>0</v>
      </c>
      <c r="Y2" s="111" t="str">
        <f>IF(X2&gt;=15,"OK","NG")</f>
        <v>NG</v>
      </c>
      <c r="Z2" s="111" t="s">
        <v>46</v>
      </c>
    </row>
    <row r="3" spans="1:26">
      <c r="A3" s="4" t="s">
        <v>76</v>
      </c>
      <c r="D3" s="30"/>
      <c r="E3" s="30"/>
      <c r="F3" s="22"/>
      <c r="G3" s="22"/>
      <c r="H3" s="22"/>
      <c r="I3" s="22"/>
      <c r="J3" s="22"/>
      <c r="K3" s="81" t="s">
        <v>23</v>
      </c>
      <c r="L3" s="44" t="s">
        <v>20</v>
      </c>
      <c r="M3" s="22" t="s">
        <v>16</v>
      </c>
      <c r="N3" s="102" t="s">
        <v>32</v>
      </c>
      <c r="P3" s="111" t="s">
        <v>18</v>
      </c>
      <c r="Q3" s="111"/>
      <c r="R3" s="111" t="s">
        <v>40</v>
      </c>
      <c r="S3" s="111" t="s">
        <v>18</v>
      </c>
      <c r="T3" s="111">
        <f>$M$4</f>
        <v>0</v>
      </c>
      <c r="U3" s="111"/>
      <c r="V3" s="111">
        <f>$M$5</f>
        <v>0</v>
      </c>
      <c r="W3" s="111"/>
      <c r="X3" s="111">
        <f>M6</f>
        <v>0</v>
      </c>
      <c r="Y3" s="111" t="str">
        <f>IF(X3&gt;=15,"OK","NG")</f>
        <v>NG</v>
      </c>
      <c r="Z3" s="111" t="s">
        <v>47</v>
      </c>
    </row>
    <row r="4" spans="1:26">
      <c r="A4" s="5" t="s">
        <v>5</v>
      </c>
      <c r="B4" s="5"/>
      <c r="C4" s="24"/>
      <c r="D4" s="30"/>
      <c r="E4" s="30"/>
      <c r="F4" s="46" t="s">
        <v>2</v>
      </c>
      <c r="G4" s="55"/>
      <c r="H4" s="55"/>
      <c r="I4" s="55"/>
      <c r="J4" s="73"/>
      <c r="K4" s="82">
        <f>SUMIFS(I11:I27,J11:J27,"",F11:F27,"")</f>
        <v>0</v>
      </c>
      <c r="L4" s="86">
        <f>SUMIFS(I11:I27,J11:J27,R2,F11:F27,"")</f>
        <v>0</v>
      </c>
      <c r="M4" s="94">
        <f>SUM(K4:L4)</f>
        <v>0</v>
      </c>
      <c r="N4" s="102"/>
      <c r="P4" s="111" t="s">
        <v>38</v>
      </c>
      <c r="Q4" s="111"/>
      <c r="R4" s="111"/>
      <c r="S4" s="111" t="s">
        <v>38</v>
      </c>
      <c r="T4" s="111">
        <f>$M$4</f>
        <v>0</v>
      </c>
      <c r="U4" s="111"/>
      <c r="V4" s="111">
        <f>$M$5</f>
        <v>0</v>
      </c>
      <c r="W4" s="111"/>
      <c r="X4" s="111">
        <f>M6</f>
        <v>0</v>
      </c>
      <c r="Y4" s="111" t="s">
        <v>75</v>
      </c>
      <c r="Z4" s="111" t="s">
        <v>48</v>
      </c>
    </row>
    <row r="5" spans="1:26">
      <c r="A5" s="6" t="s">
        <v>11</v>
      </c>
      <c r="B5" s="17"/>
      <c r="C5" s="25"/>
      <c r="D5" s="30"/>
      <c r="E5" s="30"/>
      <c r="F5" s="47" t="s">
        <v>24</v>
      </c>
      <c r="G5" s="56"/>
      <c r="H5" s="56"/>
      <c r="I5" s="56"/>
      <c r="J5" s="74"/>
      <c r="K5" s="83">
        <f>IFERROR(_xlfn.IFS(C7=P2,SUMIFS(I11:I27,J11:J27,"",F11:F27,R2),C7=P3,SUMIF(J11:J27,"",O11:O27),C7=P4,SUMIF(J11:J27,"",P11:P27)),0)</f>
        <v>0</v>
      </c>
      <c r="L5" s="87">
        <f>IFERROR(_xlfn.IFS(C7=P2,SUMIFS(I11:I27,J11:J27,R2,F11:F27,R2),C7=P3,SUMIF(J11:J27,R2,O11:O27),C7=P4,SUMIF(J11:J27,R2,P11:P27)),0)</f>
        <v>0</v>
      </c>
      <c r="M5" s="95">
        <f>SUM(K5:L5)</f>
        <v>0</v>
      </c>
      <c r="N5" s="102"/>
      <c r="P5" s="111"/>
      <c r="Q5" s="111"/>
      <c r="R5" s="113">
        <v>44651</v>
      </c>
      <c r="S5" s="111"/>
      <c r="T5" s="111"/>
      <c r="U5" s="111"/>
      <c r="V5" s="111"/>
      <c r="W5" s="111"/>
      <c r="X5" s="111"/>
      <c r="Y5" s="111"/>
      <c r="Z5" s="111" t="s">
        <v>49</v>
      </c>
    </row>
    <row r="6" spans="1:26">
      <c r="A6" s="7" t="s">
        <v>10</v>
      </c>
      <c r="B6" s="18"/>
      <c r="C6" s="26"/>
      <c r="D6" s="30"/>
      <c r="E6" s="30"/>
      <c r="F6" s="48" t="s">
        <v>57</v>
      </c>
      <c r="G6" s="57"/>
      <c r="H6" s="57"/>
      <c r="I6" s="57"/>
      <c r="J6" s="75"/>
      <c r="K6" s="84">
        <f>SUM(K4:K5)</f>
        <v>0</v>
      </c>
      <c r="L6" s="88">
        <f>IF(C7=P4,MIN(SUM(L4:L5),4),MIN(SUM(L4:L5),15))</f>
        <v>0</v>
      </c>
      <c r="M6" s="96">
        <f>SUM(K6:L6)</f>
        <v>0</v>
      </c>
      <c r="N6" s="103" t="str">
        <f>IFERROR(VLOOKUP(C7,S2:Y4,7,FALSE),"")</f>
        <v/>
      </c>
      <c r="P6" s="111"/>
      <c r="Q6" s="111"/>
      <c r="R6" s="114">
        <v>43921</v>
      </c>
      <c r="S6" s="111"/>
      <c r="T6" s="111"/>
      <c r="U6" s="111"/>
      <c r="V6" s="111"/>
      <c r="W6" s="111"/>
      <c r="X6" s="111"/>
      <c r="Y6" s="111"/>
      <c r="Z6" s="111" t="s">
        <v>36</v>
      </c>
    </row>
    <row r="7" spans="1:26">
      <c r="A7" s="6" t="s">
        <v>8</v>
      </c>
      <c r="B7" s="17"/>
      <c r="C7" s="27"/>
      <c r="D7" s="31"/>
      <c r="E7" s="31"/>
      <c r="F7" s="49"/>
      <c r="G7" s="49"/>
      <c r="H7" s="49"/>
      <c r="I7" s="49"/>
      <c r="J7" s="49"/>
      <c r="K7" s="1"/>
      <c r="L7" s="85"/>
      <c r="M7" s="85"/>
      <c r="N7" s="104"/>
      <c r="P7" s="111"/>
      <c r="Q7" s="111"/>
      <c r="R7" s="111"/>
      <c r="S7" s="111"/>
      <c r="T7" s="111"/>
      <c r="U7" s="111"/>
      <c r="V7" s="111"/>
      <c r="W7" s="111"/>
      <c r="X7" s="111"/>
      <c r="Y7" s="111"/>
      <c r="Z7" s="111" t="s">
        <v>39</v>
      </c>
    </row>
    <row r="8" spans="1:26" ht="4.5" customHeight="1">
      <c r="A8" s="8"/>
      <c r="B8" s="8"/>
      <c r="C8" s="28"/>
      <c r="D8" s="28"/>
      <c r="E8" s="28"/>
      <c r="F8" s="28"/>
      <c r="G8" s="28"/>
      <c r="H8" s="28"/>
      <c r="Z8" s="111" t="s">
        <v>51</v>
      </c>
    </row>
    <row r="9" spans="1:26" ht="8.25" customHeight="1">
      <c r="A9" s="9" t="s">
        <v>6</v>
      </c>
      <c r="B9" s="9" t="s">
        <v>13</v>
      </c>
      <c r="C9" s="9" t="s">
        <v>15</v>
      </c>
      <c r="D9" s="32" t="s">
        <v>22</v>
      </c>
      <c r="E9" s="39"/>
      <c r="F9" s="50" t="s">
        <v>26</v>
      </c>
      <c r="G9" s="58"/>
      <c r="H9" s="63"/>
      <c r="I9" s="68" t="s">
        <v>28</v>
      </c>
      <c r="J9" s="76" t="s">
        <v>20</v>
      </c>
      <c r="K9" s="76" t="s">
        <v>29</v>
      </c>
      <c r="L9" s="68" t="s">
        <v>35</v>
      </c>
      <c r="M9" s="97" t="s">
        <v>25</v>
      </c>
      <c r="N9" s="105"/>
      <c r="O9" s="110" t="s">
        <v>78</v>
      </c>
      <c r="P9" s="112" t="s">
        <v>79</v>
      </c>
      <c r="R9" s="115"/>
      <c r="Z9" s="111" t="s">
        <v>53</v>
      </c>
    </row>
    <row r="10" spans="1:26" ht="33.75" customHeight="1">
      <c r="A10" s="10"/>
      <c r="B10" s="10"/>
      <c r="C10" s="10"/>
      <c r="D10" s="33"/>
      <c r="E10" s="40"/>
      <c r="F10" s="51"/>
      <c r="G10" s="59" t="s">
        <v>73</v>
      </c>
      <c r="H10" s="64" t="s">
        <v>87</v>
      </c>
      <c r="I10" s="69"/>
      <c r="J10" s="77"/>
      <c r="K10" s="77"/>
      <c r="L10" s="69"/>
      <c r="M10" s="98"/>
      <c r="N10" s="106"/>
      <c r="O10" s="110"/>
      <c r="P10" s="112"/>
      <c r="R10" s="115"/>
      <c r="Z10" s="111" t="s">
        <v>55</v>
      </c>
    </row>
    <row r="11" spans="1:26">
      <c r="A11" s="11">
        <v>1</v>
      </c>
      <c r="B11" s="19"/>
      <c r="C11" s="19"/>
      <c r="D11" s="34"/>
      <c r="E11" s="41"/>
      <c r="F11" s="52"/>
      <c r="G11" s="60"/>
      <c r="H11" s="65"/>
      <c r="I11" s="70"/>
      <c r="J11" s="78"/>
      <c r="K11" s="19"/>
      <c r="L11" s="89"/>
      <c r="M11" s="99"/>
      <c r="N11" s="107"/>
      <c r="O11" s="111" t="str">
        <f t="shared" ref="O11:O27" si="0">IF(AND(F11=$R$2,H11=$R$2),IF(AND(L11&gt;0,L11&lt;=$R$5),I11,""),IF(AND(F11=$R$2,G11=$R$2),I11,""))</f>
        <v/>
      </c>
      <c r="P11" s="111" t="str">
        <f t="shared" ref="P11:P27" si="1">IF(AND(F11=$R$2,H11=$R$2),IF(AND(L11&gt;0,L11&lt;=$R$6),I11,""),IF(AND(F11=$R$2,G11=$R$2),I11,""))</f>
        <v/>
      </c>
      <c r="Q11" s="111"/>
      <c r="R11" s="111"/>
      <c r="S11" s="111"/>
      <c r="T11" s="111"/>
      <c r="U11" s="111"/>
      <c r="V11" s="111"/>
      <c r="W11" s="111"/>
      <c r="X11" s="111"/>
      <c r="Y11" s="111"/>
      <c r="Z11" s="111" t="s">
        <v>56</v>
      </c>
    </row>
    <row r="12" spans="1:26">
      <c r="A12" s="12">
        <v>2</v>
      </c>
      <c r="B12" s="20"/>
      <c r="C12" s="20"/>
      <c r="D12" s="35"/>
      <c r="E12" s="42"/>
      <c r="F12" s="53"/>
      <c r="G12" s="61"/>
      <c r="H12" s="66"/>
      <c r="I12" s="71"/>
      <c r="J12" s="79"/>
      <c r="K12" s="20"/>
      <c r="L12" s="90"/>
      <c r="M12" s="100"/>
      <c r="N12" s="108"/>
      <c r="O12" s="111" t="str">
        <f t="shared" si="0"/>
        <v/>
      </c>
      <c r="P12" s="111" t="str">
        <f t="shared" si="1"/>
        <v/>
      </c>
      <c r="Q12" s="111"/>
      <c r="R12" s="111"/>
      <c r="S12" s="111"/>
      <c r="T12" s="111"/>
      <c r="U12" s="111"/>
      <c r="V12" s="111"/>
      <c r="W12" s="111"/>
      <c r="X12" s="111"/>
      <c r="Y12" s="111"/>
      <c r="Z12" s="111" t="s">
        <v>58</v>
      </c>
    </row>
    <row r="13" spans="1:26">
      <c r="A13" s="12">
        <v>3</v>
      </c>
      <c r="B13" s="20"/>
      <c r="C13" s="20"/>
      <c r="D13" s="35"/>
      <c r="E13" s="42"/>
      <c r="F13" s="53"/>
      <c r="G13" s="61"/>
      <c r="H13" s="66"/>
      <c r="I13" s="71"/>
      <c r="J13" s="79"/>
      <c r="K13" s="20"/>
      <c r="L13" s="90"/>
      <c r="M13" s="100"/>
      <c r="N13" s="108"/>
      <c r="O13" s="111" t="str">
        <f t="shared" si="0"/>
        <v/>
      </c>
      <c r="P13" s="111" t="str">
        <f t="shared" si="1"/>
        <v/>
      </c>
      <c r="Q13" s="111"/>
      <c r="R13" s="111"/>
      <c r="S13" s="111"/>
      <c r="T13" s="111"/>
      <c r="U13" s="111"/>
      <c r="V13" s="111"/>
      <c r="W13" s="111"/>
      <c r="X13" s="111"/>
      <c r="Y13" s="111"/>
      <c r="Z13" s="111" t="s">
        <v>27</v>
      </c>
    </row>
    <row r="14" spans="1:26">
      <c r="A14" s="12">
        <v>4</v>
      </c>
      <c r="B14" s="20"/>
      <c r="C14" s="20"/>
      <c r="D14" s="35"/>
      <c r="E14" s="42"/>
      <c r="F14" s="53"/>
      <c r="G14" s="61"/>
      <c r="H14" s="66"/>
      <c r="I14" s="71"/>
      <c r="J14" s="79"/>
      <c r="K14" s="20"/>
      <c r="L14" s="90"/>
      <c r="M14" s="100"/>
      <c r="N14" s="108"/>
      <c r="O14" s="111" t="str">
        <f t="shared" si="0"/>
        <v/>
      </c>
      <c r="P14" s="111" t="str">
        <f t="shared" si="1"/>
        <v/>
      </c>
      <c r="Q14" s="111"/>
      <c r="R14" s="111"/>
      <c r="S14" s="111"/>
      <c r="T14" s="111"/>
      <c r="U14" s="111"/>
      <c r="V14" s="111"/>
      <c r="W14" s="111"/>
      <c r="X14" s="111"/>
      <c r="Y14" s="111"/>
      <c r="Z14" s="111" t="s">
        <v>52</v>
      </c>
    </row>
    <row r="15" spans="1:26">
      <c r="A15" s="12">
        <v>5</v>
      </c>
      <c r="B15" s="20"/>
      <c r="C15" s="20"/>
      <c r="D15" s="35"/>
      <c r="E15" s="42"/>
      <c r="F15" s="53"/>
      <c r="G15" s="61"/>
      <c r="H15" s="66"/>
      <c r="I15" s="71"/>
      <c r="J15" s="79"/>
      <c r="K15" s="20"/>
      <c r="L15" s="90"/>
      <c r="M15" s="100"/>
      <c r="N15" s="108"/>
      <c r="O15" s="111" t="str">
        <f t="shared" si="0"/>
        <v/>
      </c>
      <c r="P15" s="111" t="str">
        <f t="shared" si="1"/>
        <v/>
      </c>
      <c r="Q15" s="111"/>
      <c r="R15" s="111"/>
      <c r="S15" s="111"/>
      <c r="T15" s="111"/>
      <c r="U15" s="111"/>
      <c r="V15" s="111"/>
      <c r="W15" s="111"/>
      <c r="X15" s="111"/>
      <c r="Y15" s="111"/>
      <c r="Z15" s="111" t="s">
        <v>9</v>
      </c>
    </row>
    <row r="16" spans="1:26">
      <c r="A16" s="12">
        <v>6</v>
      </c>
      <c r="B16" s="20"/>
      <c r="C16" s="20"/>
      <c r="D16" s="35"/>
      <c r="E16" s="42"/>
      <c r="F16" s="53"/>
      <c r="G16" s="61"/>
      <c r="H16" s="66"/>
      <c r="I16" s="71"/>
      <c r="J16" s="79"/>
      <c r="K16" s="20"/>
      <c r="L16" s="90"/>
      <c r="M16" s="100"/>
      <c r="N16" s="108"/>
      <c r="O16" s="111" t="str">
        <f t="shared" si="0"/>
        <v/>
      </c>
      <c r="P16" s="111" t="str">
        <f t="shared" si="1"/>
        <v/>
      </c>
      <c r="Q16" s="111"/>
      <c r="R16" s="111"/>
      <c r="S16" s="111"/>
      <c r="T16" s="111"/>
      <c r="U16" s="111"/>
      <c r="V16" s="111"/>
      <c r="W16" s="111"/>
      <c r="X16" s="111"/>
      <c r="Y16" s="111"/>
      <c r="Z16" s="111" t="s">
        <v>44</v>
      </c>
    </row>
    <row r="17" spans="1:26">
      <c r="A17" s="12">
        <v>7</v>
      </c>
      <c r="B17" s="20"/>
      <c r="C17" s="20"/>
      <c r="D17" s="35"/>
      <c r="E17" s="42"/>
      <c r="F17" s="53"/>
      <c r="G17" s="61"/>
      <c r="H17" s="66"/>
      <c r="I17" s="71"/>
      <c r="J17" s="79"/>
      <c r="K17" s="20"/>
      <c r="L17" s="90"/>
      <c r="M17" s="100"/>
      <c r="N17" s="108"/>
      <c r="O17" s="111" t="str">
        <f t="shared" si="0"/>
        <v/>
      </c>
      <c r="P17" s="111" t="str">
        <f t="shared" si="1"/>
        <v/>
      </c>
      <c r="Q17" s="111"/>
      <c r="R17" s="111"/>
      <c r="S17" s="111"/>
      <c r="T17" s="111"/>
      <c r="U17" s="111"/>
      <c r="V17" s="111"/>
      <c r="W17" s="111"/>
      <c r="X17" s="111"/>
      <c r="Y17" s="111"/>
      <c r="Z17" s="111" t="s">
        <v>59</v>
      </c>
    </row>
    <row r="18" spans="1:26">
      <c r="A18" s="12">
        <v>8</v>
      </c>
      <c r="B18" s="20"/>
      <c r="C18" s="20"/>
      <c r="D18" s="35"/>
      <c r="E18" s="42"/>
      <c r="F18" s="53"/>
      <c r="G18" s="61"/>
      <c r="H18" s="66"/>
      <c r="I18" s="71"/>
      <c r="J18" s="79"/>
      <c r="K18" s="20"/>
      <c r="L18" s="90"/>
      <c r="M18" s="100"/>
      <c r="N18" s="108"/>
      <c r="O18" s="111" t="str">
        <f t="shared" si="0"/>
        <v/>
      </c>
      <c r="P18" s="111" t="str">
        <f t="shared" si="1"/>
        <v/>
      </c>
      <c r="Q18" s="111"/>
      <c r="R18" s="111"/>
      <c r="S18" s="111"/>
      <c r="T18" s="111"/>
      <c r="U18" s="111"/>
      <c r="V18" s="111"/>
      <c r="W18" s="111"/>
      <c r="X18" s="111"/>
      <c r="Y18" s="111"/>
      <c r="Z18" s="111" t="s">
        <v>19</v>
      </c>
    </row>
    <row r="19" spans="1:26">
      <c r="A19" s="12">
        <v>9</v>
      </c>
      <c r="B19" s="20"/>
      <c r="C19" s="20"/>
      <c r="D19" s="35"/>
      <c r="E19" s="42"/>
      <c r="F19" s="53"/>
      <c r="G19" s="61"/>
      <c r="H19" s="66"/>
      <c r="I19" s="71"/>
      <c r="J19" s="79"/>
      <c r="K19" s="20"/>
      <c r="L19" s="90"/>
      <c r="M19" s="100"/>
      <c r="N19" s="108"/>
      <c r="O19" s="111" t="str">
        <f t="shared" si="0"/>
        <v/>
      </c>
      <c r="P19" s="111" t="str">
        <f t="shared" si="1"/>
        <v/>
      </c>
      <c r="Q19" s="111"/>
      <c r="R19" s="111"/>
      <c r="S19" s="111"/>
      <c r="T19" s="111"/>
      <c r="U19" s="111"/>
      <c r="V19" s="111"/>
      <c r="W19" s="111"/>
      <c r="X19" s="111"/>
      <c r="Y19" s="111"/>
      <c r="Z19" s="111" t="s">
        <v>37</v>
      </c>
    </row>
    <row r="20" spans="1:26">
      <c r="A20" s="12">
        <v>10</v>
      </c>
      <c r="B20" s="20"/>
      <c r="C20" s="20"/>
      <c r="D20" s="35"/>
      <c r="E20" s="42"/>
      <c r="F20" s="53"/>
      <c r="G20" s="61"/>
      <c r="H20" s="66"/>
      <c r="I20" s="71"/>
      <c r="J20" s="79"/>
      <c r="K20" s="20"/>
      <c r="L20" s="90"/>
      <c r="M20" s="100"/>
      <c r="N20" s="108"/>
      <c r="O20" s="111" t="str">
        <f t="shared" si="0"/>
        <v/>
      </c>
      <c r="P20" s="111" t="str">
        <f t="shared" si="1"/>
        <v/>
      </c>
      <c r="Q20" s="111"/>
      <c r="R20" s="111"/>
      <c r="S20" s="111"/>
      <c r="T20" s="111"/>
      <c r="U20" s="111"/>
      <c r="V20" s="111"/>
      <c r="W20" s="111"/>
      <c r="X20" s="111"/>
      <c r="Y20" s="111"/>
      <c r="Z20" s="111" t="s">
        <v>60</v>
      </c>
    </row>
    <row r="21" spans="1:26">
      <c r="A21" s="12">
        <v>11</v>
      </c>
      <c r="B21" s="20"/>
      <c r="C21" s="20"/>
      <c r="D21" s="35"/>
      <c r="E21" s="42"/>
      <c r="F21" s="53"/>
      <c r="G21" s="61"/>
      <c r="H21" s="66"/>
      <c r="I21" s="71"/>
      <c r="J21" s="79"/>
      <c r="K21" s="20"/>
      <c r="L21" s="90"/>
      <c r="M21" s="100"/>
      <c r="N21" s="108"/>
      <c r="O21" s="111" t="str">
        <f t="shared" si="0"/>
        <v/>
      </c>
      <c r="P21" s="111" t="str">
        <f t="shared" si="1"/>
        <v/>
      </c>
      <c r="Q21" s="111"/>
      <c r="R21" s="111"/>
      <c r="S21" s="111"/>
      <c r="T21" s="111"/>
      <c r="U21" s="111"/>
      <c r="V21" s="111"/>
      <c r="W21" s="111"/>
      <c r="X21" s="111"/>
      <c r="Y21" s="111"/>
      <c r="Z21" s="111" t="s">
        <v>61</v>
      </c>
    </row>
    <row r="22" spans="1:26">
      <c r="A22" s="12">
        <v>12</v>
      </c>
      <c r="B22" s="20"/>
      <c r="C22" s="20"/>
      <c r="D22" s="35"/>
      <c r="E22" s="42"/>
      <c r="F22" s="53"/>
      <c r="G22" s="61"/>
      <c r="H22" s="66"/>
      <c r="I22" s="71"/>
      <c r="J22" s="79"/>
      <c r="K22" s="20"/>
      <c r="L22" s="90"/>
      <c r="M22" s="100"/>
      <c r="N22" s="108"/>
      <c r="O22" s="111" t="str">
        <f t="shared" si="0"/>
        <v/>
      </c>
      <c r="P22" s="111" t="str">
        <f t="shared" si="1"/>
        <v/>
      </c>
      <c r="Q22" s="111"/>
      <c r="R22" s="111"/>
      <c r="S22" s="111"/>
      <c r="T22" s="111"/>
      <c r="U22" s="111"/>
      <c r="V22" s="111"/>
      <c r="W22" s="111"/>
      <c r="X22" s="111"/>
      <c r="Y22" s="111"/>
      <c r="Z22" s="111" t="s">
        <v>62</v>
      </c>
    </row>
    <row r="23" spans="1:26">
      <c r="A23" s="12">
        <v>13</v>
      </c>
      <c r="B23" s="20"/>
      <c r="C23" s="20"/>
      <c r="D23" s="35"/>
      <c r="E23" s="42"/>
      <c r="F23" s="53"/>
      <c r="G23" s="61"/>
      <c r="H23" s="66"/>
      <c r="I23" s="71"/>
      <c r="J23" s="79"/>
      <c r="K23" s="20"/>
      <c r="L23" s="90"/>
      <c r="M23" s="100"/>
      <c r="N23" s="108"/>
      <c r="O23" s="111" t="str">
        <f t="shared" si="0"/>
        <v/>
      </c>
      <c r="P23" s="111" t="str">
        <f t="shared" si="1"/>
        <v/>
      </c>
      <c r="Q23" s="111"/>
      <c r="R23" s="111"/>
      <c r="S23" s="111"/>
      <c r="T23" s="111"/>
      <c r="U23" s="111"/>
      <c r="V23" s="111"/>
      <c r="W23" s="111"/>
      <c r="X23" s="111"/>
      <c r="Y23" s="111"/>
      <c r="Z23" s="111" t="s">
        <v>50</v>
      </c>
    </row>
    <row r="24" spans="1:26">
      <c r="A24" s="12">
        <v>14</v>
      </c>
      <c r="B24" s="20"/>
      <c r="C24" s="20"/>
      <c r="D24" s="35"/>
      <c r="E24" s="42"/>
      <c r="F24" s="53"/>
      <c r="G24" s="61"/>
      <c r="H24" s="66"/>
      <c r="I24" s="71"/>
      <c r="J24" s="79"/>
      <c r="K24" s="20"/>
      <c r="L24" s="90"/>
      <c r="M24" s="100"/>
      <c r="N24" s="108"/>
      <c r="O24" s="111" t="str">
        <f t="shared" si="0"/>
        <v/>
      </c>
      <c r="P24" s="111" t="str">
        <f t="shared" si="1"/>
        <v/>
      </c>
      <c r="Q24" s="111"/>
      <c r="R24" s="111"/>
      <c r="S24" s="111"/>
      <c r="T24" s="111"/>
      <c r="U24" s="111"/>
      <c r="V24" s="111"/>
      <c r="W24" s="111"/>
      <c r="X24" s="111"/>
      <c r="Y24" s="111"/>
      <c r="Z24" s="111" t="s">
        <v>63</v>
      </c>
    </row>
    <row r="25" spans="1:26">
      <c r="A25" s="12">
        <v>15</v>
      </c>
      <c r="B25" s="20"/>
      <c r="C25" s="20"/>
      <c r="D25" s="35"/>
      <c r="E25" s="42"/>
      <c r="F25" s="53"/>
      <c r="G25" s="61"/>
      <c r="H25" s="66"/>
      <c r="I25" s="71"/>
      <c r="J25" s="79"/>
      <c r="K25" s="20"/>
      <c r="L25" s="90"/>
      <c r="M25" s="100"/>
      <c r="N25" s="108"/>
      <c r="O25" s="111" t="str">
        <f t="shared" si="0"/>
        <v/>
      </c>
      <c r="P25" s="111" t="str">
        <f t="shared" si="1"/>
        <v/>
      </c>
      <c r="Q25" s="111"/>
      <c r="R25" s="111"/>
      <c r="S25" s="111"/>
      <c r="T25" s="111"/>
      <c r="U25" s="111"/>
      <c r="V25" s="111"/>
      <c r="W25" s="111"/>
      <c r="X25" s="111"/>
      <c r="Y25" s="111"/>
      <c r="Z25" s="111" t="s">
        <v>41</v>
      </c>
    </row>
    <row r="26" spans="1:26">
      <c r="A26" s="12">
        <v>16</v>
      </c>
      <c r="B26" s="20"/>
      <c r="C26" s="20"/>
      <c r="D26" s="35"/>
      <c r="E26" s="42"/>
      <c r="F26" s="53"/>
      <c r="G26" s="61"/>
      <c r="H26" s="66"/>
      <c r="I26" s="71"/>
      <c r="J26" s="79"/>
      <c r="K26" s="20"/>
      <c r="L26" s="90"/>
      <c r="M26" s="100"/>
      <c r="N26" s="108"/>
      <c r="O26" s="111" t="str">
        <f t="shared" si="0"/>
        <v/>
      </c>
      <c r="P26" s="111" t="str">
        <f t="shared" si="1"/>
        <v/>
      </c>
      <c r="Q26" s="111"/>
      <c r="R26" s="111"/>
      <c r="S26" s="111"/>
      <c r="T26" s="111"/>
      <c r="U26" s="111"/>
      <c r="V26" s="111"/>
      <c r="W26" s="111"/>
      <c r="X26" s="111"/>
      <c r="Y26" s="111"/>
      <c r="Z26" s="111" t="s">
        <v>7</v>
      </c>
    </row>
    <row r="27" spans="1:26">
      <c r="A27" s="13">
        <v>17</v>
      </c>
      <c r="B27" s="21"/>
      <c r="C27" s="21"/>
      <c r="D27" s="36"/>
      <c r="E27" s="43"/>
      <c r="F27" s="54"/>
      <c r="G27" s="62"/>
      <c r="H27" s="67"/>
      <c r="I27" s="72"/>
      <c r="J27" s="80"/>
      <c r="K27" s="21"/>
      <c r="L27" s="91"/>
      <c r="M27" s="101"/>
      <c r="N27" s="109"/>
      <c r="O27" s="111" t="str">
        <f t="shared" si="0"/>
        <v/>
      </c>
      <c r="P27" s="111" t="str">
        <f t="shared" si="1"/>
        <v/>
      </c>
      <c r="Q27" s="111"/>
      <c r="R27" s="111"/>
      <c r="S27" s="111"/>
      <c r="T27" s="111"/>
      <c r="U27" s="111"/>
      <c r="V27" s="111"/>
      <c r="W27" s="111"/>
      <c r="X27" s="111"/>
      <c r="Y27" s="111"/>
      <c r="Z27" s="111" t="s">
        <v>64</v>
      </c>
    </row>
    <row r="28" spans="1:26" ht="15" customHeight="1">
      <c r="A28" s="14" t="s">
        <v>3</v>
      </c>
      <c r="B28" s="14"/>
      <c r="C28" s="14"/>
      <c r="D28" s="14"/>
      <c r="E28" s="14"/>
      <c r="F28" s="14"/>
      <c r="G28" s="14"/>
      <c r="H28" s="14"/>
      <c r="I28" s="14"/>
      <c r="J28" s="14"/>
      <c r="K28" s="14"/>
      <c r="L28" s="14"/>
      <c r="M28" s="14"/>
      <c r="Z28" s="111" t="s">
        <v>17</v>
      </c>
    </row>
    <row r="29" spans="1:26" ht="15.75" customHeight="1">
      <c r="A29" s="14" t="s">
        <v>0</v>
      </c>
      <c r="B29" s="14"/>
      <c r="C29" s="14"/>
      <c r="D29" s="14"/>
      <c r="E29" s="14"/>
      <c r="F29" s="14"/>
      <c r="G29" s="14"/>
      <c r="H29" s="14"/>
      <c r="I29" s="14"/>
      <c r="J29" s="14"/>
      <c r="K29" s="14"/>
      <c r="L29" s="14"/>
      <c r="M29" s="14"/>
      <c r="Z29" s="111" t="s">
        <v>65</v>
      </c>
    </row>
    <row r="30" spans="1:26" ht="6" customHeight="1">
      <c r="Z30" s="111" t="s">
        <v>66</v>
      </c>
    </row>
    <row r="31" spans="1:26" ht="27" customHeight="1">
      <c r="I31" s="2"/>
      <c r="K31" s="85" t="s">
        <v>30</v>
      </c>
      <c r="L31" s="92" t="s">
        <v>31</v>
      </c>
      <c r="M31" s="92"/>
      <c r="N31" s="92"/>
      <c r="Z31" s="111" t="s">
        <v>67</v>
      </c>
    </row>
    <row r="32" spans="1:26" ht="27" customHeight="1">
      <c r="I32" s="2"/>
      <c r="K32" s="85" t="s">
        <v>84</v>
      </c>
      <c r="L32" s="92"/>
      <c r="M32" s="92"/>
      <c r="N32" s="92"/>
      <c r="Z32" s="111" t="s">
        <v>68</v>
      </c>
    </row>
    <row r="33" spans="2:26" ht="26.25" customHeight="1">
      <c r="I33" s="2"/>
      <c r="K33" s="85" t="s">
        <v>33</v>
      </c>
      <c r="L33" s="92"/>
      <c r="M33" s="92"/>
      <c r="N33" s="92"/>
      <c r="Z33" s="111" t="s">
        <v>69</v>
      </c>
    </row>
    <row r="34" spans="2:26" ht="3" hidden="1" customHeight="1">
      <c r="L34" s="93"/>
      <c r="M34" s="93"/>
      <c r="Z34" s="111" t="s">
        <v>70</v>
      </c>
    </row>
    <row r="35" spans="2:26">
      <c r="Z35" s="111" t="s">
        <v>71</v>
      </c>
    </row>
    <row r="36" spans="2:26">
      <c r="B36" s="22" t="s">
        <v>80</v>
      </c>
      <c r="C36" s="22" t="s">
        <v>81</v>
      </c>
      <c r="D36" s="37" t="s">
        <v>82</v>
      </c>
      <c r="E36" s="44"/>
    </row>
    <row r="37" spans="2:26" ht="40.5">
      <c r="B37" s="22"/>
      <c r="C37" s="22"/>
      <c r="D37" s="22"/>
      <c r="E37" s="45" t="s">
        <v>83</v>
      </c>
    </row>
    <row r="38" spans="2:26">
      <c r="B38" s="23">
        <f>C6</f>
        <v>0</v>
      </c>
      <c r="C38" s="29">
        <f>C7</f>
        <v>0</v>
      </c>
      <c r="D38" s="38">
        <f>M6</f>
        <v>0</v>
      </c>
      <c r="E38" s="38">
        <f>M5</f>
        <v>0</v>
      </c>
    </row>
    <row r="39" spans="2:26">
      <c r="B39" s="1" t="s">
        <v>85</v>
      </c>
      <c r="E39" s="1" t="s">
        <v>86</v>
      </c>
    </row>
  </sheetData>
  <sheetProtection sheet="1" objects="1" scenarios="1" formatCells="0" insertRows="0" deleteRows="0"/>
  <mergeCells count="63">
    <mergeCell ref="K2:M2"/>
    <mergeCell ref="A4:B4"/>
    <mergeCell ref="F4:J4"/>
    <mergeCell ref="A5:B5"/>
    <mergeCell ref="F5:J5"/>
    <mergeCell ref="A6:B6"/>
    <mergeCell ref="F6:J6"/>
    <mergeCell ref="A7:B7"/>
    <mergeCell ref="D11:E11"/>
    <mergeCell ref="M11:N11"/>
    <mergeCell ref="D12:E12"/>
    <mergeCell ref="M12:N12"/>
    <mergeCell ref="D13:E13"/>
    <mergeCell ref="M13:N13"/>
    <mergeCell ref="D14:E14"/>
    <mergeCell ref="M14:N14"/>
    <mergeCell ref="D15:E15"/>
    <mergeCell ref="M15:N15"/>
    <mergeCell ref="D16:E16"/>
    <mergeCell ref="M16:N16"/>
    <mergeCell ref="D17:E17"/>
    <mergeCell ref="M17:N17"/>
    <mergeCell ref="D18:E18"/>
    <mergeCell ref="M18:N18"/>
    <mergeCell ref="D19:E19"/>
    <mergeCell ref="M19:N19"/>
    <mergeCell ref="D20:E20"/>
    <mergeCell ref="M20:N20"/>
    <mergeCell ref="D21:E21"/>
    <mergeCell ref="M21:N21"/>
    <mergeCell ref="D22:E22"/>
    <mergeCell ref="M22:N22"/>
    <mergeCell ref="D23:E23"/>
    <mergeCell ref="M23:N23"/>
    <mergeCell ref="D24:E24"/>
    <mergeCell ref="D25:E25"/>
    <mergeCell ref="D26:E26"/>
    <mergeCell ref="M26:N26"/>
    <mergeCell ref="D27:E27"/>
    <mergeCell ref="M27:N27"/>
    <mergeCell ref="A28:M28"/>
    <mergeCell ref="A29:M29"/>
    <mergeCell ref="L31:N31"/>
    <mergeCell ref="L32:N32"/>
    <mergeCell ref="L33:N33"/>
    <mergeCell ref="F2:J3"/>
    <mergeCell ref="N3:N5"/>
    <mergeCell ref="A9:A10"/>
    <mergeCell ref="B9:B10"/>
    <mergeCell ref="C9:C10"/>
    <mergeCell ref="D9:E10"/>
    <mergeCell ref="F9:F10"/>
    <mergeCell ref="I9:I10"/>
    <mergeCell ref="J9:J10"/>
    <mergeCell ref="K9:K10"/>
    <mergeCell ref="L9:L10"/>
    <mergeCell ref="M9:N10"/>
    <mergeCell ref="O9:O10"/>
    <mergeCell ref="P9:P10"/>
    <mergeCell ref="R9:R10"/>
    <mergeCell ref="B36:B37"/>
    <mergeCell ref="C36:C37"/>
    <mergeCell ref="D36:D37"/>
  </mergeCells>
  <phoneticPr fontId="1"/>
  <dataValidations count="3">
    <dataValidation type="list" allowBlank="1" showDropDown="0" showInputMessage="1" showErrorMessage="1" sqref="F11:H27 J11:J27">
      <formula1>$R$2</formula1>
    </dataValidation>
    <dataValidation type="list" allowBlank="1" showDropDown="0" showInputMessage="1" showErrorMessage="1" sqref="C7">
      <formula1>$P$2:$P$4</formula1>
    </dataValidation>
    <dataValidation type="list" allowBlank="1" showDropDown="0" showInputMessage="1" showErrorMessage="1" sqref="C4">
      <formula1>$Z$1:$Z$35</formula1>
    </dataValidation>
  </dataValidations>
  <pageMargins left="0.50314960629921257" right="0.50314960629921257" top="0.75" bottom="0.55314960629921262" header="0.3" footer="0.3"/>
  <pageSetup paperSize="9" scale="82" fitToWidth="1" fitToHeight="1" orientation="landscape"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85" zoomScaleSheetLayoutView="85" workbookViewId="0">
      <selection activeCell="F32" sqref="F32"/>
    </sheetView>
  </sheetViews>
  <sheetFormatPr defaultRowHeight="18.75"/>
  <cols>
    <col min="1" max="1" width="4.125" style="1" customWidth="1"/>
    <col min="2" max="2" width="22.25" style="1" customWidth="1"/>
    <col min="3" max="3" width="24.5" style="1" customWidth="1"/>
    <col min="4" max="5" width="12.75" style="1" customWidth="1"/>
    <col min="6" max="6" width="7.25" style="1" customWidth="1"/>
    <col min="7" max="7" width="7.625" style="1" customWidth="1"/>
    <col min="8" max="8" width="7.25" style="1" customWidth="1"/>
    <col min="9" max="9" width="9.625" style="1" bestFit="1" customWidth="1"/>
    <col min="10" max="10" width="5.625" style="1" bestFit="1" customWidth="1"/>
    <col min="11" max="11" width="11.375" style="1" customWidth="1"/>
    <col min="12" max="12" width="9.625" style="1" bestFit="1" customWidth="1"/>
    <col min="13" max="14" width="8.625" style="1" customWidth="1"/>
    <col min="15" max="34" width="10.25" style="1" customWidth="1"/>
    <col min="35" max="16384" width="9" style="1"/>
  </cols>
  <sheetData>
    <row r="1" spans="1:26">
      <c r="A1" s="2" t="s">
        <v>72</v>
      </c>
      <c r="B1" s="15"/>
      <c r="C1" s="15"/>
      <c r="D1" s="15"/>
      <c r="E1" s="15"/>
      <c r="F1" s="15"/>
      <c r="G1" s="15"/>
      <c r="H1" s="15"/>
      <c r="P1" s="111" t="s">
        <v>8</v>
      </c>
      <c r="Q1" s="111"/>
      <c r="R1" s="111"/>
      <c r="S1" s="111"/>
      <c r="T1" s="111" t="s">
        <v>43</v>
      </c>
      <c r="U1" s="111"/>
      <c r="V1" s="111" t="s">
        <v>34</v>
      </c>
      <c r="W1" s="111"/>
      <c r="X1" s="111" t="s">
        <v>16</v>
      </c>
      <c r="Y1" s="111" t="s">
        <v>42</v>
      </c>
      <c r="Z1" s="111" t="s">
        <v>45</v>
      </c>
    </row>
    <row r="2" spans="1:26">
      <c r="A2" s="3" t="s">
        <v>1</v>
      </c>
      <c r="B2" s="16"/>
      <c r="C2" s="16"/>
      <c r="D2" s="16"/>
      <c r="E2" s="16"/>
      <c r="F2" s="22" t="s">
        <v>12</v>
      </c>
      <c r="G2" s="22"/>
      <c r="H2" s="22"/>
      <c r="I2" s="22"/>
      <c r="J2" s="22"/>
      <c r="K2" s="22" t="s">
        <v>21</v>
      </c>
      <c r="L2" s="22"/>
      <c r="M2" s="22"/>
      <c r="P2" s="111" t="s">
        <v>4</v>
      </c>
      <c r="Q2" s="111"/>
      <c r="R2" s="111" t="s">
        <v>14</v>
      </c>
      <c r="S2" s="111" t="s">
        <v>4</v>
      </c>
      <c r="T2" s="111">
        <f>$M$4</f>
        <v>0</v>
      </c>
      <c r="U2" s="111" t="str">
        <f>IF(T2&gt;=45,R2,R3)</f>
        <v>×</v>
      </c>
      <c r="V2" s="111">
        <f>$M$5</f>
        <v>0</v>
      </c>
      <c r="W2" s="111" t="str">
        <f>IF(V2&gt;=15,R2,R3)</f>
        <v>×</v>
      </c>
      <c r="X2" s="111">
        <f>M6</f>
        <v>0</v>
      </c>
      <c r="Y2" s="111" t="str">
        <f>IF(X2&gt;=30,"OK","NG")</f>
        <v>NG</v>
      </c>
      <c r="Z2" s="111" t="s">
        <v>46</v>
      </c>
    </row>
    <row r="3" spans="1:26">
      <c r="A3" s="4" t="s">
        <v>54</v>
      </c>
      <c r="D3" s="30"/>
      <c r="E3" s="30"/>
      <c r="F3" s="22"/>
      <c r="G3" s="22"/>
      <c r="H3" s="22"/>
      <c r="I3" s="22"/>
      <c r="J3" s="22"/>
      <c r="K3" s="81" t="s">
        <v>23</v>
      </c>
      <c r="L3" s="44" t="s">
        <v>20</v>
      </c>
      <c r="M3" s="22" t="s">
        <v>16</v>
      </c>
      <c r="N3" s="102" t="s">
        <v>32</v>
      </c>
      <c r="P3" s="111" t="s">
        <v>18</v>
      </c>
      <c r="Q3" s="111"/>
      <c r="R3" s="111" t="s">
        <v>40</v>
      </c>
      <c r="S3" s="111" t="s">
        <v>18</v>
      </c>
      <c r="T3" s="111">
        <f>$M$4</f>
        <v>0</v>
      </c>
      <c r="U3" s="111"/>
      <c r="V3" s="111">
        <f>$M$5</f>
        <v>0</v>
      </c>
      <c r="W3" s="111"/>
      <c r="X3" s="111">
        <f>M6</f>
        <v>0</v>
      </c>
      <c r="Y3" s="111" t="str">
        <f>IF(X3&gt;=30,"OK","NG")</f>
        <v>NG</v>
      </c>
      <c r="Z3" s="111" t="s">
        <v>47</v>
      </c>
    </row>
    <row r="4" spans="1:26">
      <c r="A4" s="5" t="s">
        <v>5</v>
      </c>
      <c r="B4" s="5"/>
      <c r="C4" s="24"/>
      <c r="D4" s="30"/>
      <c r="E4" s="30"/>
      <c r="F4" s="46" t="s">
        <v>2</v>
      </c>
      <c r="G4" s="55"/>
      <c r="H4" s="55"/>
      <c r="I4" s="55"/>
      <c r="J4" s="73"/>
      <c r="K4" s="82">
        <f>SUMIFS(I11:I27,J11:J27,"",F11:F27,"")</f>
        <v>0</v>
      </c>
      <c r="L4" s="86">
        <f>SUMIFS(I11:I27,J11:J27,R2,F11:F27,"")</f>
        <v>0</v>
      </c>
      <c r="M4" s="94">
        <f>SUM(K4:L4)</f>
        <v>0</v>
      </c>
      <c r="N4" s="102"/>
      <c r="P4" s="111" t="s">
        <v>38</v>
      </c>
      <c r="Q4" s="111"/>
      <c r="R4" s="111"/>
      <c r="S4" s="111" t="s">
        <v>38</v>
      </c>
      <c r="T4" s="111">
        <f>$M$4</f>
        <v>0</v>
      </c>
      <c r="U4" s="111"/>
      <c r="V4" s="111">
        <f>$M$5</f>
        <v>0</v>
      </c>
      <c r="W4" s="111"/>
      <c r="X4" s="111">
        <f>M6</f>
        <v>0</v>
      </c>
      <c r="Y4" s="111" t="str">
        <f>IF(X4&gt;=15,"OK","NG")</f>
        <v>NG</v>
      </c>
      <c r="Z4" s="111" t="s">
        <v>48</v>
      </c>
    </row>
    <row r="5" spans="1:26">
      <c r="A5" s="6" t="s">
        <v>11</v>
      </c>
      <c r="B5" s="17"/>
      <c r="C5" s="25"/>
      <c r="D5" s="30"/>
      <c r="E5" s="30"/>
      <c r="F5" s="47" t="s">
        <v>24</v>
      </c>
      <c r="G5" s="56"/>
      <c r="H5" s="56"/>
      <c r="I5" s="56"/>
      <c r="J5" s="74"/>
      <c r="K5" s="83">
        <f>IFERROR(_xlfn.IFS(C7=P2,SUMIFS(I11:I27,J11:J27,"",F11:F27,R2),C7=P3,SUMIF(J11:J27,"",O11:O27),C7=P4,SUMIF(J11:J27,"",P11:P27)),0)</f>
        <v>0</v>
      </c>
      <c r="L5" s="87">
        <f>IFERROR(_xlfn.IFS(C7=P2,SUMIFS(I11:I27,J11:J27,R2,F11:F27,R2),C7=P3,SUMIF(J11:J27,R2,O11:O27),C7=P4,SUMIF(J11:J27,R2,P11:P27)),0)</f>
        <v>0</v>
      </c>
      <c r="M5" s="95">
        <f>SUM(K5:L5)</f>
        <v>0</v>
      </c>
      <c r="N5" s="102"/>
      <c r="P5" s="111"/>
      <c r="Q5" s="111"/>
      <c r="R5" s="113">
        <v>44651</v>
      </c>
      <c r="S5" s="111"/>
      <c r="T5" s="111"/>
      <c r="U5" s="111"/>
      <c r="V5" s="111"/>
      <c r="W5" s="111"/>
      <c r="X5" s="111"/>
      <c r="Y5" s="111"/>
      <c r="Z5" s="111" t="s">
        <v>49</v>
      </c>
    </row>
    <row r="6" spans="1:26">
      <c r="A6" s="7" t="s">
        <v>10</v>
      </c>
      <c r="B6" s="18"/>
      <c r="C6" s="26"/>
      <c r="D6" s="30"/>
      <c r="E6" s="30"/>
      <c r="F6" s="48" t="s">
        <v>57</v>
      </c>
      <c r="G6" s="57"/>
      <c r="H6" s="57"/>
      <c r="I6" s="57"/>
      <c r="J6" s="75"/>
      <c r="K6" s="84">
        <f>SUM(K4:K5)</f>
        <v>0</v>
      </c>
      <c r="L6" s="88">
        <f>IF(C7=P4,MIN(SUM(L4:L5),4),MIN(SUM(L4:L5),15))</f>
        <v>0</v>
      </c>
      <c r="M6" s="96">
        <f>SUM(K6:L6)</f>
        <v>0</v>
      </c>
      <c r="N6" s="103" t="str">
        <f>IFERROR(VLOOKUP(C7,S2:Y4,7,FALSE),"")</f>
        <v/>
      </c>
      <c r="P6" s="111"/>
      <c r="Q6" s="111"/>
      <c r="R6" s="114">
        <v>43921</v>
      </c>
      <c r="S6" s="111"/>
      <c r="T6" s="111"/>
      <c r="U6" s="111"/>
      <c r="V6" s="111"/>
      <c r="W6" s="111"/>
      <c r="X6" s="111"/>
      <c r="Y6" s="111"/>
      <c r="Z6" s="111" t="s">
        <v>36</v>
      </c>
    </row>
    <row r="7" spans="1:26">
      <c r="A7" s="6" t="s">
        <v>8</v>
      </c>
      <c r="B7" s="17"/>
      <c r="C7" s="27"/>
      <c r="D7" s="31"/>
      <c r="E7" s="31"/>
      <c r="F7" s="49"/>
      <c r="G7" s="49"/>
      <c r="H7" s="49"/>
      <c r="I7" s="49"/>
      <c r="J7" s="49"/>
      <c r="K7" s="1"/>
      <c r="L7" s="85"/>
      <c r="M7" s="85"/>
      <c r="N7" s="104"/>
      <c r="Z7" s="111" t="s">
        <v>39</v>
      </c>
    </row>
    <row r="8" spans="1:26" ht="4.5" customHeight="1">
      <c r="A8" s="8"/>
      <c r="B8" s="8"/>
      <c r="C8" s="28"/>
      <c r="D8" s="28"/>
      <c r="E8" s="28"/>
      <c r="F8" s="28"/>
      <c r="G8" s="28"/>
      <c r="H8" s="28"/>
      <c r="Z8" s="111" t="s">
        <v>51</v>
      </c>
    </row>
    <row r="9" spans="1:26" ht="8.25" customHeight="1">
      <c r="A9" s="9" t="s">
        <v>6</v>
      </c>
      <c r="B9" s="9" t="s">
        <v>13</v>
      </c>
      <c r="C9" s="9" t="s">
        <v>15</v>
      </c>
      <c r="D9" s="32" t="s">
        <v>22</v>
      </c>
      <c r="E9" s="39"/>
      <c r="F9" s="50" t="s">
        <v>26</v>
      </c>
      <c r="G9" s="58"/>
      <c r="H9" s="63"/>
      <c r="I9" s="68" t="s">
        <v>28</v>
      </c>
      <c r="J9" s="76" t="s">
        <v>20</v>
      </c>
      <c r="K9" s="76" t="s">
        <v>29</v>
      </c>
      <c r="L9" s="68" t="s">
        <v>35</v>
      </c>
      <c r="M9" s="97" t="s">
        <v>25</v>
      </c>
      <c r="N9" s="105"/>
      <c r="O9" s="110" t="s">
        <v>78</v>
      </c>
      <c r="P9" s="112" t="s">
        <v>79</v>
      </c>
      <c r="R9" s="115"/>
      <c r="Z9" s="111" t="s">
        <v>53</v>
      </c>
    </row>
    <row r="10" spans="1:26" ht="33.75" customHeight="1">
      <c r="A10" s="10"/>
      <c r="B10" s="10"/>
      <c r="C10" s="10"/>
      <c r="D10" s="33"/>
      <c r="E10" s="40"/>
      <c r="F10" s="51"/>
      <c r="G10" s="59" t="s">
        <v>73</v>
      </c>
      <c r="H10" s="64" t="s">
        <v>87</v>
      </c>
      <c r="I10" s="69"/>
      <c r="J10" s="77"/>
      <c r="K10" s="77"/>
      <c r="L10" s="69"/>
      <c r="M10" s="98"/>
      <c r="N10" s="106"/>
      <c r="O10" s="110"/>
      <c r="P10" s="112"/>
      <c r="R10" s="115"/>
      <c r="Z10" s="111" t="s">
        <v>55</v>
      </c>
    </row>
    <row r="11" spans="1:26">
      <c r="A11" s="11">
        <v>1</v>
      </c>
      <c r="B11" s="19"/>
      <c r="C11" s="19"/>
      <c r="D11" s="34"/>
      <c r="E11" s="41"/>
      <c r="F11" s="52"/>
      <c r="G11" s="60"/>
      <c r="H11" s="65"/>
      <c r="I11" s="70"/>
      <c r="J11" s="78"/>
      <c r="K11" s="19"/>
      <c r="L11" s="89"/>
      <c r="M11" s="99"/>
      <c r="N11" s="107"/>
      <c r="O11" s="111" t="str">
        <f t="shared" ref="O11:O27" si="0">IF(AND(F11=$R$2,H11=$R$2),IF(AND(L11&gt;0,L11&lt;=$R$5),I11,""),IF(AND(F11=$R$2,G11=$R$2),I11,""))</f>
        <v/>
      </c>
      <c r="P11" s="111" t="str">
        <f t="shared" ref="P11:P27" si="1">IF(AND(F11=$R$2,H11=$R$2),IF(AND(L11&gt;0,L11&lt;=$R$6),I11,""),IF(AND(F11=$R$2,G11=$R$2),I11,""))</f>
        <v/>
      </c>
      <c r="Q11" s="111"/>
      <c r="R11" s="111"/>
      <c r="S11" s="111"/>
      <c r="T11" s="111"/>
      <c r="U11" s="111"/>
      <c r="V11" s="111"/>
      <c r="W11" s="111"/>
      <c r="X11" s="111"/>
      <c r="Y11" s="111"/>
      <c r="Z11" s="111" t="s">
        <v>56</v>
      </c>
    </row>
    <row r="12" spans="1:26">
      <c r="A12" s="12">
        <v>2</v>
      </c>
      <c r="B12" s="20"/>
      <c r="C12" s="20"/>
      <c r="D12" s="35"/>
      <c r="E12" s="42"/>
      <c r="F12" s="53"/>
      <c r="G12" s="61"/>
      <c r="H12" s="66"/>
      <c r="I12" s="71"/>
      <c r="J12" s="79"/>
      <c r="K12" s="20"/>
      <c r="L12" s="90"/>
      <c r="M12" s="100"/>
      <c r="N12" s="108"/>
      <c r="O12" s="111" t="str">
        <f t="shared" si="0"/>
        <v/>
      </c>
      <c r="P12" s="111" t="str">
        <f t="shared" si="1"/>
        <v/>
      </c>
      <c r="Q12" s="111"/>
      <c r="R12" s="111"/>
      <c r="S12" s="111"/>
      <c r="T12" s="111"/>
      <c r="U12" s="111"/>
      <c r="V12" s="111"/>
      <c r="W12" s="111"/>
      <c r="X12" s="111"/>
      <c r="Y12" s="111"/>
      <c r="Z12" s="111" t="s">
        <v>58</v>
      </c>
    </row>
    <row r="13" spans="1:26">
      <c r="A13" s="12">
        <v>3</v>
      </c>
      <c r="B13" s="20"/>
      <c r="C13" s="20"/>
      <c r="D13" s="35"/>
      <c r="E13" s="42"/>
      <c r="F13" s="53"/>
      <c r="G13" s="61"/>
      <c r="H13" s="66"/>
      <c r="I13" s="71"/>
      <c r="J13" s="79"/>
      <c r="K13" s="20"/>
      <c r="L13" s="90"/>
      <c r="M13" s="100"/>
      <c r="N13" s="108"/>
      <c r="O13" s="111" t="str">
        <f t="shared" si="0"/>
        <v/>
      </c>
      <c r="P13" s="111" t="str">
        <f t="shared" si="1"/>
        <v/>
      </c>
      <c r="Q13" s="111"/>
      <c r="R13" s="111"/>
      <c r="S13" s="111"/>
      <c r="T13" s="111"/>
      <c r="U13" s="111"/>
      <c r="V13" s="111"/>
      <c r="W13" s="111"/>
      <c r="X13" s="111"/>
      <c r="Y13" s="111"/>
      <c r="Z13" s="111" t="s">
        <v>27</v>
      </c>
    </row>
    <row r="14" spans="1:26">
      <c r="A14" s="12">
        <v>4</v>
      </c>
      <c r="B14" s="20"/>
      <c r="C14" s="20"/>
      <c r="D14" s="35"/>
      <c r="E14" s="42"/>
      <c r="F14" s="53"/>
      <c r="G14" s="61"/>
      <c r="H14" s="66"/>
      <c r="I14" s="71"/>
      <c r="J14" s="79"/>
      <c r="K14" s="20"/>
      <c r="L14" s="90"/>
      <c r="M14" s="100"/>
      <c r="N14" s="108"/>
      <c r="O14" s="111" t="str">
        <f t="shared" si="0"/>
        <v/>
      </c>
      <c r="P14" s="111" t="str">
        <f t="shared" si="1"/>
        <v/>
      </c>
      <c r="Q14" s="111"/>
      <c r="R14" s="111"/>
      <c r="S14" s="111"/>
      <c r="T14" s="111"/>
      <c r="U14" s="111"/>
      <c r="V14" s="111"/>
      <c r="W14" s="111"/>
      <c r="X14" s="111"/>
      <c r="Y14" s="111"/>
      <c r="Z14" s="111" t="s">
        <v>52</v>
      </c>
    </row>
    <row r="15" spans="1:26">
      <c r="A15" s="12">
        <v>5</v>
      </c>
      <c r="B15" s="20"/>
      <c r="C15" s="20"/>
      <c r="D15" s="35"/>
      <c r="E15" s="42"/>
      <c r="F15" s="53"/>
      <c r="G15" s="61"/>
      <c r="H15" s="66"/>
      <c r="I15" s="71"/>
      <c r="J15" s="79"/>
      <c r="K15" s="20"/>
      <c r="L15" s="90"/>
      <c r="M15" s="100"/>
      <c r="N15" s="108"/>
      <c r="O15" s="111" t="str">
        <f t="shared" si="0"/>
        <v/>
      </c>
      <c r="P15" s="111" t="str">
        <f t="shared" si="1"/>
        <v/>
      </c>
      <c r="Q15" s="111"/>
      <c r="R15" s="111"/>
      <c r="S15" s="111"/>
      <c r="T15" s="111"/>
      <c r="U15" s="111"/>
      <c r="V15" s="111"/>
      <c r="W15" s="111"/>
      <c r="X15" s="111"/>
      <c r="Y15" s="111"/>
      <c r="Z15" s="111" t="s">
        <v>9</v>
      </c>
    </row>
    <row r="16" spans="1:26">
      <c r="A16" s="12">
        <v>6</v>
      </c>
      <c r="B16" s="20"/>
      <c r="C16" s="20"/>
      <c r="D16" s="35"/>
      <c r="E16" s="42"/>
      <c r="F16" s="53"/>
      <c r="G16" s="61"/>
      <c r="H16" s="66"/>
      <c r="I16" s="71"/>
      <c r="J16" s="79"/>
      <c r="K16" s="20"/>
      <c r="L16" s="90"/>
      <c r="M16" s="100"/>
      <c r="N16" s="108"/>
      <c r="O16" s="111" t="str">
        <f t="shared" si="0"/>
        <v/>
      </c>
      <c r="P16" s="111" t="str">
        <f t="shared" si="1"/>
        <v/>
      </c>
      <c r="Q16" s="111"/>
      <c r="R16" s="111"/>
      <c r="S16" s="111"/>
      <c r="T16" s="111"/>
      <c r="U16" s="111"/>
      <c r="V16" s="111"/>
      <c r="W16" s="111"/>
      <c r="X16" s="111"/>
      <c r="Y16" s="111"/>
      <c r="Z16" s="111" t="s">
        <v>44</v>
      </c>
    </row>
    <row r="17" spans="1:26">
      <c r="A17" s="12">
        <v>7</v>
      </c>
      <c r="B17" s="20"/>
      <c r="C17" s="20"/>
      <c r="D17" s="35"/>
      <c r="E17" s="42"/>
      <c r="F17" s="53"/>
      <c r="G17" s="61"/>
      <c r="H17" s="66"/>
      <c r="I17" s="71"/>
      <c r="J17" s="79"/>
      <c r="K17" s="20"/>
      <c r="L17" s="90"/>
      <c r="M17" s="100"/>
      <c r="N17" s="108"/>
      <c r="O17" s="111" t="str">
        <f t="shared" si="0"/>
        <v/>
      </c>
      <c r="P17" s="111" t="str">
        <f t="shared" si="1"/>
        <v/>
      </c>
      <c r="Q17" s="111"/>
      <c r="R17" s="111"/>
      <c r="S17" s="111"/>
      <c r="T17" s="111"/>
      <c r="U17" s="111"/>
      <c r="V17" s="111"/>
      <c r="W17" s="111"/>
      <c r="X17" s="111"/>
      <c r="Y17" s="111"/>
      <c r="Z17" s="111" t="s">
        <v>59</v>
      </c>
    </row>
    <row r="18" spans="1:26">
      <c r="A18" s="12">
        <v>8</v>
      </c>
      <c r="B18" s="20"/>
      <c r="C18" s="20"/>
      <c r="D18" s="35"/>
      <c r="E18" s="42"/>
      <c r="F18" s="53"/>
      <c r="G18" s="61"/>
      <c r="H18" s="66"/>
      <c r="I18" s="71"/>
      <c r="J18" s="79"/>
      <c r="K18" s="20"/>
      <c r="L18" s="90"/>
      <c r="M18" s="100"/>
      <c r="N18" s="108"/>
      <c r="O18" s="111" t="str">
        <f t="shared" si="0"/>
        <v/>
      </c>
      <c r="P18" s="111" t="str">
        <f t="shared" si="1"/>
        <v/>
      </c>
      <c r="Q18" s="111"/>
      <c r="R18" s="111"/>
      <c r="S18" s="111"/>
      <c r="T18" s="111"/>
      <c r="U18" s="111"/>
      <c r="V18" s="111"/>
      <c r="W18" s="111"/>
      <c r="X18" s="111"/>
      <c r="Y18" s="111"/>
      <c r="Z18" s="111" t="s">
        <v>19</v>
      </c>
    </row>
    <row r="19" spans="1:26">
      <c r="A19" s="12">
        <v>9</v>
      </c>
      <c r="B19" s="20"/>
      <c r="C19" s="20"/>
      <c r="D19" s="35"/>
      <c r="E19" s="42"/>
      <c r="F19" s="53"/>
      <c r="G19" s="61"/>
      <c r="H19" s="66"/>
      <c r="I19" s="71"/>
      <c r="J19" s="79"/>
      <c r="K19" s="20"/>
      <c r="L19" s="90"/>
      <c r="M19" s="100"/>
      <c r="N19" s="108"/>
      <c r="O19" s="111" t="str">
        <f t="shared" si="0"/>
        <v/>
      </c>
      <c r="P19" s="111" t="str">
        <f t="shared" si="1"/>
        <v/>
      </c>
      <c r="Q19" s="111"/>
      <c r="R19" s="111"/>
      <c r="S19" s="111"/>
      <c r="T19" s="111"/>
      <c r="U19" s="111"/>
      <c r="V19" s="111"/>
      <c r="W19" s="111"/>
      <c r="X19" s="111"/>
      <c r="Y19" s="111"/>
      <c r="Z19" s="111" t="s">
        <v>37</v>
      </c>
    </row>
    <row r="20" spans="1:26">
      <c r="A20" s="12">
        <v>10</v>
      </c>
      <c r="B20" s="20"/>
      <c r="C20" s="20"/>
      <c r="D20" s="35"/>
      <c r="E20" s="42"/>
      <c r="F20" s="53"/>
      <c r="G20" s="61"/>
      <c r="H20" s="66"/>
      <c r="I20" s="71"/>
      <c r="J20" s="79"/>
      <c r="K20" s="20"/>
      <c r="L20" s="90"/>
      <c r="M20" s="100"/>
      <c r="N20" s="108"/>
      <c r="O20" s="111" t="str">
        <f t="shared" si="0"/>
        <v/>
      </c>
      <c r="P20" s="111" t="str">
        <f t="shared" si="1"/>
        <v/>
      </c>
      <c r="Q20" s="111"/>
      <c r="R20" s="111"/>
      <c r="S20" s="111"/>
      <c r="T20" s="111"/>
      <c r="U20" s="111"/>
      <c r="V20" s="111"/>
      <c r="W20" s="111"/>
      <c r="X20" s="111"/>
      <c r="Y20" s="111"/>
      <c r="Z20" s="111" t="s">
        <v>60</v>
      </c>
    </row>
    <row r="21" spans="1:26">
      <c r="A21" s="12">
        <v>11</v>
      </c>
      <c r="B21" s="20"/>
      <c r="C21" s="20"/>
      <c r="D21" s="35"/>
      <c r="E21" s="42"/>
      <c r="F21" s="53"/>
      <c r="G21" s="61"/>
      <c r="H21" s="66"/>
      <c r="I21" s="71"/>
      <c r="J21" s="79"/>
      <c r="K21" s="20"/>
      <c r="L21" s="90"/>
      <c r="M21" s="100"/>
      <c r="N21" s="108"/>
      <c r="O21" s="111" t="str">
        <f t="shared" si="0"/>
        <v/>
      </c>
      <c r="P21" s="111" t="str">
        <f t="shared" si="1"/>
        <v/>
      </c>
      <c r="Q21" s="111"/>
      <c r="R21" s="111"/>
      <c r="S21" s="111"/>
      <c r="T21" s="111"/>
      <c r="U21" s="111"/>
      <c r="V21" s="111"/>
      <c r="W21" s="111"/>
      <c r="X21" s="111"/>
      <c r="Y21" s="111"/>
      <c r="Z21" s="111" t="s">
        <v>61</v>
      </c>
    </row>
    <row r="22" spans="1:26">
      <c r="A22" s="12">
        <v>12</v>
      </c>
      <c r="B22" s="20"/>
      <c r="C22" s="20"/>
      <c r="D22" s="35"/>
      <c r="E22" s="42"/>
      <c r="F22" s="53"/>
      <c r="G22" s="61"/>
      <c r="H22" s="66"/>
      <c r="I22" s="71"/>
      <c r="J22" s="79"/>
      <c r="K22" s="20"/>
      <c r="L22" s="90"/>
      <c r="M22" s="100"/>
      <c r="N22" s="108"/>
      <c r="O22" s="111" t="str">
        <f t="shared" si="0"/>
        <v/>
      </c>
      <c r="P22" s="111" t="str">
        <f t="shared" si="1"/>
        <v/>
      </c>
      <c r="Q22" s="111"/>
      <c r="R22" s="111"/>
      <c r="S22" s="111"/>
      <c r="T22" s="111"/>
      <c r="U22" s="111"/>
      <c r="V22" s="111"/>
      <c r="W22" s="111"/>
      <c r="X22" s="111"/>
      <c r="Y22" s="111"/>
      <c r="Z22" s="111" t="s">
        <v>62</v>
      </c>
    </row>
    <row r="23" spans="1:26">
      <c r="A23" s="12">
        <v>13</v>
      </c>
      <c r="B23" s="20"/>
      <c r="C23" s="20"/>
      <c r="D23" s="35"/>
      <c r="E23" s="42"/>
      <c r="F23" s="53"/>
      <c r="G23" s="61"/>
      <c r="H23" s="66"/>
      <c r="I23" s="71"/>
      <c r="J23" s="79"/>
      <c r="K23" s="20"/>
      <c r="L23" s="90"/>
      <c r="M23" s="100"/>
      <c r="N23" s="108"/>
      <c r="O23" s="111" t="str">
        <f t="shared" si="0"/>
        <v/>
      </c>
      <c r="P23" s="111" t="str">
        <f t="shared" si="1"/>
        <v/>
      </c>
      <c r="Q23" s="111"/>
      <c r="R23" s="111"/>
      <c r="S23" s="111"/>
      <c r="T23" s="111"/>
      <c r="U23" s="111"/>
      <c r="V23" s="111"/>
      <c r="W23" s="111"/>
      <c r="X23" s="111"/>
      <c r="Y23" s="111"/>
      <c r="Z23" s="111" t="s">
        <v>50</v>
      </c>
    </row>
    <row r="24" spans="1:26">
      <c r="A24" s="12">
        <v>14</v>
      </c>
      <c r="B24" s="20"/>
      <c r="C24" s="20"/>
      <c r="D24" s="35"/>
      <c r="E24" s="42"/>
      <c r="F24" s="53"/>
      <c r="G24" s="61"/>
      <c r="H24" s="66"/>
      <c r="I24" s="71"/>
      <c r="J24" s="79"/>
      <c r="K24" s="20"/>
      <c r="L24" s="90"/>
      <c r="M24" s="100"/>
      <c r="N24" s="108"/>
      <c r="O24" s="111" t="str">
        <f t="shared" si="0"/>
        <v/>
      </c>
      <c r="P24" s="111" t="str">
        <f t="shared" si="1"/>
        <v/>
      </c>
      <c r="Q24" s="111"/>
      <c r="R24" s="111"/>
      <c r="S24" s="111"/>
      <c r="T24" s="111"/>
      <c r="U24" s="111"/>
      <c r="V24" s="111"/>
      <c r="W24" s="111"/>
      <c r="X24" s="111"/>
      <c r="Y24" s="111"/>
      <c r="Z24" s="111" t="s">
        <v>63</v>
      </c>
    </row>
    <row r="25" spans="1:26">
      <c r="A25" s="12">
        <v>15</v>
      </c>
      <c r="B25" s="20"/>
      <c r="C25" s="20"/>
      <c r="D25" s="35"/>
      <c r="E25" s="42"/>
      <c r="F25" s="53"/>
      <c r="G25" s="61"/>
      <c r="H25" s="66"/>
      <c r="I25" s="71"/>
      <c r="J25" s="79"/>
      <c r="K25" s="20"/>
      <c r="L25" s="90"/>
      <c r="M25" s="100"/>
      <c r="N25" s="108"/>
      <c r="O25" s="111" t="str">
        <f t="shared" si="0"/>
        <v/>
      </c>
      <c r="P25" s="111" t="str">
        <f t="shared" si="1"/>
        <v/>
      </c>
      <c r="Q25" s="111"/>
      <c r="R25" s="111"/>
      <c r="S25" s="111"/>
      <c r="T25" s="111"/>
      <c r="U25" s="111"/>
      <c r="V25" s="111"/>
      <c r="W25" s="111"/>
      <c r="X25" s="111"/>
      <c r="Y25" s="111"/>
      <c r="Z25" s="111" t="s">
        <v>41</v>
      </c>
    </row>
    <row r="26" spans="1:26">
      <c r="A26" s="12">
        <v>16</v>
      </c>
      <c r="B26" s="20"/>
      <c r="C26" s="20"/>
      <c r="D26" s="35"/>
      <c r="E26" s="42"/>
      <c r="F26" s="53"/>
      <c r="G26" s="61"/>
      <c r="H26" s="66"/>
      <c r="I26" s="71"/>
      <c r="J26" s="79"/>
      <c r="K26" s="20"/>
      <c r="L26" s="90"/>
      <c r="M26" s="100"/>
      <c r="N26" s="108"/>
      <c r="O26" s="111" t="str">
        <f t="shared" si="0"/>
        <v/>
      </c>
      <c r="P26" s="111" t="str">
        <f t="shared" si="1"/>
        <v/>
      </c>
      <c r="Q26" s="111"/>
      <c r="R26" s="111"/>
      <c r="S26" s="111"/>
      <c r="T26" s="111"/>
      <c r="U26" s="111"/>
      <c r="V26" s="111"/>
      <c r="W26" s="111"/>
      <c r="X26" s="111"/>
      <c r="Y26" s="111"/>
      <c r="Z26" s="111" t="s">
        <v>7</v>
      </c>
    </row>
    <row r="27" spans="1:26">
      <c r="A27" s="13">
        <v>17</v>
      </c>
      <c r="B27" s="21"/>
      <c r="C27" s="21"/>
      <c r="D27" s="36"/>
      <c r="E27" s="43"/>
      <c r="F27" s="54"/>
      <c r="G27" s="62"/>
      <c r="H27" s="67"/>
      <c r="I27" s="72"/>
      <c r="J27" s="80"/>
      <c r="K27" s="21"/>
      <c r="L27" s="91"/>
      <c r="M27" s="101"/>
      <c r="N27" s="109"/>
      <c r="O27" s="111" t="str">
        <f t="shared" si="0"/>
        <v/>
      </c>
      <c r="P27" s="111" t="str">
        <f t="shared" si="1"/>
        <v/>
      </c>
      <c r="Q27" s="111"/>
      <c r="R27" s="111"/>
      <c r="S27" s="111"/>
      <c r="T27" s="111"/>
      <c r="U27" s="111"/>
      <c r="V27" s="111"/>
      <c r="W27" s="111"/>
      <c r="X27" s="111"/>
      <c r="Y27" s="111"/>
      <c r="Z27" s="111" t="s">
        <v>64</v>
      </c>
    </row>
    <row r="28" spans="1:26" ht="15" customHeight="1">
      <c r="A28" s="14" t="s">
        <v>3</v>
      </c>
      <c r="B28" s="14"/>
      <c r="C28" s="14"/>
      <c r="D28" s="14"/>
      <c r="E28" s="14"/>
      <c r="F28" s="14"/>
      <c r="G28" s="14"/>
      <c r="H28" s="14"/>
      <c r="I28" s="14"/>
      <c r="J28" s="14"/>
      <c r="K28" s="14"/>
      <c r="L28" s="14"/>
      <c r="M28" s="14"/>
      <c r="Z28" s="111" t="s">
        <v>17</v>
      </c>
    </row>
    <row r="29" spans="1:26" ht="15.75" customHeight="1">
      <c r="A29" s="14" t="s">
        <v>0</v>
      </c>
      <c r="B29" s="14"/>
      <c r="C29" s="14"/>
      <c r="D29" s="14"/>
      <c r="E29" s="14"/>
      <c r="F29" s="14"/>
      <c r="G29" s="14"/>
      <c r="H29" s="14"/>
      <c r="I29" s="14"/>
      <c r="J29" s="14"/>
      <c r="K29" s="14"/>
      <c r="L29" s="14"/>
      <c r="M29" s="14"/>
      <c r="Z29" s="111" t="s">
        <v>65</v>
      </c>
    </row>
    <row r="30" spans="1:26" ht="6" customHeight="1">
      <c r="Z30" s="111" t="s">
        <v>66</v>
      </c>
    </row>
    <row r="31" spans="1:26" ht="27" customHeight="1">
      <c r="I31" s="2"/>
      <c r="K31" s="85" t="s">
        <v>30</v>
      </c>
      <c r="L31" s="92" t="s">
        <v>31</v>
      </c>
      <c r="M31" s="92"/>
      <c r="N31" s="92"/>
      <c r="Z31" s="111" t="s">
        <v>67</v>
      </c>
    </row>
    <row r="32" spans="1:26" ht="27" customHeight="1">
      <c r="I32" s="2"/>
      <c r="K32" s="85" t="s">
        <v>84</v>
      </c>
      <c r="L32" s="92"/>
      <c r="M32" s="92"/>
      <c r="N32" s="92"/>
      <c r="Z32" s="111" t="s">
        <v>68</v>
      </c>
    </row>
    <row r="33" spans="2:26" ht="26.25" customHeight="1">
      <c r="I33" s="2"/>
      <c r="K33" s="85" t="s">
        <v>33</v>
      </c>
      <c r="L33" s="92"/>
      <c r="M33" s="92"/>
      <c r="N33" s="92"/>
      <c r="Z33" s="111" t="s">
        <v>69</v>
      </c>
    </row>
    <row r="34" spans="2:26" ht="3" hidden="1" customHeight="1">
      <c r="L34" s="93"/>
      <c r="M34" s="93"/>
      <c r="Z34" s="111" t="s">
        <v>70</v>
      </c>
    </row>
    <row r="35" spans="2:26">
      <c r="Z35" s="111" t="s">
        <v>71</v>
      </c>
    </row>
    <row r="36" spans="2:26">
      <c r="B36" s="22" t="s">
        <v>80</v>
      </c>
      <c r="C36" s="22" t="s">
        <v>81</v>
      </c>
      <c r="D36" s="37" t="s">
        <v>82</v>
      </c>
      <c r="E36" s="44"/>
    </row>
    <row r="37" spans="2:26" ht="40.5">
      <c r="B37" s="22"/>
      <c r="C37" s="22"/>
      <c r="D37" s="22"/>
      <c r="E37" s="45" t="s">
        <v>83</v>
      </c>
    </row>
    <row r="38" spans="2:26">
      <c r="B38" s="23">
        <f>C6</f>
        <v>0</v>
      </c>
      <c r="C38" s="29">
        <f>C7</f>
        <v>0</v>
      </c>
      <c r="D38" s="38">
        <f>M6</f>
        <v>0</v>
      </c>
      <c r="E38" s="38">
        <f>M5</f>
        <v>0</v>
      </c>
    </row>
    <row r="39" spans="2:26">
      <c r="B39" s="1" t="s">
        <v>85</v>
      </c>
      <c r="E39" s="1" t="s">
        <v>86</v>
      </c>
    </row>
  </sheetData>
  <sheetProtection sheet="1" objects="1" scenarios="1" formatCells="0" insertRows="0" deleteRows="0"/>
  <mergeCells count="63">
    <mergeCell ref="K2:M2"/>
    <mergeCell ref="A4:B4"/>
    <mergeCell ref="F4:J4"/>
    <mergeCell ref="A5:B5"/>
    <mergeCell ref="F5:J5"/>
    <mergeCell ref="A6:B6"/>
    <mergeCell ref="F6:J6"/>
    <mergeCell ref="A7:B7"/>
    <mergeCell ref="D11:E11"/>
    <mergeCell ref="M11:N11"/>
    <mergeCell ref="D12:E12"/>
    <mergeCell ref="M12:N12"/>
    <mergeCell ref="D13:E13"/>
    <mergeCell ref="M13:N13"/>
    <mergeCell ref="D14:E14"/>
    <mergeCell ref="M14:N14"/>
    <mergeCell ref="D15:E15"/>
    <mergeCell ref="M15:N15"/>
    <mergeCell ref="D16:E16"/>
    <mergeCell ref="M16:N16"/>
    <mergeCell ref="D17:E17"/>
    <mergeCell ref="M17:N17"/>
    <mergeCell ref="D18:E18"/>
    <mergeCell ref="M18:N18"/>
    <mergeCell ref="D19:E19"/>
    <mergeCell ref="M19:N19"/>
    <mergeCell ref="D20:E20"/>
    <mergeCell ref="M20:N20"/>
    <mergeCell ref="D21:E21"/>
    <mergeCell ref="M21:N21"/>
    <mergeCell ref="D22:E22"/>
    <mergeCell ref="M22:N22"/>
    <mergeCell ref="D23:E23"/>
    <mergeCell ref="M23:N23"/>
    <mergeCell ref="D24:E24"/>
    <mergeCell ref="D25:E25"/>
    <mergeCell ref="D26:E26"/>
    <mergeCell ref="M26:N26"/>
    <mergeCell ref="D27:E27"/>
    <mergeCell ref="M27:N27"/>
    <mergeCell ref="A28:M28"/>
    <mergeCell ref="A29:M29"/>
    <mergeCell ref="L31:N31"/>
    <mergeCell ref="L32:N32"/>
    <mergeCell ref="L33:N33"/>
    <mergeCell ref="F2:J3"/>
    <mergeCell ref="N3:N5"/>
    <mergeCell ref="A9:A10"/>
    <mergeCell ref="B9:B10"/>
    <mergeCell ref="C9:C10"/>
    <mergeCell ref="D9:E10"/>
    <mergeCell ref="F9:F10"/>
    <mergeCell ref="I9:I10"/>
    <mergeCell ref="J9:J10"/>
    <mergeCell ref="K9:K10"/>
    <mergeCell ref="L9:L10"/>
    <mergeCell ref="M9:N10"/>
    <mergeCell ref="O9:O10"/>
    <mergeCell ref="P9:P10"/>
    <mergeCell ref="R9:R10"/>
    <mergeCell ref="B36:B37"/>
    <mergeCell ref="C36:C37"/>
    <mergeCell ref="D36:D37"/>
  </mergeCells>
  <phoneticPr fontId="1"/>
  <dataValidations count="3">
    <dataValidation type="list" allowBlank="1" showDropDown="0" showInputMessage="1" showErrorMessage="1" sqref="F11:H27 J11:J27">
      <formula1>$R$2</formula1>
    </dataValidation>
    <dataValidation type="list" allowBlank="1" showDropDown="0" showInputMessage="1" showErrorMessage="1" sqref="C7">
      <formula1>$P$2:$P$4</formula1>
    </dataValidation>
    <dataValidation type="list" allowBlank="1" showDropDown="0" showInputMessage="1" showErrorMessage="1" sqref="C4">
      <formula1>$Z$1:$Z$35</formula1>
    </dataValidation>
  </dataValidations>
  <pageMargins left="0.50314960629921257" right="0.50314960629921257" top="0.75" bottom="0.55314960629921262" header="0.3" footer="0.3"/>
  <pageSetup paperSize="9" scale="82"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topLeftCell="C1" zoomScale="85" zoomScaleSheetLayoutView="85" workbookViewId="0">
      <selection activeCell="F32" sqref="F32"/>
    </sheetView>
  </sheetViews>
  <sheetFormatPr defaultRowHeight="18.75"/>
  <cols>
    <col min="1" max="1" width="4.125" style="1" customWidth="1"/>
    <col min="2" max="2" width="22.25" style="1" customWidth="1"/>
    <col min="3" max="3" width="24.5" style="1" customWidth="1"/>
    <col min="4" max="5" width="12.75" style="1" customWidth="1"/>
    <col min="6" max="6" width="7.25" style="1" customWidth="1"/>
    <col min="7" max="7" width="7.625" style="1" customWidth="1"/>
    <col min="8" max="8" width="7.25" style="1" customWidth="1"/>
    <col min="9" max="9" width="9.625" style="1" bestFit="1" customWidth="1"/>
    <col min="10" max="10" width="5.625" style="1" bestFit="1" customWidth="1"/>
    <col min="11" max="11" width="11.375" style="1" customWidth="1"/>
    <col min="12" max="12" width="9.625" style="1" bestFit="1" customWidth="1"/>
    <col min="13" max="14" width="8.625" style="1" customWidth="1"/>
    <col min="15" max="34" width="10.25" style="1" customWidth="1"/>
    <col min="35" max="16384" width="9" style="1"/>
  </cols>
  <sheetData>
    <row r="1" spans="1:26">
      <c r="A1" s="2" t="s">
        <v>72</v>
      </c>
      <c r="B1" s="15"/>
      <c r="C1" s="15"/>
      <c r="D1" s="15"/>
      <c r="E1" s="15"/>
      <c r="F1" s="15"/>
      <c r="G1" s="15"/>
      <c r="H1" s="15"/>
      <c r="P1" s="111" t="s">
        <v>8</v>
      </c>
      <c r="Q1" s="111"/>
      <c r="R1" s="111"/>
      <c r="S1" s="111"/>
      <c r="T1" s="111" t="s">
        <v>43</v>
      </c>
      <c r="U1" s="111"/>
      <c r="V1" s="111" t="s">
        <v>34</v>
      </c>
      <c r="W1" s="111"/>
      <c r="X1" s="111" t="s">
        <v>16</v>
      </c>
      <c r="Y1" s="111" t="s">
        <v>42</v>
      </c>
      <c r="Z1" s="111" t="s">
        <v>45</v>
      </c>
    </row>
    <row r="2" spans="1:26">
      <c r="A2" s="3" t="s">
        <v>1</v>
      </c>
      <c r="B2" s="16"/>
      <c r="C2" s="16"/>
      <c r="D2" s="16"/>
      <c r="E2" s="16"/>
      <c r="F2" s="22" t="s">
        <v>12</v>
      </c>
      <c r="G2" s="22"/>
      <c r="H2" s="22"/>
      <c r="I2" s="22"/>
      <c r="J2" s="22"/>
      <c r="K2" s="22" t="s">
        <v>21</v>
      </c>
      <c r="L2" s="22"/>
      <c r="M2" s="22"/>
      <c r="P2" s="111" t="s">
        <v>4</v>
      </c>
      <c r="Q2" s="111"/>
      <c r="R2" s="111" t="s">
        <v>14</v>
      </c>
      <c r="S2" s="111" t="s">
        <v>4</v>
      </c>
      <c r="T2" s="111">
        <f>$M$4</f>
        <v>0</v>
      </c>
      <c r="U2" s="111" t="str">
        <f>IF(T2&gt;=45,R2,R3)</f>
        <v>×</v>
      </c>
      <c r="V2" s="111">
        <f>$M$5</f>
        <v>0</v>
      </c>
      <c r="W2" s="111" t="str">
        <f>IF(V2&gt;=15,R2,R3)</f>
        <v>×</v>
      </c>
      <c r="X2" s="111">
        <f>M6</f>
        <v>0</v>
      </c>
      <c r="Y2" s="111" t="str">
        <f>IF(X2&gt;=45,"OK","NG")</f>
        <v>NG</v>
      </c>
      <c r="Z2" s="111" t="s">
        <v>46</v>
      </c>
    </row>
    <row r="3" spans="1:26">
      <c r="A3" s="4" t="s">
        <v>77</v>
      </c>
      <c r="D3" s="30"/>
      <c r="E3" s="30"/>
      <c r="F3" s="22"/>
      <c r="G3" s="22"/>
      <c r="H3" s="22"/>
      <c r="I3" s="22"/>
      <c r="J3" s="22"/>
      <c r="K3" s="81" t="s">
        <v>23</v>
      </c>
      <c r="L3" s="44" t="s">
        <v>20</v>
      </c>
      <c r="M3" s="22" t="s">
        <v>16</v>
      </c>
      <c r="N3" s="102" t="s">
        <v>32</v>
      </c>
      <c r="P3" s="111" t="s">
        <v>18</v>
      </c>
      <c r="Q3" s="111"/>
      <c r="R3" s="111" t="s">
        <v>40</v>
      </c>
      <c r="S3" s="111" t="s">
        <v>18</v>
      </c>
      <c r="T3" s="111">
        <f>$M$4</f>
        <v>0</v>
      </c>
      <c r="U3" s="111"/>
      <c r="V3" s="111">
        <f>$M$5</f>
        <v>0</v>
      </c>
      <c r="W3" s="111"/>
      <c r="X3" s="111">
        <f>M6</f>
        <v>0</v>
      </c>
      <c r="Y3" s="111" t="str">
        <f>IF(X3&gt;=45,"OK","NG")</f>
        <v>NG</v>
      </c>
      <c r="Z3" s="111" t="s">
        <v>47</v>
      </c>
    </row>
    <row r="4" spans="1:26">
      <c r="A4" s="5" t="s">
        <v>5</v>
      </c>
      <c r="B4" s="5"/>
      <c r="C4" s="24"/>
      <c r="D4" s="30"/>
      <c r="E4" s="30"/>
      <c r="F4" s="46" t="s">
        <v>2</v>
      </c>
      <c r="G4" s="55"/>
      <c r="H4" s="55"/>
      <c r="I4" s="55"/>
      <c r="J4" s="73"/>
      <c r="K4" s="82">
        <f>SUMIFS(I11:I27,J11:J27,"",F11:F27,"")</f>
        <v>0</v>
      </c>
      <c r="L4" s="86">
        <f>SUMIFS(I11:I27,J11:J27,R2,F11:F27,"")</f>
        <v>0</v>
      </c>
      <c r="M4" s="94">
        <f>SUM(K4:L4)</f>
        <v>0</v>
      </c>
      <c r="N4" s="102"/>
      <c r="P4" s="111" t="s">
        <v>38</v>
      </c>
      <c r="Q4" s="111"/>
      <c r="R4" s="111"/>
      <c r="S4" s="111" t="s">
        <v>38</v>
      </c>
      <c r="T4" s="111">
        <f>$M$4</f>
        <v>0</v>
      </c>
      <c r="U4" s="111"/>
      <c r="V4" s="111">
        <f>$M$5</f>
        <v>0</v>
      </c>
      <c r="W4" s="111"/>
      <c r="X4" s="111">
        <f>M6</f>
        <v>0</v>
      </c>
      <c r="Y4" s="111" t="str">
        <f>IF(X4&gt;=15,"OK","NG")</f>
        <v>NG</v>
      </c>
      <c r="Z4" s="111" t="s">
        <v>48</v>
      </c>
    </row>
    <row r="5" spans="1:26">
      <c r="A5" s="6" t="s">
        <v>11</v>
      </c>
      <c r="B5" s="17"/>
      <c r="C5" s="25"/>
      <c r="D5" s="30"/>
      <c r="E5" s="30"/>
      <c r="F5" s="47" t="s">
        <v>24</v>
      </c>
      <c r="G5" s="56"/>
      <c r="H5" s="56"/>
      <c r="I5" s="56"/>
      <c r="J5" s="74"/>
      <c r="K5" s="83">
        <f>IFERROR(_xlfn.IFS(C7=P2,SUMIFS(I11:I27,J11:J27,"",F11:F27,R2),C7=P3,SUMIF(J11:J27,"",O11:O27),C7=P4,SUMIF(J11:J27,"",P11:P27)),0)</f>
        <v>0</v>
      </c>
      <c r="L5" s="87">
        <f>IFERROR(_xlfn.IFS(C7=P2,SUMIFS(I11:I27,J11:J27,R2,F11:F27,R2),C7=P3,SUMIF(J11:J27,R2,O11:O27),C7=P4,SUMIF(J11:J27,R2,P11:P27)),0)</f>
        <v>0</v>
      </c>
      <c r="M5" s="95">
        <f>SUM(K5:L5)</f>
        <v>0</v>
      </c>
      <c r="N5" s="102"/>
      <c r="P5" s="111"/>
      <c r="Q5" s="111"/>
      <c r="R5" s="113">
        <v>44651</v>
      </c>
      <c r="S5" s="111"/>
      <c r="T5" s="111"/>
      <c r="U5" s="111"/>
      <c r="V5" s="111"/>
      <c r="W5" s="111"/>
      <c r="X5" s="111"/>
      <c r="Y5" s="111"/>
      <c r="Z5" s="111" t="s">
        <v>49</v>
      </c>
    </row>
    <row r="6" spans="1:26">
      <c r="A6" s="7" t="s">
        <v>10</v>
      </c>
      <c r="B6" s="18"/>
      <c r="C6" s="26"/>
      <c r="D6" s="30"/>
      <c r="E6" s="30"/>
      <c r="F6" s="48" t="s">
        <v>57</v>
      </c>
      <c r="G6" s="57"/>
      <c r="H6" s="57"/>
      <c r="I6" s="57"/>
      <c r="J6" s="75"/>
      <c r="K6" s="84">
        <f>SUM(K4:K5)</f>
        <v>0</v>
      </c>
      <c r="L6" s="88">
        <f>IF(C7=P4,MIN(SUM(L4:L5),4),MIN(SUM(L4:L5),15))</f>
        <v>0</v>
      </c>
      <c r="M6" s="96">
        <f>SUM(K6:L6)</f>
        <v>0</v>
      </c>
      <c r="N6" s="103" t="str">
        <f>IFERROR(VLOOKUP(C7,S2:Y4,7,FALSE),"")</f>
        <v/>
      </c>
      <c r="P6" s="111"/>
      <c r="Q6" s="111"/>
      <c r="R6" s="114">
        <v>43921</v>
      </c>
      <c r="S6" s="111"/>
      <c r="T6" s="111"/>
      <c r="U6" s="111"/>
      <c r="V6" s="111"/>
      <c r="W6" s="111"/>
      <c r="X6" s="111"/>
      <c r="Y6" s="111"/>
      <c r="Z6" s="111" t="s">
        <v>36</v>
      </c>
    </row>
    <row r="7" spans="1:26">
      <c r="A7" s="6" t="s">
        <v>8</v>
      </c>
      <c r="B7" s="17"/>
      <c r="C7" s="27"/>
      <c r="D7" s="31"/>
      <c r="E7" s="31"/>
      <c r="F7" s="49"/>
      <c r="G7" s="49"/>
      <c r="H7" s="49"/>
      <c r="I7" s="49"/>
      <c r="J7" s="49"/>
      <c r="K7" s="1"/>
      <c r="L7" s="85"/>
      <c r="M7" s="85"/>
      <c r="N7" s="104"/>
      <c r="P7" s="111"/>
      <c r="Q7" s="111"/>
      <c r="R7" s="111"/>
      <c r="S7" s="111"/>
      <c r="T7" s="111"/>
      <c r="U7" s="111"/>
      <c r="V7" s="111"/>
      <c r="W7" s="111"/>
      <c r="X7" s="111"/>
      <c r="Y7" s="111"/>
      <c r="Z7" s="111" t="s">
        <v>39</v>
      </c>
    </row>
    <row r="8" spans="1:26" ht="4.5" customHeight="1">
      <c r="A8" s="8"/>
      <c r="B8" s="8"/>
      <c r="C8" s="28"/>
      <c r="D8" s="28"/>
      <c r="E8" s="28"/>
      <c r="F8" s="28"/>
      <c r="G8" s="28"/>
      <c r="H8" s="28"/>
      <c r="P8" s="111"/>
      <c r="Q8" s="111"/>
      <c r="R8" s="111"/>
      <c r="S8" s="111"/>
      <c r="T8" s="111"/>
      <c r="U8" s="111"/>
      <c r="V8" s="111"/>
      <c r="W8" s="111"/>
      <c r="X8" s="111"/>
      <c r="Y8" s="111"/>
      <c r="Z8" s="111" t="s">
        <v>51</v>
      </c>
    </row>
    <row r="9" spans="1:26" ht="8.25" customHeight="1">
      <c r="A9" s="9" t="s">
        <v>6</v>
      </c>
      <c r="B9" s="9" t="s">
        <v>13</v>
      </c>
      <c r="C9" s="9" t="s">
        <v>15</v>
      </c>
      <c r="D9" s="32" t="s">
        <v>22</v>
      </c>
      <c r="E9" s="39"/>
      <c r="F9" s="50" t="s">
        <v>26</v>
      </c>
      <c r="G9" s="58"/>
      <c r="H9" s="63"/>
      <c r="I9" s="68" t="s">
        <v>28</v>
      </c>
      <c r="J9" s="76" t="s">
        <v>20</v>
      </c>
      <c r="K9" s="76" t="s">
        <v>29</v>
      </c>
      <c r="L9" s="68" t="s">
        <v>35</v>
      </c>
      <c r="M9" s="97" t="s">
        <v>25</v>
      </c>
      <c r="N9" s="105"/>
      <c r="O9" s="116" t="s">
        <v>78</v>
      </c>
      <c r="P9" s="115" t="s">
        <v>79</v>
      </c>
      <c r="R9" s="115"/>
      <c r="Z9" s="111" t="s">
        <v>53</v>
      </c>
    </row>
    <row r="10" spans="1:26" ht="33.75" customHeight="1">
      <c r="A10" s="10"/>
      <c r="B10" s="10"/>
      <c r="C10" s="10"/>
      <c r="D10" s="33"/>
      <c r="E10" s="40"/>
      <c r="F10" s="51"/>
      <c r="G10" s="59" t="s">
        <v>73</v>
      </c>
      <c r="H10" s="64" t="s">
        <v>87</v>
      </c>
      <c r="I10" s="69"/>
      <c r="J10" s="77"/>
      <c r="K10" s="77"/>
      <c r="L10" s="69"/>
      <c r="M10" s="98"/>
      <c r="N10" s="106"/>
      <c r="O10" s="116"/>
      <c r="P10" s="115"/>
      <c r="R10" s="115"/>
      <c r="Z10" s="111" t="s">
        <v>55</v>
      </c>
    </row>
    <row r="11" spans="1:26">
      <c r="A11" s="11">
        <v>1</v>
      </c>
      <c r="B11" s="19"/>
      <c r="C11" s="19"/>
      <c r="D11" s="34"/>
      <c r="E11" s="41"/>
      <c r="F11" s="52"/>
      <c r="G11" s="60"/>
      <c r="H11" s="65"/>
      <c r="I11" s="70"/>
      <c r="J11" s="78"/>
      <c r="K11" s="19"/>
      <c r="L11" s="89"/>
      <c r="M11" s="99"/>
      <c r="N11" s="107"/>
      <c r="O11" s="111" t="str">
        <f t="shared" ref="O11:O27" si="0">IF(AND(F11=$R$2,H11=$R$2),IF(AND(L11&gt;0,L11&lt;=$R$5),I11,""),IF(AND(F11=$R$2,G11=$R$2),I11,""))</f>
        <v/>
      </c>
      <c r="P11" s="111" t="str">
        <f t="shared" ref="P11:P27" si="1">IF(AND(F11=$R$2,H11=$R$2),IF(AND(L11&gt;0,L11&lt;=$R$6),I11,""),IF(AND(F11=$R$2,G11=$R$2),I11,""))</f>
        <v/>
      </c>
      <c r="Q11" s="111"/>
      <c r="R11" s="111"/>
      <c r="S11" s="111"/>
      <c r="T11" s="111"/>
      <c r="U11" s="111"/>
      <c r="V11" s="111"/>
      <c r="W11" s="111"/>
      <c r="X11" s="111"/>
      <c r="Y11" s="111"/>
      <c r="Z11" s="111" t="s">
        <v>56</v>
      </c>
    </row>
    <row r="12" spans="1:26">
      <c r="A12" s="12">
        <v>2</v>
      </c>
      <c r="B12" s="20"/>
      <c r="C12" s="20"/>
      <c r="D12" s="35"/>
      <c r="E12" s="42"/>
      <c r="F12" s="53"/>
      <c r="G12" s="61"/>
      <c r="H12" s="66"/>
      <c r="I12" s="71"/>
      <c r="J12" s="79"/>
      <c r="K12" s="20"/>
      <c r="L12" s="90"/>
      <c r="M12" s="100"/>
      <c r="N12" s="108"/>
      <c r="O12" s="111" t="str">
        <f t="shared" si="0"/>
        <v/>
      </c>
      <c r="P12" s="111" t="str">
        <f t="shared" si="1"/>
        <v/>
      </c>
      <c r="Q12" s="111"/>
      <c r="R12" s="111"/>
      <c r="S12" s="111"/>
      <c r="T12" s="111"/>
      <c r="U12" s="111"/>
      <c r="V12" s="111"/>
      <c r="W12" s="111"/>
      <c r="X12" s="111"/>
      <c r="Y12" s="111"/>
      <c r="Z12" s="111" t="s">
        <v>58</v>
      </c>
    </row>
    <row r="13" spans="1:26">
      <c r="A13" s="12">
        <v>3</v>
      </c>
      <c r="B13" s="20"/>
      <c r="C13" s="20"/>
      <c r="D13" s="35"/>
      <c r="E13" s="42"/>
      <c r="F13" s="53"/>
      <c r="G13" s="61"/>
      <c r="H13" s="66"/>
      <c r="I13" s="71"/>
      <c r="J13" s="79"/>
      <c r="K13" s="20"/>
      <c r="L13" s="90"/>
      <c r="M13" s="100"/>
      <c r="N13" s="108"/>
      <c r="O13" s="111" t="str">
        <f t="shared" si="0"/>
        <v/>
      </c>
      <c r="P13" s="111" t="str">
        <f t="shared" si="1"/>
        <v/>
      </c>
      <c r="Q13" s="111"/>
      <c r="R13" s="111"/>
      <c r="S13" s="111"/>
      <c r="T13" s="111"/>
      <c r="U13" s="111"/>
      <c r="V13" s="111"/>
      <c r="W13" s="111"/>
      <c r="X13" s="111"/>
      <c r="Y13" s="111"/>
      <c r="Z13" s="111" t="s">
        <v>27</v>
      </c>
    </row>
    <row r="14" spans="1:26">
      <c r="A14" s="12">
        <v>4</v>
      </c>
      <c r="B14" s="20"/>
      <c r="C14" s="20"/>
      <c r="D14" s="35"/>
      <c r="E14" s="42"/>
      <c r="F14" s="53"/>
      <c r="G14" s="61"/>
      <c r="H14" s="66"/>
      <c r="I14" s="71"/>
      <c r="J14" s="79"/>
      <c r="K14" s="20"/>
      <c r="L14" s="90"/>
      <c r="M14" s="100"/>
      <c r="N14" s="108"/>
      <c r="O14" s="111" t="str">
        <f t="shared" si="0"/>
        <v/>
      </c>
      <c r="P14" s="111" t="str">
        <f t="shared" si="1"/>
        <v/>
      </c>
      <c r="Q14" s="111"/>
      <c r="R14" s="111"/>
      <c r="S14" s="111"/>
      <c r="T14" s="111"/>
      <c r="U14" s="111"/>
      <c r="V14" s="111"/>
      <c r="W14" s="111"/>
      <c r="X14" s="111"/>
      <c r="Y14" s="111"/>
      <c r="Z14" s="111" t="s">
        <v>52</v>
      </c>
    </row>
    <row r="15" spans="1:26">
      <c r="A15" s="12">
        <v>5</v>
      </c>
      <c r="B15" s="20"/>
      <c r="C15" s="20"/>
      <c r="D15" s="35"/>
      <c r="E15" s="42"/>
      <c r="F15" s="53"/>
      <c r="G15" s="61"/>
      <c r="H15" s="66"/>
      <c r="I15" s="71"/>
      <c r="J15" s="79"/>
      <c r="K15" s="20"/>
      <c r="L15" s="90"/>
      <c r="M15" s="100"/>
      <c r="N15" s="108"/>
      <c r="O15" s="111" t="str">
        <f t="shared" si="0"/>
        <v/>
      </c>
      <c r="P15" s="111" t="str">
        <f t="shared" si="1"/>
        <v/>
      </c>
      <c r="Q15" s="111"/>
      <c r="R15" s="111"/>
      <c r="S15" s="111"/>
      <c r="T15" s="111"/>
      <c r="U15" s="111"/>
      <c r="V15" s="111"/>
      <c r="W15" s="111"/>
      <c r="X15" s="111"/>
      <c r="Y15" s="111"/>
      <c r="Z15" s="111" t="s">
        <v>9</v>
      </c>
    </row>
    <row r="16" spans="1:26">
      <c r="A16" s="12">
        <v>6</v>
      </c>
      <c r="B16" s="20"/>
      <c r="C16" s="20"/>
      <c r="D16" s="35"/>
      <c r="E16" s="42"/>
      <c r="F16" s="53"/>
      <c r="G16" s="61"/>
      <c r="H16" s="66"/>
      <c r="I16" s="71"/>
      <c r="J16" s="79"/>
      <c r="K16" s="20"/>
      <c r="L16" s="90"/>
      <c r="M16" s="100"/>
      <c r="N16" s="108"/>
      <c r="O16" s="111" t="str">
        <f t="shared" si="0"/>
        <v/>
      </c>
      <c r="P16" s="111" t="str">
        <f t="shared" si="1"/>
        <v/>
      </c>
      <c r="Q16" s="111"/>
      <c r="R16" s="111"/>
      <c r="S16" s="111"/>
      <c r="T16" s="111"/>
      <c r="U16" s="111"/>
      <c r="V16" s="111"/>
      <c r="W16" s="111"/>
      <c r="X16" s="111"/>
      <c r="Y16" s="111"/>
      <c r="Z16" s="111" t="s">
        <v>44</v>
      </c>
    </row>
    <row r="17" spans="1:26">
      <c r="A17" s="12">
        <v>7</v>
      </c>
      <c r="B17" s="20"/>
      <c r="C17" s="20"/>
      <c r="D17" s="35"/>
      <c r="E17" s="42"/>
      <c r="F17" s="53"/>
      <c r="G17" s="61"/>
      <c r="H17" s="66"/>
      <c r="I17" s="71"/>
      <c r="J17" s="79"/>
      <c r="K17" s="20"/>
      <c r="L17" s="90"/>
      <c r="M17" s="100"/>
      <c r="N17" s="108"/>
      <c r="O17" s="111" t="str">
        <f t="shared" si="0"/>
        <v/>
      </c>
      <c r="P17" s="111" t="str">
        <f t="shared" si="1"/>
        <v/>
      </c>
      <c r="Q17" s="111"/>
      <c r="R17" s="111"/>
      <c r="S17" s="111"/>
      <c r="T17" s="111"/>
      <c r="U17" s="111"/>
      <c r="V17" s="111"/>
      <c r="W17" s="111"/>
      <c r="X17" s="111"/>
      <c r="Y17" s="111"/>
      <c r="Z17" s="111" t="s">
        <v>59</v>
      </c>
    </row>
    <row r="18" spans="1:26">
      <c r="A18" s="12">
        <v>8</v>
      </c>
      <c r="B18" s="20"/>
      <c r="C18" s="20"/>
      <c r="D18" s="35"/>
      <c r="E18" s="42"/>
      <c r="F18" s="53"/>
      <c r="G18" s="61"/>
      <c r="H18" s="66"/>
      <c r="I18" s="71"/>
      <c r="J18" s="79"/>
      <c r="K18" s="20"/>
      <c r="L18" s="90"/>
      <c r="M18" s="100"/>
      <c r="N18" s="108"/>
      <c r="O18" s="111" t="str">
        <f t="shared" si="0"/>
        <v/>
      </c>
      <c r="P18" s="111" t="str">
        <f t="shared" si="1"/>
        <v/>
      </c>
      <c r="Q18" s="111"/>
      <c r="R18" s="111"/>
      <c r="S18" s="111"/>
      <c r="T18" s="111"/>
      <c r="U18" s="111"/>
      <c r="V18" s="111"/>
      <c r="W18" s="111"/>
      <c r="X18" s="111"/>
      <c r="Y18" s="111"/>
      <c r="Z18" s="111" t="s">
        <v>19</v>
      </c>
    </row>
    <row r="19" spans="1:26">
      <c r="A19" s="12">
        <v>9</v>
      </c>
      <c r="B19" s="20"/>
      <c r="C19" s="20"/>
      <c r="D19" s="35"/>
      <c r="E19" s="42"/>
      <c r="F19" s="53"/>
      <c r="G19" s="61"/>
      <c r="H19" s="66"/>
      <c r="I19" s="71"/>
      <c r="J19" s="79"/>
      <c r="K19" s="20"/>
      <c r="L19" s="90"/>
      <c r="M19" s="100"/>
      <c r="N19" s="108"/>
      <c r="O19" s="111" t="str">
        <f t="shared" si="0"/>
        <v/>
      </c>
      <c r="P19" s="111" t="str">
        <f t="shared" si="1"/>
        <v/>
      </c>
      <c r="Q19" s="111"/>
      <c r="R19" s="111"/>
      <c r="S19" s="111"/>
      <c r="T19" s="111"/>
      <c r="U19" s="111"/>
      <c r="V19" s="111"/>
      <c r="W19" s="111"/>
      <c r="X19" s="111"/>
      <c r="Y19" s="111"/>
      <c r="Z19" s="111" t="s">
        <v>37</v>
      </c>
    </row>
    <row r="20" spans="1:26">
      <c r="A20" s="12">
        <v>10</v>
      </c>
      <c r="B20" s="20"/>
      <c r="C20" s="20"/>
      <c r="D20" s="35"/>
      <c r="E20" s="42"/>
      <c r="F20" s="53"/>
      <c r="G20" s="61"/>
      <c r="H20" s="66"/>
      <c r="I20" s="71"/>
      <c r="J20" s="79"/>
      <c r="K20" s="20"/>
      <c r="L20" s="90"/>
      <c r="M20" s="100"/>
      <c r="N20" s="108"/>
      <c r="O20" s="111" t="str">
        <f t="shared" si="0"/>
        <v/>
      </c>
      <c r="P20" s="111" t="str">
        <f t="shared" si="1"/>
        <v/>
      </c>
      <c r="Q20" s="111"/>
      <c r="R20" s="111"/>
      <c r="S20" s="111"/>
      <c r="T20" s="111"/>
      <c r="U20" s="111"/>
      <c r="V20" s="111"/>
      <c r="W20" s="111"/>
      <c r="X20" s="111"/>
      <c r="Y20" s="111"/>
      <c r="Z20" s="111" t="s">
        <v>60</v>
      </c>
    </row>
    <row r="21" spans="1:26">
      <c r="A21" s="12">
        <v>11</v>
      </c>
      <c r="B21" s="20"/>
      <c r="C21" s="20"/>
      <c r="D21" s="35"/>
      <c r="E21" s="42"/>
      <c r="F21" s="53"/>
      <c r="G21" s="61"/>
      <c r="H21" s="66"/>
      <c r="I21" s="71"/>
      <c r="J21" s="79"/>
      <c r="K21" s="20"/>
      <c r="L21" s="90"/>
      <c r="M21" s="100"/>
      <c r="N21" s="108"/>
      <c r="O21" s="111" t="str">
        <f t="shared" si="0"/>
        <v/>
      </c>
      <c r="P21" s="111" t="str">
        <f t="shared" si="1"/>
        <v/>
      </c>
      <c r="Q21" s="111"/>
      <c r="R21" s="111"/>
      <c r="S21" s="111"/>
      <c r="T21" s="111"/>
      <c r="U21" s="111"/>
      <c r="V21" s="111"/>
      <c r="W21" s="111"/>
      <c r="X21" s="111"/>
      <c r="Y21" s="111"/>
      <c r="Z21" s="111" t="s">
        <v>61</v>
      </c>
    </row>
    <row r="22" spans="1:26">
      <c r="A22" s="12">
        <v>12</v>
      </c>
      <c r="B22" s="20"/>
      <c r="C22" s="20"/>
      <c r="D22" s="35"/>
      <c r="E22" s="42"/>
      <c r="F22" s="53"/>
      <c r="G22" s="61"/>
      <c r="H22" s="66"/>
      <c r="I22" s="71"/>
      <c r="J22" s="79"/>
      <c r="K22" s="20"/>
      <c r="L22" s="90"/>
      <c r="M22" s="100"/>
      <c r="N22" s="108"/>
      <c r="O22" s="111" t="str">
        <f t="shared" si="0"/>
        <v/>
      </c>
      <c r="P22" s="111" t="str">
        <f t="shared" si="1"/>
        <v/>
      </c>
      <c r="Q22" s="111"/>
      <c r="R22" s="111"/>
      <c r="S22" s="111"/>
      <c r="T22" s="111"/>
      <c r="U22" s="111"/>
      <c r="V22" s="111"/>
      <c r="W22" s="111"/>
      <c r="X22" s="111"/>
      <c r="Y22" s="111"/>
      <c r="Z22" s="111" t="s">
        <v>62</v>
      </c>
    </row>
    <row r="23" spans="1:26">
      <c r="A23" s="12">
        <v>13</v>
      </c>
      <c r="B23" s="20"/>
      <c r="C23" s="20"/>
      <c r="D23" s="35"/>
      <c r="E23" s="42"/>
      <c r="F23" s="53"/>
      <c r="G23" s="61"/>
      <c r="H23" s="66"/>
      <c r="I23" s="71"/>
      <c r="J23" s="79"/>
      <c r="K23" s="20"/>
      <c r="L23" s="90"/>
      <c r="M23" s="100"/>
      <c r="N23" s="108"/>
      <c r="O23" s="111" t="str">
        <f t="shared" si="0"/>
        <v/>
      </c>
      <c r="P23" s="111" t="str">
        <f t="shared" si="1"/>
        <v/>
      </c>
      <c r="Q23" s="111"/>
      <c r="R23" s="111"/>
      <c r="S23" s="111"/>
      <c r="T23" s="111"/>
      <c r="U23" s="111"/>
      <c r="V23" s="111"/>
      <c r="W23" s="111"/>
      <c r="X23" s="111"/>
      <c r="Y23" s="111"/>
      <c r="Z23" s="111" t="s">
        <v>50</v>
      </c>
    </row>
    <row r="24" spans="1:26">
      <c r="A24" s="12">
        <v>14</v>
      </c>
      <c r="B24" s="20"/>
      <c r="C24" s="20"/>
      <c r="D24" s="35"/>
      <c r="E24" s="42"/>
      <c r="F24" s="53"/>
      <c r="G24" s="61"/>
      <c r="H24" s="66"/>
      <c r="I24" s="71"/>
      <c r="J24" s="79"/>
      <c r="K24" s="20"/>
      <c r="L24" s="90"/>
      <c r="M24" s="100"/>
      <c r="N24" s="108"/>
      <c r="O24" s="111" t="str">
        <f t="shared" si="0"/>
        <v/>
      </c>
      <c r="P24" s="111" t="str">
        <f t="shared" si="1"/>
        <v/>
      </c>
      <c r="Q24" s="111"/>
      <c r="R24" s="111"/>
      <c r="S24" s="111"/>
      <c r="T24" s="111"/>
      <c r="U24" s="111"/>
      <c r="V24" s="111"/>
      <c r="W24" s="111"/>
      <c r="X24" s="111"/>
      <c r="Y24" s="111"/>
      <c r="Z24" s="111" t="s">
        <v>63</v>
      </c>
    </row>
    <row r="25" spans="1:26">
      <c r="A25" s="12">
        <v>15</v>
      </c>
      <c r="B25" s="20"/>
      <c r="C25" s="20"/>
      <c r="D25" s="35"/>
      <c r="E25" s="42"/>
      <c r="F25" s="53"/>
      <c r="G25" s="61"/>
      <c r="H25" s="66"/>
      <c r="I25" s="71"/>
      <c r="J25" s="79"/>
      <c r="K25" s="20"/>
      <c r="L25" s="90"/>
      <c r="M25" s="100"/>
      <c r="N25" s="108"/>
      <c r="O25" s="111" t="str">
        <f t="shared" si="0"/>
        <v/>
      </c>
      <c r="P25" s="111" t="str">
        <f t="shared" si="1"/>
        <v/>
      </c>
      <c r="Q25" s="111"/>
      <c r="R25" s="111"/>
      <c r="S25" s="111"/>
      <c r="T25" s="111"/>
      <c r="U25" s="111"/>
      <c r="V25" s="111"/>
      <c r="W25" s="111"/>
      <c r="X25" s="111"/>
      <c r="Y25" s="111"/>
      <c r="Z25" s="111" t="s">
        <v>41</v>
      </c>
    </row>
    <row r="26" spans="1:26">
      <c r="A26" s="12">
        <v>16</v>
      </c>
      <c r="B26" s="20"/>
      <c r="C26" s="20"/>
      <c r="D26" s="35"/>
      <c r="E26" s="42"/>
      <c r="F26" s="53"/>
      <c r="G26" s="61"/>
      <c r="H26" s="66"/>
      <c r="I26" s="71"/>
      <c r="J26" s="79"/>
      <c r="K26" s="20"/>
      <c r="L26" s="90"/>
      <c r="M26" s="100"/>
      <c r="N26" s="108"/>
      <c r="O26" s="111" t="str">
        <f t="shared" si="0"/>
        <v/>
      </c>
      <c r="P26" s="111" t="str">
        <f t="shared" si="1"/>
        <v/>
      </c>
      <c r="Q26" s="111"/>
      <c r="R26" s="111"/>
      <c r="S26" s="111"/>
      <c r="T26" s="111"/>
      <c r="U26" s="111"/>
      <c r="V26" s="111"/>
      <c r="W26" s="111"/>
      <c r="X26" s="111"/>
      <c r="Y26" s="111"/>
      <c r="Z26" s="111" t="s">
        <v>7</v>
      </c>
    </row>
    <row r="27" spans="1:26">
      <c r="A27" s="13">
        <v>17</v>
      </c>
      <c r="B27" s="21"/>
      <c r="C27" s="21"/>
      <c r="D27" s="36"/>
      <c r="E27" s="43"/>
      <c r="F27" s="54"/>
      <c r="G27" s="62"/>
      <c r="H27" s="67"/>
      <c r="I27" s="72"/>
      <c r="J27" s="80"/>
      <c r="K27" s="21"/>
      <c r="L27" s="91"/>
      <c r="M27" s="101"/>
      <c r="N27" s="109"/>
      <c r="O27" s="111" t="str">
        <f t="shared" si="0"/>
        <v/>
      </c>
      <c r="P27" s="111" t="str">
        <f t="shared" si="1"/>
        <v/>
      </c>
      <c r="Q27" s="111"/>
      <c r="R27" s="111"/>
      <c r="S27" s="111"/>
      <c r="T27" s="111"/>
      <c r="U27" s="111"/>
      <c r="V27" s="111"/>
      <c r="W27" s="111"/>
      <c r="X27" s="111"/>
      <c r="Y27" s="111"/>
      <c r="Z27" s="111" t="s">
        <v>64</v>
      </c>
    </row>
    <row r="28" spans="1:26" ht="15" customHeight="1">
      <c r="A28" s="14" t="s">
        <v>3</v>
      </c>
      <c r="B28" s="14"/>
      <c r="C28" s="14"/>
      <c r="D28" s="14"/>
      <c r="E28" s="14"/>
      <c r="F28" s="14"/>
      <c r="G28" s="14"/>
      <c r="H28" s="14"/>
      <c r="I28" s="14"/>
      <c r="J28" s="14"/>
      <c r="K28" s="14"/>
      <c r="L28" s="14"/>
      <c r="M28" s="14"/>
      <c r="O28" s="111"/>
      <c r="P28" s="111"/>
      <c r="Q28" s="111"/>
      <c r="R28" s="111"/>
      <c r="S28" s="111"/>
      <c r="T28" s="111"/>
      <c r="U28" s="111"/>
      <c r="V28" s="111"/>
      <c r="W28" s="111"/>
      <c r="X28" s="111"/>
      <c r="Y28" s="111"/>
      <c r="Z28" s="111" t="s">
        <v>17</v>
      </c>
    </row>
    <row r="29" spans="1:26" ht="15.75" customHeight="1">
      <c r="A29" s="14" t="s">
        <v>0</v>
      </c>
      <c r="B29" s="14"/>
      <c r="C29" s="14"/>
      <c r="D29" s="14"/>
      <c r="E29" s="14"/>
      <c r="F29" s="14"/>
      <c r="G29" s="14"/>
      <c r="H29" s="14"/>
      <c r="I29" s="14"/>
      <c r="J29" s="14"/>
      <c r="K29" s="14"/>
      <c r="L29" s="14"/>
      <c r="M29" s="14"/>
      <c r="Z29" s="111" t="s">
        <v>65</v>
      </c>
    </row>
    <row r="30" spans="1:26" ht="6" customHeight="1">
      <c r="Z30" s="111" t="s">
        <v>66</v>
      </c>
    </row>
    <row r="31" spans="1:26" ht="27" customHeight="1">
      <c r="I31" s="2"/>
      <c r="K31" s="85" t="s">
        <v>30</v>
      </c>
      <c r="L31" s="92" t="s">
        <v>31</v>
      </c>
      <c r="M31" s="92"/>
      <c r="N31" s="92"/>
      <c r="Z31" s="111" t="s">
        <v>67</v>
      </c>
    </row>
    <row r="32" spans="1:26" ht="27" customHeight="1">
      <c r="I32" s="2"/>
      <c r="K32" s="85" t="s">
        <v>84</v>
      </c>
      <c r="L32" s="92"/>
      <c r="M32" s="92"/>
      <c r="N32" s="92"/>
      <c r="Z32" s="111" t="s">
        <v>68</v>
      </c>
    </row>
    <row r="33" spans="2:26" ht="26.25" customHeight="1">
      <c r="I33" s="2"/>
      <c r="K33" s="85" t="s">
        <v>33</v>
      </c>
      <c r="L33" s="92"/>
      <c r="M33" s="92"/>
      <c r="N33" s="92"/>
      <c r="Z33" s="111" t="s">
        <v>69</v>
      </c>
    </row>
    <row r="34" spans="2:26" ht="3" hidden="1" customHeight="1">
      <c r="L34" s="93"/>
      <c r="M34" s="93"/>
      <c r="Z34" s="111" t="s">
        <v>70</v>
      </c>
    </row>
    <row r="35" spans="2:26">
      <c r="Z35" s="111" t="s">
        <v>71</v>
      </c>
    </row>
    <row r="36" spans="2:26">
      <c r="B36" s="22" t="s">
        <v>80</v>
      </c>
      <c r="C36" s="22" t="s">
        <v>81</v>
      </c>
      <c r="D36" s="37" t="s">
        <v>82</v>
      </c>
      <c r="E36" s="44"/>
    </row>
    <row r="37" spans="2:26" ht="40.5">
      <c r="B37" s="22"/>
      <c r="C37" s="22"/>
      <c r="D37" s="22"/>
      <c r="E37" s="45" t="s">
        <v>83</v>
      </c>
    </row>
    <row r="38" spans="2:26">
      <c r="B38" s="23">
        <f>C6</f>
        <v>0</v>
      </c>
      <c r="C38" s="29">
        <f>C7</f>
        <v>0</v>
      </c>
      <c r="D38" s="38">
        <f>M6</f>
        <v>0</v>
      </c>
      <c r="E38" s="38">
        <f>M5</f>
        <v>0</v>
      </c>
    </row>
    <row r="39" spans="2:26">
      <c r="B39" s="1" t="s">
        <v>85</v>
      </c>
      <c r="E39" s="1" t="s">
        <v>86</v>
      </c>
    </row>
  </sheetData>
  <sheetProtection sheet="1" objects="1" scenarios="1" formatCells="0" formatRows="0" deleteRows="0"/>
  <mergeCells count="63">
    <mergeCell ref="K2:M2"/>
    <mergeCell ref="A4:B4"/>
    <mergeCell ref="F4:J4"/>
    <mergeCell ref="A5:B5"/>
    <mergeCell ref="F5:J5"/>
    <mergeCell ref="A6:B6"/>
    <mergeCell ref="F6:J6"/>
    <mergeCell ref="A7:B7"/>
    <mergeCell ref="D11:E11"/>
    <mergeCell ref="M11:N11"/>
    <mergeCell ref="D12:E12"/>
    <mergeCell ref="M12:N12"/>
    <mergeCell ref="D13:E13"/>
    <mergeCell ref="M13:N13"/>
    <mergeCell ref="D14:E14"/>
    <mergeCell ref="M14:N14"/>
    <mergeCell ref="D15:E15"/>
    <mergeCell ref="M15:N15"/>
    <mergeCell ref="D16:E16"/>
    <mergeCell ref="M16:N16"/>
    <mergeCell ref="D17:E17"/>
    <mergeCell ref="M17:N17"/>
    <mergeCell ref="D18:E18"/>
    <mergeCell ref="M18:N18"/>
    <mergeCell ref="D19:E19"/>
    <mergeCell ref="M19:N19"/>
    <mergeCell ref="D20:E20"/>
    <mergeCell ref="M20:N20"/>
    <mergeCell ref="D21:E21"/>
    <mergeCell ref="M21:N21"/>
    <mergeCell ref="D22:E22"/>
    <mergeCell ref="M22:N22"/>
    <mergeCell ref="D23:E23"/>
    <mergeCell ref="M23:N23"/>
    <mergeCell ref="D24:E24"/>
    <mergeCell ref="D25:E25"/>
    <mergeCell ref="D26:E26"/>
    <mergeCell ref="M26:N26"/>
    <mergeCell ref="D27:E27"/>
    <mergeCell ref="M27:N27"/>
    <mergeCell ref="A28:M28"/>
    <mergeCell ref="A29:M29"/>
    <mergeCell ref="L31:N31"/>
    <mergeCell ref="L32:N32"/>
    <mergeCell ref="L33:N33"/>
    <mergeCell ref="F2:J3"/>
    <mergeCell ref="N3:N5"/>
    <mergeCell ref="A9:A10"/>
    <mergeCell ref="B9:B10"/>
    <mergeCell ref="C9:C10"/>
    <mergeCell ref="D9:E10"/>
    <mergeCell ref="F9:F10"/>
    <mergeCell ref="I9:I10"/>
    <mergeCell ref="J9:J10"/>
    <mergeCell ref="K9:K10"/>
    <mergeCell ref="L9:L10"/>
    <mergeCell ref="M9:N10"/>
    <mergeCell ref="O9:O10"/>
    <mergeCell ref="P9:P10"/>
    <mergeCell ref="R9:R10"/>
    <mergeCell ref="B36:B37"/>
    <mergeCell ref="C36:C37"/>
    <mergeCell ref="D36:D37"/>
  </mergeCells>
  <phoneticPr fontId="1"/>
  <dataValidations count="3">
    <dataValidation type="list" allowBlank="1" showDropDown="0" showInputMessage="1" showErrorMessage="1" sqref="F11:H27 J11:J27">
      <formula1>$R$2</formula1>
    </dataValidation>
    <dataValidation type="list" allowBlank="1" showDropDown="0" showInputMessage="1" showErrorMessage="1" sqref="C7">
      <formula1>$P$2:$P$4</formula1>
    </dataValidation>
    <dataValidation type="list" allowBlank="1" showDropDown="0" showInputMessage="1" showErrorMessage="1" sqref="C4">
      <formula1>$Z$1:$Z$35</formula1>
    </dataValidation>
  </dataValidations>
  <pageMargins left="0.50314960629921257" right="0.50314960629921257" top="0.75" bottom="0.55314960629921262" header="0.3" footer="0.3"/>
  <pageSetup paperSize="9" scale="82"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85" zoomScaleSheetLayoutView="85" workbookViewId="0">
      <selection activeCell="F32" sqref="F32"/>
    </sheetView>
  </sheetViews>
  <sheetFormatPr defaultRowHeight="18.75"/>
  <cols>
    <col min="1" max="1" width="4.125" style="1" customWidth="1"/>
    <col min="2" max="2" width="22.25" style="1" customWidth="1"/>
    <col min="3" max="3" width="24.5" style="1" customWidth="1"/>
    <col min="4" max="5" width="12.75" style="1" customWidth="1"/>
    <col min="6" max="6" width="7.25" style="1" customWidth="1"/>
    <col min="7" max="7" width="7.625" style="1" customWidth="1"/>
    <col min="8" max="8" width="7.25" style="1" customWidth="1"/>
    <col min="9" max="9" width="9.625" style="1" bestFit="1" customWidth="1"/>
    <col min="10" max="10" width="5.625" style="1" bestFit="1" customWidth="1"/>
    <col min="11" max="11" width="11.375" style="1" customWidth="1"/>
    <col min="12" max="12" width="9.625" style="1" bestFit="1" customWidth="1"/>
    <col min="13" max="14" width="8.625" style="1" customWidth="1"/>
    <col min="15" max="34" width="10.25" style="1" customWidth="1"/>
    <col min="35" max="16384" width="9" style="1"/>
  </cols>
  <sheetData>
    <row r="1" spans="1:26">
      <c r="A1" s="2" t="s">
        <v>72</v>
      </c>
      <c r="B1" s="15"/>
      <c r="C1" s="15"/>
      <c r="D1" s="15"/>
      <c r="E1" s="15"/>
      <c r="F1" s="15"/>
      <c r="G1" s="15"/>
      <c r="H1" s="15"/>
      <c r="P1" s="111" t="s">
        <v>8</v>
      </c>
      <c r="Q1" s="111"/>
      <c r="R1" s="111"/>
      <c r="S1" s="111"/>
      <c r="T1" s="111" t="s">
        <v>43</v>
      </c>
      <c r="U1" s="111"/>
      <c r="V1" s="111" t="s">
        <v>34</v>
      </c>
      <c r="W1" s="111"/>
      <c r="X1" s="111" t="s">
        <v>16</v>
      </c>
      <c r="Y1" s="111" t="s">
        <v>42</v>
      </c>
      <c r="Z1" s="111" t="s">
        <v>45</v>
      </c>
    </row>
    <row r="2" spans="1:26">
      <c r="A2" s="3" t="s">
        <v>1</v>
      </c>
      <c r="B2" s="16"/>
      <c r="C2" s="16"/>
      <c r="D2" s="16"/>
      <c r="E2" s="16"/>
      <c r="F2" s="22" t="s">
        <v>12</v>
      </c>
      <c r="G2" s="22"/>
      <c r="H2" s="22"/>
      <c r="I2" s="22"/>
      <c r="J2" s="22"/>
      <c r="K2" s="22" t="s">
        <v>21</v>
      </c>
      <c r="L2" s="22"/>
      <c r="M2" s="22"/>
      <c r="P2" s="111" t="s">
        <v>4</v>
      </c>
      <c r="Q2" s="111"/>
      <c r="R2" s="111" t="s">
        <v>14</v>
      </c>
      <c r="S2" s="111" t="s">
        <v>4</v>
      </c>
      <c r="T2" s="111">
        <f>$M$4</f>
        <v>0</v>
      </c>
      <c r="U2" s="111" t="str">
        <f>IF(T2&gt;=45,R2,R3)</f>
        <v>×</v>
      </c>
      <c r="V2" s="111">
        <f>$M$5</f>
        <v>0</v>
      </c>
      <c r="W2" s="111" t="str">
        <f>IF(V2&gt;=15,R2,R3)</f>
        <v>×</v>
      </c>
      <c r="X2" s="111">
        <f>M6</f>
        <v>0</v>
      </c>
      <c r="Y2" s="111" t="str">
        <f>IF(AND(U2=R2,W2=R2),"OK","NG")</f>
        <v>NG</v>
      </c>
      <c r="Z2" s="111" t="s">
        <v>46</v>
      </c>
    </row>
    <row r="3" spans="1:26">
      <c r="A3" s="4" t="s">
        <v>74</v>
      </c>
      <c r="D3" s="30"/>
      <c r="E3" s="30"/>
      <c r="F3" s="22"/>
      <c r="G3" s="22"/>
      <c r="H3" s="22"/>
      <c r="I3" s="22"/>
      <c r="J3" s="22"/>
      <c r="K3" s="81" t="s">
        <v>23</v>
      </c>
      <c r="L3" s="44" t="s">
        <v>20</v>
      </c>
      <c r="M3" s="22" t="s">
        <v>16</v>
      </c>
      <c r="N3" s="102" t="s">
        <v>32</v>
      </c>
      <c r="P3" s="111" t="s">
        <v>18</v>
      </c>
      <c r="Q3" s="111"/>
      <c r="R3" s="111" t="s">
        <v>40</v>
      </c>
      <c r="S3" s="111" t="s">
        <v>18</v>
      </c>
      <c r="T3" s="111">
        <f>$M$4</f>
        <v>0</v>
      </c>
      <c r="U3" s="111"/>
      <c r="V3" s="111">
        <f>$M$5</f>
        <v>0</v>
      </c>
      <c r="W3" s="111"/>
      <c r="X3" s="111">
        <f>M6</f>
        <v>0</v>
      </c>
      <c r="Y3" s="111" t="str">
        <f>IF(X3&gt;=60,"OK","NG")</f>
        <v>NG</v>
      </c>
      <c r="Z3" s="111" t="s">
        <v>47</v>
      </c>
    </row>
    <row r="4" spans="1:26">
      <c r="A4" s="5" t="s">
        <v>5</v>
      </c>
      <c r="B4" s="5"/>
      <c r="C4" s="24"/>
      <c r="D4" s="30"/>
      <c r="E4" s="30"/>
      <c r="F4" s="46" t="s">
        <v>2</v>
      </c>
      <c r="G4" s="55"/>
      <c r="H4" s="55"/>
      <c r="I4" s="55"/>
      <c r="J4" s="73"/>
      <c r="K4" s="82">
        <f>SUMIFS(I11:I27,J11:J27,"",F11:F27,"")</f>
        <v>0</v>
      </c>
      <c r="L4" s="86">
        <f>SUMIFS(I11:I27,J11:J27,R2,F11:F27,"")</f>
        <v>0</v>
      </c>
      <c r="M4" s="94">
        <f>SUM(K4:L4)</f>
        <v>0</v>
      </c>
      <c r="N4" s="102"/>
      <c r="P4" s="111" t="s">
        <v>38</v>
      </c>
      <c r="Q4" s="111"/>
      <c r="R4" s="111"/>
      <c r="S4" s="111" t="s">
        <v>38</v>
      </c>
      <c r="T4" s="111">
        <f>$M$4</f>
        <v>0</v>
      </c>
      <c r="U4" s="111"/>
      <c r="V4" s="111">
        <f>$M$5</f>
        <v>0</v>
      </c>
      <c r="W4" s="111"/>
      <c r="X4" s="111">
        <f>M6</f>
        <v>0</v>
      </c>
      <c r="Y4" s="111" t="str">
        <f>IF(X4&gt;=15,"OK","NG")</f>
        <v>NG</v>
      </c>
      <c r="Z4" s="111" t="s">
        <v>48</v>
      </c>
    </row>
    <row r="5" spans="1:26">
      <c r="A5" s="6" t="s">
        <v>11</v>
      </c>
      <c r="B5" s="17"/>
      <c r="C5" s="25"/>
      <c r="D5" s="30"/>
      <c r="E5" s="30"/>
      <c r="F5" s="47" t="s">
        <v>24</v>
      </c>
      <c r="G5" s="56"/>
      <c r="H5" s="56"/>
      <c r="I5" s="56"/>
      <c r="J5" s="74"/>
      <c r="K5" s="83">
        <f>IFERROR(_xlfn.IFS(C7=P2,SUMIFS(I11:I27,J11:J27,"",F11:F27,R2),C7=P3,SUMIF(J11:J27,"",O11:O27),C7=P4,SUMIF(J11:J27,"",P11:P27)),0)</f>
        <v>0</v>
      </c>
      <c r="L5" s="87">
        <f>IFERROR(_xlfn.IFS(C7=P2,SUMIFS(I11:I27,J11:J27,R2,F11:F27,R2),C7=P3,SUMIF(J11:J27,R2,O11:O27),C7=P4,SUMIF(J11:J27,R2,P11:P27)),0)</f>
        <v>0</v>
      </c>
      <c r="M5" s="95">
        <f>SUM(K5:L5)</f>
        <v>0</v>
      </c>
      <c r="N5" s="102"/>
      <c r="P5" s="111"/>
      <c r="Q5" s="111"/>
      <c r="R5" s="113">
        <v>44651</v>
      </c>
      <c r="S5" s="111"/>
      <c r="T5" s="111"/>
      <c r="U5" s="111"/>
      <c r="V5" s="111"/>
      <c r="W5" s="111"/>
      <c r="X5" s="111"/>
      <c r="Y5" s="111"/>
      <c r="Z5" s="111" t="s">
        <v>49</v>
      </c>
    </row>
    <row r="6" spans="1:26">
      <c r="A6" s="7" t="s">
        <v>10</v>
      </c>
      <c r="B6" s="18"/>
      <c r="C6" s="26"/>
      <c r="D6" s="30"/>
      <c r="E6" s="30"/>
      <c r="F6" s="48" t="s">
        <v>57</v>
      </c>
      <c r="G6" s="57"/>
      <c r="H6" s="57"/>
      <c r="I6" s="57"/>
      <c r="J6" s="75"/>
      <c r="K6" s="84">
        <f>SUM(K4:K5)</f>
        <v>0</v>
      </c>
      <c r="L6" s="88">
        <f>IF(C7=P4,MIN(SUM(L4:L5),4),MIN(SUM(L4:L5),15))</f>
        <v>0</v>
      </c>
      <c r="M6" s="96">
        <f>SUM(K6:L6)</f>
        <v>0</v>
      </c>
      <c r="N6" s="103" t="str">
        <f>IFERROR(VLOOKUP(C7,S2:Y4,7,FALSE),"")</f>
        <v/>
      </c>
      <c r="P6" s="111"/>
      <c r="Q6" s="111"/>
      <c r="R6" s="114">
        <v>43921</v>
      </c>
      <c r="S6" s="111"/>
      <c r="T6" s="111"/>
      <c r="U6" s="111"/>
      <c r="V6" s="111"/>
      <c r="W6" s="111"/>
      <c r="X6" s="111"/>
      <c r="Y6" s="111"/>
      <c r="Z6" s="111" t="s">
        <v>36</v>
      </c>
    </row>
    <row r="7" spans="1:26">
      <c r="A7" s="6" t="s">
        <v>8</v>
      </c>
      <c r="B7" s="17"/>
      <c r="C7" s="27"/>
      <c r="D7" s="31"/>
      <c r="E7" s="31"/>
      <c r="F7" s="49"/>
      <c r="G7" s="49"/>
      <c r="H7" s="49"/>
      <c r="I7" s="49"/>
      <c r="J7" s="49"/>
      <c r="K7" s="1"/>
      <c r="L7" s="85"/>
      <c r="M7" s="85"/>
      <c r="N7" s="104"/>
      <c r="Z7" s="111" t="s">
        <v>39</v>
      </c>
    </row>
    <row r="8" spans="1:26" ht="4.5" customHeight="1">
      <c r="A8" s="8"/>
      <c r="B8" s="8"/>
      <c r="C8" s="28"/>
      <c r="D8" s="28"/>
      <c r="E8" s="28"/>
      <c r="F8" s="28"/>
      <c r="G8" s="28"/>
      <c r="H8" s="28"/>
      <c r="Z8" s="111" t="s">
        <v>51</v>
      </c>
    </row>
    <row r="9" spans="1:26" ht="8.25" customHeight="1">
      <c r="A9" s="9" t="s">
        <v>6</v>
      </c>
      <c r="B9" s="9" t="s">
        <v>13</v>
      </c>
      <c r="C9" s="9" t="s">
        <v>15</v>
      </c>
      <c r="D9" s="32" t="s">
        <v>22</v>
      </c>
      <c r="E9" s="39"/>
      <c r="F9" s="50" t="s">
        <v>26</v>
      </c>
      <c r="G9" s="58"/>
      <c r="H9" s="63"/>
      <c r="I9" s="68" t="s">
        <v>28</v>
      </c>
      <c r="J9" s="76" t="s">
        <v>20</v>
      </c>
      <c r="K9" s="76" t="s">
        <v>29</v>
      </c>
      <c r="L9" s="68" t="s">
        <v>35</v>
      </c>
      <c r="M9" s="97" t="s">
        <v>25</v>
      </c>
      <c r="N9" s="105"/>
      <c r="O9" s="116" t="s">
        <v>78</v>
      </c>
      <c r="P9" s="115" t="s">
        <v>79</v>
      </c>
      <c r="R9" s="115"/>
      <c r="Z9" s="111" t="s">
        <v>53</v>
      </c>
    </row>
    <row r="10" spans="1:26" ht="33.75" customHeight="1">
      <c r="A10" s="10"/>
      <c r="B10" s="10"/>
      <c r="C10" s="10"/>
      <c r="D10" s="33"/>
      <c r="E10" s="40"/>
      <c r="F10" s="51"/>
      <c r="G10" s="59" t="s">
        <v>73</v>
      </c>
      <c r="H10" s="64" t="s">
        <v>87</v>
      </c>
      <c r="I10" s="69"/>
      <c r="J10" s="77"/>
      <c r="K10" s="77"/>
      <c r="L10" s="69"/>
      <c r="M10" s="98"/>
      <c r="N10" s="106"/>
      <c r="O10" s="116"/>
      <c r="P10" s="115"/>
      <c r="R10" s="115"/>
      <c r="Z10" s="111" t="s">
        <v>55</v>
      </c>
    </row>
    <row r="11" spans="1:26">
      <c r="A11" s="11">
        <v>1</v>
      </c>
      <c r="B11" s="19"/>
      <c r="C11" s="19"/>
      <c r="D11" s="34"/>
      <c r="E11" s="41"/>
      <c r="F11" s="52"/>
      <c r="G11" s="60"/>
      <c r="H11" s="65"/>
      <c r="I11" s="70"/>
      <c r="J11" s="78"/>
      <c r="K11" s="19"/>
      <c r="L11" s="89"/>
      <c r="M11" s="99"/>
      <c r="N11" s="107"/>
      <c r="O11" s="111" t="str">
        <f t="shared" ref="O11:O27" si="0">IF(AND(F11=$R$2,H11=$R$2),IF(AND(L11&gt;0,L11&lt;=$R$5),I11,""),IF(AND(F11=$R$2,G11=$R$2),I11,""))</f>
        <v/>
      </c>
      <c r="P11" s="111" t="str">
        <f t="shared" ref="P11:P27" si="1">IF(AND(F11=$R$2,H11=$R$2),IF(AND(L11&gt;0,L11&lt;=$R$6),I11,""),IF(AND(F11=$R$2,G11=$R$2),I11,""))</f>
        <v/>
      </c>
      <c r="Q11" s="111"/>
      <c r="R11" s="111"/>
      <c r="S11" s="111"/>
      <c r="T11" s="111"/>
      <c r="U11" s="111"/>
      <c r="V11" s="111"/>
      <c r="W11" s="111"/>
      <c r="X11" s="111"/>
      <c r="Y11" s="111"/>
      <c r="Z11" s="111" t="s">
        <v>56</v>
      </c>
    </row>
    <row r="12" spans="1:26">
      <c r="A12" s="12">
        <v>2</v>
      </c>
      <c r="B12" s="20"/>
      <c r="C12" s="20"/>
      <c r="D12" s="35"/>
      <c r="E12" s="42"/>
      <c r="F12" s="53"/>
      <c r="G12" s="61"/>
      <c r="H12" s="66"/>
      <c r="I12" s="71"/>
      <c r="J12" s="79"/>
      <c r="K12" s="20"/>
      <c r="L12" s="90"/>
      <c r="M12" s="100"/>
      <c r="N12" s="108"/>
      <c r="O12" s="111" t="str">
        <f t="shared" si="0"/>
        <v/>
      </c>
      <c r="P12" s="111" t="str">
        <f t="shared" si="1"/>
        <v/>
      </c>
      <c r="Q12" s="111"/>
      <c r="R12" s="111"/>
      <c r="S12" s="111"/>
      <c r="T12" s="111"/>
      <c r="U12" s="111"/>
      <c r="V12" s="111"/>
      <c r="W12" s="111"/>
      <c r="X12" s="111"/>
      <c r="Y12" s="111"/>
      <c r="Z12" s="111" t="s">
        <v>58</v>
      </c>
    </row>
    <row r="13" spans="1:26">
      <c r="A13" s="12">
        <v>3</v>
      </c>
      <c r="B13" s="20"/>
      <c r="C13" s="20"/>
      <c r="D13" s="35"/>
      <c r="E13" s="42"/>
      <c r="F13" s="53"/>
      <c r="G13" s="61"/>
      <c r="H13" s="66"/>
      <c r="I13" s="71"/>
      <c r="J13" s="79"/>
      <c r="K13" s="20"/>
      <c r="L13" s="90"/>
      <c r="M13" s="100"/>
      <c r="N13" s="108"/>
      <c r="O13" s="111" t="str">
        <f t="shared" si="0"/>
        <v/>
      </c>
      <c r="P13" s="111" t="str">
        <f t="shared" si="1"/>
        <v/>
      </c>
      <c r="Q13" s="111"/>
      <c r="R13" s="111"/>
      <c r="S13" s="111"/>
      <c r="T13" s="111"/>
      <c r="U13" s="111"/>
      <c r="V13" s="111"/>
      <c r="W13" s="111"/>
      <c r="X13" s="111"/>
      <c r="Y13" s="111"/>
      <c r="Z13" s="111" t="s">
        <v>27</v>
      </c>
    </row>
    <row r="14" spans="1:26">
      <c r="A14" s="12">
        <v>4</v>
      </c>
      <c r="B14" s="20"/>
      <c r="C14" s="20"/>
      <c r="D14" s="35"/>
      <c r="E14" s="42"/>
      <c r="F14" s="53"/>
      <c r="G14" s="61"/>
      <c r="H14" s="66"/>
      <c r="I14" s="71"/>
      <c r="J14" s="79"/>
      <c r="K14" s="20"/>
      <c r="L14" s="90"/>
      <c r="M14" s="100"/>
      <c r="N14" s="108"/>
      <c r="O14" s="111" t="str">
        <f t="shared" si="0"/>
        <v/>
      </c>
      <c r="P14" s="111" t="str">
        <f t="shared" si="1"/>
        <v/>
      </c>
      <c r="Q14" s="111"/>
      <c r="R14" s="111"/>
      <c r="S14" s="111"/>
      <c r="T14" s="111"/>
      <c r="U14" s="111"/>
      <c r="V14" s="111"/>
      <c r="W14" s="111"/>
      <c r="X14" s="111"/>
      <c r="Y14" s="111"/>
      <c r="Z14" s="111" t="s">
        <v>52</v>
      </c>
    </row>
    <row r="15" spans="1:26">
      <c r="A15" s="12">
        <v>5</v>
      </c>
      <c r="B15" s="20"/>
      <c r="C15" s="20"/>
      <c r="D15" s="35"/>
      <c r="E15" s="42"/>
      <c r="F15" s="53"/>
      <c r="G15" s="61"/>
      <c r="H15" s="66"/>
      <c r="I15" s="71"/>
      <c r="J15" s="79"/>
      <c r="K15" s="20"/>
      <c r="L15" s="90"/>
      <c r="M15" s="100"/>
      <c r="N15" s="108"/>
      <c r="O15" s="111" t="str">
        <f t="shared" si="0"/>
        <v/>
      </c>
      <c r="P15" s="111" t="str">
        <f t="shared" si="1"/>
        <v/>
      </c>
      <c r="Q15" s="111"/>
      <c r="R15" s="111"/>
      <c r="S15" s="111"/>
      <c r="T15" s="111"/>
      <c r="U15" s="111"/>
      <c r="V15" s="111"/>
      <c r="W15" s="111"/>
      <c r="X15" s="111"/>
      <c r="Y15" s="111"/>
      <c r="Z15" s="111" t="s">
        <v>9</v>
      </c>
    </row>
    <row r="16" spans="1:26">
      <c r="A16" s="12">
        <v>6</v>
      </c>
      <c r="B16" s="20"/>
      <c r="C16" s="20"/>
      <c r="D16" s="35"/>
      <c r="E16" s="42"/>
      <c r="F16" s="53"/>
      <c r="G16" s="61"/>
      <c r="H16" s="66"/>
      <c r="I16" s="71"/>
      <c r="J16" s="79"/>
      <c r="K16" s="20"/>
      <c r="L16" s="90"/>
      <c r="M16" s="100"/>
      <c r="N16" s="108"/>
      <c r="O16" s="111" t="str">
        <f t="shared" si="0"/>
        <v/>
      </c>
      <c r="P16" s="111" t="str">
        <f t="shared" si="1"/>
        <v/>
      </c>
      <c r="Q16" s="111"/>
      <c r="R16" s="111"/>
      <c r="S16" s="111"/>
      <c r="T16" s="111"/>
      <c r="U16" s="111"/>
      <c r="V16" s="111"/>
      <c r="W16" s="111"/>
      <c r="X16" s="111"/>
      <c r="Y16" s="111"/>
      <c r="Z16" s="111" t="s">
        <v>44</v>
      </c>
    </row>
    <row r="17" spans="1:26">
      <c r="A17" s="12">
        <v>7</v>
      </c>
      <c r="B17" s="20"/>
      <c r="C17" s="20"/>
      <c r="D17" s="35"/>
      <c r="E17" s="42"/>
      <c r="F17" s="53"/>
      <c r="G17" s="61"/>
      <c r="H17" s="66"/>
      <c r="I17" s="71"/>
      <c r="J17" s="79"/>
      <c r="K17" s="20"/>
      <c r="L17" s="90"/>
      <c r="M17" s="100"/>
      <c r="N17" s="108"/>
      <c r="O17" s="111" t="str">
        <f t="shared" si="0"/>
        <v/>
      </c>
      <c r="P17" s="111" t="str">
        <f t="shared" si="1"/>
        <v/>
      </c>
      <c r="Q17" s="111"/>
      <c r="R17" s="111"/>
      <c r="S17" s="111"/>
      <c r="T17" s="111"/>
      <c r="U17" s="111"/>
      <c r="V17" s="111"/>
      <c r="W17" s="111"/>
      <c r="X17" s="111"/>
      <c r="Y17" s="111"/>
      <c r="Z17" s="111" t="s">
        <v>59</v>
      </c>
    </row>
    <row r="18" spans="1:26">
      <c r="A18" s="12">
        <v>8</v>
      </c>
      <c r="B18" s="20"/>
      <c r="C18" s="20"/>
      <c r="D18" s="35"/>
      <c r="E18" s="42"/>
      <c r="F18" s="53"/>
      <c r="G18" s="61"/>
      <c r="H18" s="66"/>
      <c r="I18" s="71"/>
      <c r="J18" s="79"/>
      <c r="K18" s="20"/>
      <c r="L18" s="90"/>
      <c r="M18" s="100"/>
      <c r="N18" s="108"/>
      <c r="O18" s="111" t="str">
        <f t="shared" si="0"/>
        <v/>
      </c>
      <c r="P18" s="111" t="str">
        <f t="shared" si="1"/>
        <v/>
      </c>
      <c r="Q18" s="111"/>
      <c r="R18" s="111"/>
      <c r="S18" s="111"/>
      <c r="T18" s="111"/>
      <c r="U18" s="111"/>
      <c r="V18" s="111"/>
      <c r="W18" s="111"/>
      <c r="X18" s="111"/>
      <c r="Y18" s="111"/>
      <c r="Z18" s="111" t="s">
        <v>19</v>
      </c>
    </row>
    <row r="19" spans="1:26">
      <c r="A19" s="12">
        <v>9</v>
      </c>
      <c r="B19" s="20"/>
      <c r="C19" s="20"/>
      <c r="D19" s="35"/>
      <c r="E19" s="42"/>
      <c r="F19" s="53"/>
      <c r="G19" s="61"/>
      <c r="H19" s="66"/>
      <c r="I19" s="71"/>
      <c r="J19" s="79"/>
      <c r="K19" s="20"/>
      <c r="L19" s="90"/>
      <c r="M19" s="100"/>
      <c r="N19" s="108"/>
      <c r="O19" s="111" t="str">
        <f t="shared" si="0"/>
        <v/>
      </c>
      <c r="P19" s="111" t="str">
        <f t="shared" si="1"/>
        <v/>
      </c>
      <c r="Q19" s="111"/>
      <c r="R19" s="111"/>
      <c r="S19" s="111"/>
      <c r="T19" s="111"/>
      <c r="U19" s="111"/>
      <c r="V19" s="111"/>
      <c r="W19" s="111"/>
      <c r="X19" s="111"/>
      <c r="Y19" s="111"/>
      <c r="Z19" s="111" t="s">
        <v>37</v>
      </c>
    </row>
    <row r="20" spans="1:26">
      <c r="A20" s="12">
        <v>10</v>
      </c>
      <c r="B20" s="20"/>
      <c r="C20" s="20"/>
      <c r="D20" s="35"/>
      <c r="E20" s="42"/>
      <c r="F20" s="53"/>
      <c r="G20" s="61"/>
      <c r="H20" s="66"/>
      <c r="I20" s="71"/>
      <c r="J20" s="79"/>
      <c r="K20" s="20"/>
      <c r="L20" s="90"/>
      <c r="M20" s="100"/>
      <c r="N20" s="108"/>
      <c r="O20" s="111" t="str">
        <f t="shared" si="0"/>
        <v/>
      </c>
      <c r="P20" s="111" t="str">
        <f t="shared" si="1"/>
        <v/>
      </c>
      <c r="Q20" s="111"/>
      <c r="R20" s="111"/>
      <c r="S20" s="111"/>
      <c r="T20" s="111"/>
      <c r="U20" s="111"/>
      <c r="V20" s="111"/>
      <c r="W20" s="111"/>
      <c r="X20" s="111"/>
      <c r="Y20" s="111"/>
      <c r="Z20" s="111" t="s">
        <v>60</v>
      </c>
    </row>
    <row r="21" spans="1:26">
      <c r="A21" s="12">
        <v>11</v>
      </c>
      <c r="B21" s="20"/>
      <c r="C21" s="20"/>
      <c r="D21" s="35"/>
      <c r="E21" s="42"/>
      <c r="F21" s="53"/>
      <c r="G21" s="61"/>
      <c r="H21" s="66"/>
      <c r="I21" s="71"/>
      <c r="J21" s="79"/>
      <c r="K21" s="20"/>
      <c r="L21" s="90"/>
      <c r="M21" s="100"/>
      <c r="N21" s="108"/>
      <c r="O21" s="111" t="str">
        <f t="shared" si="0"/>
        <v/>
      </c>
      <c r="P21" s="111" t="str">
        <f t="shared" si="1"/>
        <v/>
      </c>
      <c r="Q21" s="111"/>
      <c r="R21" s="111"/>
      <c r="S21" s="111"/>
      <c r="T21" s="111"/>
      <c r="U21" s="111"/>
      <c r="V21" s="111"/>
      <c r="W21" s="111"/>
      <c r="X21" s="111"/>
      <c r="Y21" s="111"/>
      <c r="Z21" s="111" t="s">
        <v>61</v>
      </c>
    </row>
    <row r="22" spans="1:26">
      <c r="A22" s="12">
        <v>12</v>
      </c>
      <c r="B22" s="20"/>
      <c r="C22" s="20"/>
      <c r="D22" s="35"/>
      <c r="E22" s="42"/>
      <c r="F22" s="53"/>
      <c r="G22" s="61"/>
      <c r="H22" s="66"/>
      <c r="I22" s="71"/>
      <c r="J22" s="79"/>
      <c r="K22" s="20"/>
      <c r="L22" s="90"/>
      <c r="M22" s="100"/>
      <c r="N22" s="108"/>
      <c r="O22" s="111" t="str">
        <f t="shared" si="0"/>
        <v/>
      </c>
      <c r="P22" s="111" t="str">
        <f t="shared" si="1"/>
        <v/>
      </c>
      <c r="Q22" s="111"/>
      <c r="R22" s="111"/>
      <c r="S22" s="111"/>
      <c r="T22" s="111"/>
      <c r="U22" s="111"/>
      <c r="V22" s="111"/>
      <c r="W22" s="111"/>
      <c r="X22" s="111"/>
      <c r="Y22" s="111"/>
      <c r="Z22" s="111" t="s">
        <v>62</v>
      </c>
    </row>
    <row r="23" spans="1:26">
      <c r="A23" s="12">
        <v>13</v>
      </c>
      <c r="B23" s="20"/>
      <c r="C23" s="20"/>
      <c r="D23" s="35"/>
      <c r="E23" s="42"/>
      <c r="F23" s="53"/>
      <c r="G23" s="61"/>
      <c r="H23" s="66"/>
      <c r="I23" s="71"/>
      <c r="J23" s="79"/>
      <c r="K23" s="20"/>
      <c r="L23" s="90"/>
      <c r="M23" s="100"/>
      <c r="N23" s="108"/>
      <c r="O23" s="111" t="str">
        <f t="shared" si="0"/>
        <v/>
      </c>
      <c r="P23" s="111" t="str">
        <f t="shared" si="1"/>
        <v/>
      </c>
      <c r="Q23" s="111"/>
      <c r="R23" s="111"/>
      <c r="S23" s="111"/>
      <c r="T23" s="111"/>
      <c r="U23" s="111"/>
      <c r="V23" s="111"/>
      <c r="W23" s="111"/>
      <c r="X23" s="111"/>
      <c r="Y23" s="111"/>
      <c r="Z23" s="111" t="s">
        <v>50</v>
      </c>
    </row>
    <row r="24" spans="1:26">
      <c r="A24" s="12">
        <v>14</v>
      </c>
      <c r="B24" s="20"/>
      <c r="C24" s="20"/>
      <c r="D24" s="35"/>
      <c r="E24" s="42"/>
      <c r="F24" s="53"/>
      <c r="G24" s="61"/>
      <c r="H24" s="66"/>
      <c r="I24" s="71"/>
      <c r="J24" s="79"/>
      <c r="K24" s="20"/>
      <c r="L24" s="90"/>
      <c r="M24" s="100"/>
      <c r="N24" s="108"/>
      <c r="O24" s="111" t="str">
        <f t="shared" si="0"/>
        <v/>
      </c>
      <c r="P24" s="111" t="str">
        <f t="shared" si="1"/>
        <v/>
      </c>
      <c r="Q24" s="111"/>
      <c r="R24" s="111"/>
      <c r="S24" s="111"/>
      <c r="T24" s="111"/>
      <c r="U24" s="111"/>
      <c r="V24" s="111"/>
      <c r="W24" s="111"/>
      <c r="X24" s="111"/>
      <c r="Y24" s="111"/>
      <c r="Z24" s="111" t="s">
        <v>63</v>
      </c>
    </row>
    <row r="25" spans="1:26">
      <c r="A25" s="12">
        <v>15</v>
      </c>
      <c r="B25" s="20"/>
      <c r="C25" s="20"/>
      <c r="D25" s="35"/>
      <c r="E25" s="42"/>
      <c r="F25" s="53"/>
      <c r="G25" s="61"/>
      <c r="H25" s="66"/>
      <c r="I25" s="71"/>
      <c r="J25" s="79"/>
      <c r="K25" s="20"/>
      <c r="L25" s="90"/>
      <c r="M25" s="100"/>
      <c r="N25" s="108"/>
      <c r="O25" s="111" t="str">
        <f t="shared" si="0"/>
        <v/>
      </c>
      <c r="P25" s="111" t="str">
        <f t="shared" si="1"/>
        <v/>
      </c>
      <c r="Q25" s="111"/>
      <c r="R25" s="111"/>
      <c r="S25" s="111"/>
      <c r="T25" s="111"/>
      <c r="U25" s="111"/>
      <c r="V25" s="111"/>
      <c r="W25" s="111"/>
      <c r="X25" s="111"/>
      <c r="Y25" s="111"/>
      <c r="Z25" s="111" t="s">
        <v>41</v>
      </c>
    </row>
    <row r="26" spans="1:26">
      <c r="A26" s="12">
        <v>16</v>
      </c>
      <c r="B26" s="20"/>
      <c r="C26" s="20"/>
      <c r="D26" s="35"/>
      <c r="E26" s="42"/>
      <c r="F26" s="53"/>
      <c r="G26" s="61"/>
      <c r="H26" s="66"/>
      <c r="I26" s="71"/>
      <c r="J26" s="79"/>
      <c r="K26" s="20"/>
      <c r="L26" s="90"/>
      <c r="M26" s="100"/>
      <c r="N26" s="108"/>
      <c r="O26" s="111" t="str">
        <f t="shared" si="0"/>
        <v/>
      </c>
      <c r="P26" s="111" t="str">
        <f t="shared" si="1"/>
        <v/>
      </c>
      <c r="Q26" s="111"/>
      <c r="R26" s="111"/>
      <c r="S26" s="111"/>
      <c r="T26" s="111"/>
      <c r="U26" s="111"/>
      <c r="V26" s="111"/>
      <c r="W26" s="111"/>
      <c r="X26" s="111"/>
      <c r="Y26" s="111"/>
      <c r="Z26" s="111" t="s">
        <v>7</v>
      </c>
    </row>
    <row r="27" spans="1:26">
      <c r="A27" s="13">
        <v>17</v>
      </c>
      <c r="B27" s="21"/>
      <c r="C27" s="21"/>
      <c r="D27" s="36"/>
      <c r="E27" s="43"/>
      <c r="F27" s="54"/>
      <c r="G27" s="62"/>
      <c r="H27" s="67"/>
      <c r="I27" s="72"/>
      <c r="J27" s="80"/>
      <c r="K27" s="21"/>
      <c r="L27" s="91"/>
      <c r="M27" s="101"/>
      <c r="N27" s="109"/>
      <c r="O27" s="111" t="str">
        <f t="shared" si="0"/>
        <v/>
      </c>
      <c r="P27" s="111" t="str">
        <f t="shared" si="1"/>
        <v/>
      </c>
      <c r="Q27" s="111"/>
      <c r="R27" s="111"/>
      <c r="S27" s="111"/>
      <c r="T27" s="111"/>
      <c r="U27" s="111"/>
      <c r="V27" s="111"/>
      <c r="W27" s="111"/>
      <c r="X27" s="111"/>
      <c r="Y27" s="111"/>
      <c r="Z27" s="111" t="s">
        <v>64</v>
      </c>
    </row>
    <row r="28" spans="1:26" ht="15" customHeight="1">
      <c r="A28" s="14" t="s">
        <v>3</v>
      </c>
      <c r="B28" s="14"/>
      <c r="C28" s="14"/>
      <c r="D28" s="14"/>
      <c r="E28" s="14"/>
      <c r="F28" s="14"/>
      <c r="G28" s="14"/>
      <c r="H28" s="14"/>
      <c r="I28" s="14"/>
      <c r="J28" s="14"/>
      <c r="K28" s="14"/>
      <c r="L28" s="14"/>
      <c r="M28" s="14"/>
      <c r="Z28" s="111" t="s">
        <v>17</v>
      </c>
    </row>
    <row r="29" spans="1:26" ht="15.75" customHeight="1">
      <c r="A29" s="14" t="s">
        <v>0</v>
      </c>
      <c r="B29" s="14"/>
      <c r="C29" s="14"/>
      <c r="D29" s="14"/>
      <c r="E29" s="14"/>
      <c r="F29" s="14"/>
      <c r="G29" s="14"/>
      <c r="H29" s="14"/>
      <c r="I29" s="14"/>
      <c r="J29" s="14"/>
      <c r="K29" s="14"/>
      <c r="L29" s="14"/>
      <c r="M29" s="14"/>
      <c r="Z29" s="111" t="s">
        <v>65</v>
      </c>
    </row>
    <row r="30" spans="1:26" ht="6" customHeight="1">
      <c r="Z30" s="111" t="s">
        <v>66</v>
      </c>
    </row>
    <row r="31" spans="1:26" ht="27" customHeight="1">
      <c r="I31" s="2"/>
      <c r="K31" s="85" t="s">
        <v>30</v>
      </c>
      <c r="L31" s="92" t="s">
        <v>31</v>
      </c>
      <c r="M31" s="92"/>
      <c r="N31" s="92"/>
      <c r="Z31" s="111" t="s">
        <v>67</v>
      </c>
    </row>
    <row r="32" spans="1:26" ht="27" customHeight="1">
      <c r="I32" s="2"/>
      <c r="K32" s="85" t="s">
        <v>84</v>
      </c>
      <c r="L32" s="92"/>
      <c r="M32" s="92"/>
      <c r="N32" s="92"/>
      <c r="Z32" s="111" t="s">
        <v>68</v>
      </c>
    </row>
    <row r="33" spans="2:26" ht="26.25" customHeight="1">
      <c r="I33" s="2"/>
      <c r="K33" s="85" t="s">
        <v>33</v>
      </c>
      <c r="L33" s="92"/>
      <c r="M33" s="92"/>
      <c r="N33" s="92"/>
      <c r="Z33" s="111" t="s">
        <v>69</v>
      </c>
    </row>
    <row r="34" spans="2:26" ht="3" hidden="1" customHeight="1">
      <c r="L34" s="93"/>
      <c r="M34" s="93"/>
      <c r="Z34" s="111" t="s">
        <v>70</v>
      </c>
    </row>
    <row r="35" spans="2:26">
      <c r="Z35" s="111" t="s">
        <v>71</v>
      </c>
    </row>
    <row r="36" spans="2:26">
      <c r="B36" s="22" t="s">
        <v>80</v>
      </c>
      <c r="C36" s="22" t="s">
        <v>81</v>
      </c>
      <c r="D36" s="37" t="s">
        <v>82</v>
      </c>
      <c r="E36" s="44"/>
    </row>
    <row r="37" spans="2:26" ht="40.5">
      <c r="B37" s="22"/>
      <c r="C37" s="22"/>
      <c r="D37" s="22"/>
      <c r="E37" s="45" t="s">
        <v>83</v>
      </c>
    </row>
    <row r="38" spans="2:26">
      <c r="B38" s="23">
        <f>C6</f>
        <v>0</v>
      </c>
      <c r="C38" s="29">
        <f>C7</f>
        <v>0</v>
      </c>
      <c r="D38" s="38">
        <f>M6</f>
        <v>0</v>
      </c>
      <c r="E38" s="38">
        <f>M5</f>
        <v>0</v>
      </c>
    </row>
    <row r="39" spans="2:26">
      <c r="B39" s="1" t="s">
        <v>85</v>
      </c>
      <c r="E39" s="1" t="s">
        <v>86</v>
      </c>
    </row>
  </sheetData>
  <sheetProtection sheet="1" objects="1" scenarios="1" formatCells="0" formatRows="0" insertRows="0"/>
  <mergeCells count="63">
    <mergeCell ref="K2:M2"/>
    <mergeCell ref="A4:B4"/>
    <mergeCell ref="F4:J4"/>
    <mergeCell ref="A5:B5"/>
    <mergeCell ref="F5:J5"/>
    <mergeCell ref="A6:B6"/>
    <mergeCell ref="F6:J6"/>
    <mergeCell ref="A7:B7"/>
    <mergeCell ref="D11:E11"/>
    <mergeCell ref="M11:N11"/>
    <mergeCell ref="D12:E12"/>
    <mergeCell ref="M12:N12"/>
    <mergeCell ref="D13:E13"/>
    <mergeCell ref="M13:N13"/>
    <mergeCell ref="D14:E14"/>
    <mergeCell ref="M14:N14"/>
    <mergeCell ref="D15:E15"/>
    <mergeCell ref="M15:N15"/>
    <mergeCell ref="D16:E16"/>
    <mergeCell ref="M16:N16"/>
    <mergeCell ref="D17:E17"/>
    <mergeCell ref="M17:N17"/>
    <mergeCell ref="D18:E18"/>
    <mergeCell ref="M18:N18"/>
    <mergeCell ref="D19:E19"/>
    <mergeCell ref="M19:N19"/>
    <mergeCell ref="D20:E20"/>
    <mergeCell ref="M20:N20"/>
    <mergeCell ref="D21:E21"/>
    <mergeCell ref="M21:N21"/>
    <mergeCell ref="D22:E22"/>
    <mergeCell ref="M22:N22"/>
    <mergeCell ref="D23:E23"/>
    <mergeCell ref="M23:N23"/>
    <mergeCell ref="D24:E24"/>
    <mergeCell ref="D25:E25"/>
    <mergeCell ref="D26:E26"/>
    <mergeCell ref="M26:N26"/>
    <mergeCell ref="D27:E27"/>
    <mergeCell ref="M27:N27"/>
    <mergeCell ref="A28:M28"/>
    <mergeCell ref="A29:M29"/>
    <mergeCell ref="L31:N31"/>
    <mergeCell ref="L32:N32"/>
    <mergeCell ref="L33:N33"/>
    <mergeCell ref="F2:J3"/>
    <mergeCell ref="N3:N5"/>
    <mergeCell ref="A9:A10"/>
    <mergeCell ref="B9:B10"/>
    <mergeCell ref="C9:C10"/>
    <mergeCell ref="D9:E10"/>
    <mergeCell ref="F9:F10"/>
    <mergeCell ref="I9:I10"/>
    <mergeCell ref="J9:J10"/>
    <mergeCell ref="K9:K10"/>
    <mergeCell ref="L9:L10"/>
    <mergeCell ref="M9:N10"/>
    <mergeCell ref="O9:O10"/>
    <mergeCell ref="P9:P10"/>
    <mergeCell ref="R9:R10"/>
    <mergeCell ref="B36:B37"/>
    <mergeCell ref="C36:C37"/>
    <mergeCell ref="D36:D37"/>
  </mergeCells>
  <phoneticPr fontId="1"/>
  <dataValidations count="3">
    <dataValidation type="list" allowBlank="1" showDropDown="0" showInputMessage="1" showErrorMessage="1" sqref="F11:H27 J11:J27">
      <formula1>$R$2</formula1>
    </dataValidation>
    <dataValidation type="list" allowBlank="1" showDropDown="0" showInputMessage="1" showErrorMessage="1" sqref="C7">
      <formula1>$P$2:$P$4</formula1>
    </dataValidation>
    <dataValidation type="list" allowBlank="1" showDropDown="0" showInputMessage="1" showErrorMessage="1" sqref="C4">
      <formula1>$Z$1:$Z$35</formula1>
    </dataValidation>
  </dataValidations>
  <pageMargins left="0.50314960629921257" right="0.50314960629921257" top="0.75" bottom="0.55314960629921262" header="0.3" footer="0.3"/>
  <pageSetup paperSize="9" scale="82"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＜R5＞【別紙２様式第1号】研修受講歴証明書（幼稚園）</vt:lpstr>
      <vt:lpstr>＜R6＞【別紙２様式第1号】研修受講歴証明書（幼稚園）</vt:lpstr>
      <vt:lpstr>＜R7＞【別紙２様式第1号】研修受講歴証明書（幼稚園）</vt:lpstr>
      <vt:lpstr>＜R8以降＞【別紙２様式第1号】研修受講歴証明書（幼稚園）</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大島　和香那</dc:creator>
  <cp:lastModifiedBy>大島　和香那</cp:lastModifiedBy>
  <dcterms:created xsi:type="dcterms:W3CDTF">2023-02-16T10:30:48Z</dcterms:created>
  <dcterms:modified xsi:type="dcterms:W3CDTF">2023-03-13T11:04:10Z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2023-03-13T11:04:10Z</vt:filetime>
  </property>
</Properties>
</file>