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tabRatio="749" activeTab="4"/>
  </bookViews>
  <sheets>
    <sheet name="第１表" sheetId="1" r:id="rId1"/>
    <sheet name="第２～３表" sheetId="2" r:id="rId2"/>
    <sheet name="第４表" sheetId="3" r:id="rId3"/>
    <sheet name="第４表②" sheetId="4" r:id="rId4"/>
    <sheet name="第４表 ③" sheetId="5" r:id="rId5"/>
    <sheet name="第５表①" sheetId="6" r:id="rId6"/>
    <sheet name="第５表②" sheetId="7" r:id="rId7"/>
    <sheet name="第６表" sheetId="8" r:id="rId8"/>
    <sheet name="第７表" sheetId="9" r:id="rId9"/>
    <sheet name="第８表" sheetId="10" r:id="rId10"/>
    <sheet name="第９・10表" sheetId="11" r:id="rId11"/>
    <sheet name="第11表①" sheetId="12" r:id="rId12"/>
    <sheet name="第11表②" sheetId="13" r:id="rId13"/>
  </sheets>
  <definedNames>
    <definedName name="_xlnm.Print_Area" localSheetId="11">'第11表①'!$A$1:$I$69</definedName>
    <definedName name="_xlnm.Print_Area" localSheetId="12">'第11表②'!$A$1:$F$60</definedName>
    <definedName name="_xlnm.Print_Area" localSheetId="0">'第１表'!$A$1:$T$40</definedName>
    <definedName name="_xlnm.Print_Area" localSheetId="1">'第２～３表'!$B$1:$N$44</definedName>
    <definedName name="_xlnm.Print_Area" localSheetId="2">'第４表'!$A$1:$N$38</definedName>
    <definedName name="_xlnm.Print_Area" localSheetId="4">'第４表 ③'!$A$1:$N$37</definedName>
    <definedName name="_xlnm.Print_Area" localSheetId="3">'第４表②'!$A$1:$E$15</definedName>
    <definedName name="_xlnm.Print_Area" localSheetId="5">'第５表①'!$A$1:$N$51</definedName>
    <definedName name="_xlnm.Print_Area" localSheetId="6">'第５表②'!$A$1:$N$51</definedName>
    <definedName name="_xlnm.Print_Area" localSheetId="7">'第６表'!$A$1:$N$35</definedName>
    <definedName name="_xlnm.Print_Area" localSheetId="8">'第７表'!$B$2:$O$58</definedName>
  </definedNames>
  <calcPr fullCalcOnLoad="1"/>
</workbook>
</file>

<file path=xl/sharedStrings.xml><?xml version="1.0" encoding="utf-8"?>
<sst xmlns="http://schemas.openxmlformats.org/spreadsheetml/2006/main" count="781" uniqueCount="399">
  <si>
    <t>前年度末現在</t>
  </si>
  <si>
    <t>当年度中増</t>
  </si>
  <si>
    <t>当年度中減</t>
  </si>
  <si>
    <t>当年度末現在</t>
  </si>
  <si>
    <t>計</t>
  </si>
  <si>
    <t>年齢区分</t>
  </si>
  <si>
    <t>65歳以上75歳未満</t>
  </si>
  <si>
    <t>75歳以上　　　　</t>
  </si>
  <si>
    <t>(再掲)外国人被保険者</t>
  </si>
  <si>
    <t>(再掲)住所地特例被保険者</t>
  </si>
  <si>
    <t>転入</t>
  </si>
  <si>
    <t>職権復活</t>
  </si>
  <si>
    <t>65歳到達</t>
  </si>
  <si>
    <t>その他</t>
  </si>
  <si>
    <t>転出</t>
  </si>
  <si>
    <t>職権喪失</t>
  </si>
  <si>
    <t>死亡</t>
  </si>
  <si>
    <t>所得段階</t>
  </si>
  <si>
    <t>標準割合</t>
  </si>
  <si>
    <t>第１段階</t>
  </si>
  <si>
    <t>四分の二</t>
  </si>
  <si>
    <t>第２段階</t>
  </si>
  <si>
    <t>四分の三</t>
  </si>
  <si>
    <t>第３段階</t>
  </si>
  <si>
    <t>四分の四</t>
  </si>
  <si>
    <t>第４段階</t>
  </si>
  <si>
    <t>四分の五</t>
  </si>
  <si>
    <t>第５段階</t>
  </si>
  <si>
    <t>四分の六</t>
  </si>
  <si>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</si>
  <si>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</si>
  <si>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</si>
  <si>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</si>
  <si>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</si>
  <si>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</si>
  <si>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</si>
  <si>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</si>
  <si>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 xml:space="preserve"> 第１号被保険者</t>
  </si>
  <si>
    <t xml:space="preserve"> 第２号被保険者</t>
  </si>
  <si>
    <t>総　　数</t>
  </si>
  <si>
    <t>第１号被保険者</t>
  </si>
  <si>
    <t>第２号被保険者</t>
  </si>
  <si>
    <t>種　　　　類</t>
  </si>
  <si>
    <t>　介護老人福祉施設</t>
  </si>
  <si>
    <t>　介護老人保健施設</t>
  </si>
  <si>
    <t>　介護療養型医療施設</t>
  </si>
  <si>
    <t>合　　　　計</t>
  </si>
  <si>
    <t>世　帯　合　算</t>
  </si>
  <si>
    <t>そ　の　他</t>
  </si>
  <si>
    <t>件　　　数</t>
  </si>
  <si>
    <t>区　　　分</t>
  </si>
  <si>
    <t>調定額累計</t>
  </si>
  <si>
    <t>収納額累計</t>
  </si>
  <si>
    <t>不納欠損額</t>
  </si>
  <si>
    <t>現年度分</t>
  </si>
  <si>
    <t>特別徴収</t>
  </si>
  <si>
    <t>普通徴収</t>
  </si>
  <si>
    <t>滞納繰越分</t>
  </si>
  <si>
    <t>合　　計</t>
  </si>
  <si>
    <t>支払義務額累計</t>
  </si>
  <si>
    <t>未払額</t>
  </si>
  <si>
    <t>介護サービス等諸費</t>
  </si>
  <si>
    <t>高額介護サービス等費</t>
  </si>
  <si>
    <t>その他の保険給付費</t>
  </si>
  <si>
    <t>科　　　目</t>
  </si>
  <si>
    <t>介護保険料</t>
  </si>
  <si>
    <t>総務費</t>
  </si>
  <si>
    <t>支払基金交付金</t>
  </si>
  <si>
    <t>保健福祉事業費</t>
  </si>
  <si>
    <t>基金積立金</t>
  </si>
  <si>
    <t>財産収入</t>
  </si>
  <si>
    <t>繰入金</t>
  </si>
  <si>
    <t>計</t>
  </si>
  <si>
    <t>区分</t>
  </si>
  <si>
    <t>（単位：人）</t>
  </si>
  <si>
    <t>（単位：世帯）</t>
  </si>
  <si>
    <t>（単位：人）</t>
  </si>
  <si>
    <t>ア　件数（単位：件）</t>
  </si>
  <si>
    <t>イ　単位数（単位：単位数）</t>
  </si>
  <si>
    <t xml:space="preserve">        介護保険事業状況報告（静岡県計）</t>
  </si>
  <si>
    <t>（単位：円）</t>
  </si>
  <si>
    <t>都道府県支出金</t>
  </si>
  <si>
    <t>保険給付費</t>
  </si>
  <si>
    <t>介護給付費準備基金保有額</t>
  </si>
  <si>
    <t>利用者負担</t>
  </si>
  <si>
    <t>合計</t>
  </si>
  <si>
    <t>食費</t>
  </si>
  <si>
    <t>居住費</t>
  </si>
  <si>
    <t>（居住費）
 滞在費</t>
  </si>
  <si>
    <t>特定負担限度額</t>
  </si>
  <si>
    <t>短期入所生活介護</t>
  </si>
  <si>
    <t>短期入所療養介護（介護老人保健施設）</t>
  </si>
  <si>
    <t>短期入所療養介護（介護療養型医療施設等）</t>
  </si>
  <si>
    <t>居住費（滞在費）</t>
  </si>
  <si>
    <t>介護保険事業状況報告（静岡県計）</t>
  </si>
  <si>
    <t>(単位：件、円）</t>
  </si>
  <si>
    <t>ア 利用者負担第四段階</t>
  </si>
  <si>
    <t>イ 利用者負担第三段階</t>
  </si>
  <si>
    <t>ウ 利用者負担第二段階</t>
  </si>
  <si>
    <t>介護給付費負担金</t>
  </si>
  <si>
    <t>経過的
要介護</t>
  </si>
  <si>
    <t>介護老人福祉施設</t>
  </si>
  <si>
    <t>介護老人保健施設</t>
  </si>
  <si>
    <t>介護療養型医療施設</t>
  </si>
  <si>
    <t>ウ　費用額(単位：円)</t>
  </si>
  <si>
    <t>居宅(介護予防)サービス</t>
  </si>
  <si>
    <t>経過的要介護</t>
  </si>
  <si>
    <t>要支援１</t>
  </si>
  <si>
    <t>通所サービス</t>
  </si>
  <si>
    <t>特定施設入所者生活介護</t>
  </si>
  <si>
    <t>介護予防・居宅介護支援</t>
  </si>
  <si>
    <t>地域密着型(介護予防)サービス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</si>
  <si>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</si>
  <si>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</si>
  <si>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</si>
  <si>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</si>
  <si>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地域密着型特定施設生活介護</t>
  </si>
  <si>
    <t>地域密着型介護老人福祉施設生活介護</t>
  </si>
  <si>
    <t>福祉用具・住宅改修サービス</t>
  </si>
  <si>
    <t>要支援２</t>
  </si>
  <si>
    <t>経過的要介護</t>
  </si>
  <si>
    <t>地域密着型介護老人福祉施設入所者生活介護</t>
  </si>
  <si>
    <t>減免額
（別掲）</t>
  </si>
  <si>
    <t>地域支援事業交付金（介護予防事業）</t>
  </si>
  <si>
    <t>地域支援事業交付金（包括的支援・任意事業）</t>
  </si>
  <si>
    <t>介護給付費交付金</t>
  </si>
  <si>
    <t>地域支援事業支援交付金</t>
  </si>
  <si>
    <t>地域支援事業繰入金（介護予防事業）</t>
  </si>
  <si>
    <t>地域支援事業繰入金（包括的支援・任意事業）</t>
  </si>
  <si>
    <t>介護予防サービス等諸費</t>
  </si>
  <si>
    <t>地域支援事業</t>
  </si>
  <si>
    <t>介護予防事業費</t>
  </si>
  <si>
    <t>包括的支援事業費・任意事業費</t>
  </si>
  <si>
    <t xml:space="preserve">  うち基金繰入額</t>
  </si>
  <si>
    <t>エ 利用者負担第一段階</t>
  </si>
  <si>
    <t>特定入所者介護サービス等費</t>
  </si>
  <si>
    <t>イ　給付費（単位：円）</t>
  </si>
  <si>
    <t>備考</t>
  </si>
  <si>
    <t>標準月額
保険料</t>
  </si>
  <si>
    <t xml:space="preserve"> 申請件数（当年度中）</t>
  </si>
  <si>
    <t>　市町村特別給付</t>
  </si>
  <si>
    <t>（１）件数</t>
  </si>
  <si>
    <t>寝具乾燥サービス</t>
  </si>
  <si>
    <t>移送サービス</t>
  </si>
  <si>
    <t>配食サービス</t>
  </si>
  <si>
    <t>おむつの支給</t>
  </si>
  <si>
    <t>その他</t>
  </si>
  <si>
    <t>（２）費用額</t>
  </si>
  <si>
    <t>(単位：円）</t>
  </si>
  <si>
    <t>①総数</t>
  </si>
  <si>
    <t>（１）介護給付・予防給付</t>
  </si>
  <si>
    <t>　①　総　　数</t>
  </si>
  <si>
    <t>保険料</t>
  </si>
  <si>
    <t>分担金及び負担金</t>
  </si>
  <si>
    <t>認定審査会負担金</t>
  </si>
  <si>
    <t>使用料及び手数料</t>
  </si>
  <si>
    <t>手数料</t>
  </si>
  <si>
    <t>国庫支出金</t>
  </si>
  <si>
    <t>その他</t>
  </si>
  <si>
    <t>相互財政安定化事業交付金</t>
  </si>
  <si>
    <t>寄附金</t>
  </si>
  <si>
    <t>介護サービス事業勘定繰入金</t>
  </si>
  <si>
    <t>市長村債</t>
  </si>
  <si>
    <t>財政安定化基金貸付金</t>
  </si>
  <si>
    <t>相互財政安定化事業負担金</t>
  </si>
  <si>
    <t>財政安定化基金償還金</t>
  </si>
  <si>
    <t>予備費</t>
  </si>
  <si>
    <t>介護サービス事業勘定繰出金</t>
  </si>
  <si>
    <t>他会計繰出金</t>
  </si>
  <si>
    <t>介護給付費収入</t>
  </si>
  <si>
    <t>予防給付費収入</t>
  </si>
  <si>
    <t>特定入所者介護サービス等費収入</t>
  </si>
  <si>
    <t>自己負担金収入</t>
  </si>
  <si>
    <t>サービス
収入</t>
  </si>
  <si>
    <t>分担金</t>
  </si>
  <si>
    <t>負担金</t>
  </si>
  <si>
    <t>事業費</t>
  </si>
  <si>
    <t>居宅サービス事業費</t>
  </si>
  <si>
    <t>居宅介護支援事業費</t>
  </si>
  <si>
    <t>施設整備費</t>
  </si>
  <si>
    <t>公債費</t>
  </si>
  <si>
    <t>諸支出金</t>
  </si>
  <si>
    <t>保険事業勘定繰出金</t>
  </si>
  <si>
    <t>諸費</t>
  </si>
  <si>
    <t>繰越金</t>
  </si>
  <si>
    <t>保険事業勘定繰入金</t>
  </si>
  <si>
    <t>歳　　　　　入</t>
  </si>
  <si>
    <t>歳　　　　　出</t>
  </si>
  <si>
    <t>※　「総数」については、同一月に２種類以上のサービスを受けた場合に「１人」と計上するため、３施設の合計とは
　　一致しない。</t>
  </si>
  <si>
    <t>４－１　食費・居住費に係る負担限度額認定（総数）</t>
  </si>
  <si>
    <t>４－２　利用者負担減額・免除認定（総数）</t>
  </si>
  <si>
    <t>４－３　介護老人福祉施設旧措置入所者に係る減額・免除認定（総数）</t>
  </si>
  <si>
    <t>認定者数(当年度末現在)</t>
  </si>
  <si>
    <t>認定者数(当年度末現在)</t>
  </si>
  <si>
    <t>第７段階以上</t>
  </si>
  <si>
    <t>地域密着型介護老人福祉施設入所者生活介護</t>
  </si>
  <si>
    <t>（３）給付費</t>
  </si>
  <si>
    <t>介護給付費準備基金繰入金</t>
  </si>
  <si>
    <t>決算額</t>
  </si>
  <si>
    <t>（参考）科目の内容</t>
  </si>
  <si>
    <t>歳        入</t>
  </si>
  <si>
    <t>第１号被保険者から徴収した保険料</t>
  </si>
  <si>
    <t>分担金及び負担金</t>
  </si>
  <si>
    <t>介護認定審査会の共同設置等の場合の負担金等</t>
  </si>
  <si>
    <t>使用料及び手数料</t>
  </si>
  <si>
    <t>保険料の督促に係る手数料等</t>
  </si>
  <si>
    <t>国庫支出金</t>
  </si>
  <si>
    <t>介護保険の事業の執行に必要な国の負担金等</t>
  </si>
  <si>
    <t>介護給付及び予防給付に要する費用の国負担分（居宅分：20％、施設等分15％）</t>
  </si>
  <si>
    <t>介護保険の財政調整のために交付する国の交付金（5％相当）</t>
  </si>
  <si>
    <t>地域支援事業のうち介護予防事業に要する費用の国負担分（15％相当）</t>
  </si>
  <si>
    <t>地域支援事業のうち包括的支援・任意事業に要する費用の国負担分（40.5％相当）</t>
  </si>
  <si>
    <t>その他予算の範囲内で交付する国の交付金</t>
  </si>
  <si>
    <t>介護給付及び予防給付に要する費用に対する交付金</t>
  </si>
  <si>
    <t>介護予防事業に要する費用に対する交付金</t>
  </si>
  <si>
    <t>介護保険の事業の執行に必要な県の負担金等</t>
  </si>
  <si>
    <t>介護給付及び予防給付に要する費用の県負担分（居宅分：12.5％、施設等分17.5％）</t>
  </si>
  <si>
    <t>地域支援事業のうち介護予防事業に要する費用の県負担分（12.5％相当）</t>
  </si>
  <si>
    <t>地域支援事業のうち包括的支援・任意事業に要する費用の県負担分（20.25％相当）</t>
  </si>
  <si>
    <t>その他都道府県による保険者支援のための交付金</t>
  </si>
  <si>
    <t>財産運用収入及び財産売却収入等</t>
  </si>
  <si>
    <t>他会計や基金からの繰入金</t>
  </si>
  <si>
    <t>介護給付及び予防給付に要する市町村の負担分（12.5％）</t>
  </si>
  <si>
    <t>介護保険事業の執行に必要な事務費、人件費等の一般会計からの繰入金</t>
  </si>
  <si>
    <t>準備基金の取り崩しによる繰入金</t>
  </si>
  <si>
    <t>その他の繰入金</t>
  </si>
  <si>
    <t>前年度の余剰金</t>
  </si>
  <si>
    <t>諸収入</t>
  </si>
  <si>
    <t>延滞金、加算金、過料等</t>
  </si>
  <si>
    <t>介護保険事業の執行に必要な事務費、人件費等</t>
  </si>
  <si>
    <t>介護給付、予防給付、高額介護サービス、特定入所者介護サービスに要する費用等</t>
  </si>
  <si>
    <t>要介護者に対して行われたサービスに係る支出</t>
  </si>
  <si>
    <t>要支援者に対して行われたサービスに係る支出</t>
  </si>
  <si>
    <t>施設入所者等の食費・居住費に係る補足給付</t>
  </si>
  <si>
    <t>地域支援事業に要する費用</t>
  </si>
  <si>
    <t>介護予防事業の実施に係る支出</t>
  </si>
  <si>
    <t>包括的支援事業及び任意事業の実施に係る支出</t>
  </si>
  <si>
    <t>財政安定化基金拠出金</t>
  </si>
  <si>
    <t>財政安定化基金に係る拠出金</t>
  </si>
  <si>
    <t>保健福祉事業に係る費用で、第１号保険料を財源とするもの</t>
  </si>
  <si>
    <t>介護給付費準備基金等への積立金</t>
  </si>
  <si>
    <t>借入金の返還金等</t>
  </si>
  <si>
    <t>諸支出金</t>
  </si>
  <si>
    <t>他会計への繰出金、還付加算金等</t>
  </si>
  <si>
    <t>国庫支出金精算額等</t>
  </si>
  <si>
    <t>国庫負担金の精算に伴う翌年度返還額等</t>
  </si>
  <si>
    <t>国庫支出金精算額等差引額</t>
  </si>
  <si>
    <t>年度末現在の介護給付費準備基金保有額</t>
  </si>
  <si>
    <t>給　付　費</t>
  </si>
  <si>
    <t>免      除
認定件数</t>
  </si>
  <si>
    <t>介護保険事業状況報告（静岡県計）</t>
  </si>
  <si>
    <t>４－４　利用者負担第４段階における食費・居住費の特例減額措置</t>
  </si>
  <si>
    <t>第１号被保険者</t>
  </si>
  <si>
    <t>第２号被保険者</t>
  </si>
  <si>
    <t>合計</t>
  </si>
  <si>
    <t>申請件数</t>
  </si>
  <si>
    <t>食費のみ減額
　認定件数</t>
  </si>
  <si>
    <t>認定件数（当該年度末現在）</t>
  </si>
  <si>
    <t>居住費のみ減額
　認定件数</t>
  </si>
  <si>
    <t>食費及び居住費の減額
　認定件数</t>
  </si>
  <si>
    <t>利用者負担第二段階
　認定件数</t>
  </si>
  <si>
    <t xml:space="preserve">  認定件数(当年度末現在)</t>
  </si>
  <si>
    <t xml:space="preserve">  認定件数(当年度末現在)</t>
  </si>
  <si>
    <t>４－５　食費・居住費に係る負担限度額認定（再掲：第２号被保険者分）</t>
  </si>
  <si>
    <t>４－６　利用者負担減額・免除認定（再掲：第２号被保険者分）</t>
  </si>
  <si>
    <t>４－７　介護老人福祉施設旧措置入所者に係る減額・免除認定（再掲：第２号被保険者分）</t>
  </si>
  <si>
    <t>エ　給付費(単位：円)</t>
  </si>
  <si>
    <t>左のうち税制改正による特例措置を受けている被保険者数</t>
  </si>
  <si>
    <t>年度末現在
被保険者数</t>
  </si>
  <si>
    <t>５　保険給付介護給付・予防給付－総数</t>
  </si>
  <si>
    <t>ア　現役並み所得者（上位所得者）</t>
  </si>
  <si>
    <t>件　　　数</t>
  </si>
  <si>
    <t>イ　一般</t>
  </si>
  <si>
    <t>ウ　低所得者Ⅱ</t>
  </si>
  <si>
    <t>エ　低所得者Ⅰ</t>
  </si>
  <si>
    <t>オ　合計</t>
  </si>
  <si>
    <t>高額医療合算介護サービス等費</t>
  </si>
  <si>
    <t xml:space="preserve">    介護保険事業状況報告（静岡県計）</t>
  </si>
  <si>
    <t>財政安定化基金支出金</t>
  </si>
  <si>
    <t>地域密着型サービス事業費</t>
  </si>
  <si>
    <t>高額医療合算介護サービス等費</t>
  </si>
  <si>
    <t>適用除外
非該当</t>
  </si>
  <si>
    <t>適用除外
該当</t>
  </si>
  <si>
    <t>１－１　第１号被保険者のいる世帯数</t>
  </si>
  <si>
    <t>１－２　第１号被保険者数</t>
  </si>
  <si>
    <t>１－３　第１号被保険者増減内訳</t>
  </si>
  <si>
    <t>当年度中増</t>
  </si>
  <si>
    <t>当年度中減</t>
  </si>
  <si>
    <t>１－４　所得段階別第１号被保険者数(当年度末現在)</t>
  </si>
  <si>
    <t>（単位：人）</t>
  </si>
  <si>
    <t>第６段階</t>
  </si>
  <si>
    <t>要支援１</t>
  </si>
  <si>
    <t>要支援２</t>
  </si>
  <si>
    <t>（再掲）65歳以上75歳未満</t>
  </si>
  <si>
    <t>（再掲）75歳以上</t>
  </si>
  <si>
    <t>うち第１号被保険者</t>
  </si>
  <si>
    <t>うち第２号被保険者</t>
  </si>
  <si>
    <t>介護保険事業状況報告（静岡県計）</t>
  </si>
  <si>
    <t>介護療養型
医療施設</t>
  </si>
  <si>
    <t xml:space="preserve"> 申 請 件 数</t>
  </si>
  <si>
    <t>利用者負担第三段階
　認定件数</t>
  </si>
  <si>
    <t>認定者数(当年度末現在)</t>
  </si>
  <si>
    <t>利用者負担第二段階
　認定件数</t>
  </si>
  <si>
    <t>利用者負担第一段階
　認定件数</t>
  </si>
  <si>
    <t>申請件数（当年度中）</t>
  </si>
  <si>
    <t>減      額
認定件数</t>
  </si>
  <si>
    <t>認定者数（当年度末現在）</t>
  </si>
  <si>
    <t>認定者数（当年度末現在）</t>
  </si>
  <si>
    <t>申 請 件 数</t>
  </si>
  <si>
    <t>減      額
認定件数（当年度中）</t>
  </si>
  <si>
    <t>利用者負担第三段階
　認定件数</t>
  </si>
  <si>
    <t>　認定者数(当年度末現在)</t>
  </si>
  <si>
    <t xml:space="preserve"> 免　　　除
認定件数（当年度中）</t>
  </si>
  <si>
    <t>利用者負担第二段階
　認定件数</t>
  </si>
  <si>
    <t>老福受給者等
　認定件数</t>
  </si>
  <si>
    <t>介護療養型
医療施設</t>
  </si>
  <si>
    <t>認定者数(当年度末現在</t>
  </si>
  <si>
    <t>申請件数</t>
  </si>
  <si>
    <t>減      額
認定件数</t>
  </si>
  <si>
    <t>認定者数（当年度末現在）</t>
  </si>
  <si>
    <t>免      除
認定件</t>
  </si>
  <si>
    <t>申 請 件 数</t>
  </si>
  <si>
    <t xml:space="preserve"> 減      額
　認定件数</t>
  </si>
  <si>
    <t>　認定者数(当年度末現在)</t>
  </si>
  <si>
    <t xml:space="preserve"> 免　　　除
　認定件数</t>
  </si>
  <si>
    <t>老福受給者等
　認定件数</t>
  </si>
  <si>
    <t>要支援２</t>
  </si>
  <si>
    <t>訪問サービス</t>
  </si>
  <si>
    <t>短期入所サービス</t>
  </si>
  <si>
    <t>施設介護サービス</t>
  </si>
  <si>
    <t>要支援１</t>
  </si>
  <si>
    <t>ア　件数</t>
  </si>
  <si>
    <t>オ 合計</t>
  </si>
  <si>
    <t>（単位：円）</t>
  </si>
  <si>
    <t>還付未済額
（別掲）</t>
  </si>
  <si>
    <t>未収額</t>
  </si>
  <si>
    <t>滞納繰越分</t>
  </si>
  <si>
    <t>普通徴収</t>
  </si>
  <si>
    <t>支払済額累計</t>
  </si>
  <si>
    <t>徴収金等
累計</t>
  </si>
  <si>
    <t>戻入未済額
累計</t>
  </si>
  <si>
    <t>特定入所者介護サービス等費</t>
  </si>
  <si>
    <t>決算額</t>
  </si>
  <si>
    <t>介護サービス等諸費</t>
  </si>
  <si>
    <t>使用料</t>
  </si>
  <si>
    <t>高額介護サービス等費</t>
  </si>
  <si>
    <t>介護給付費負担金</t>
  </si>
  <si>
    <t>調整交付金</t>
  </si>
  <si>
    <t>審査支払手数料</t>
  </si>
  <si>
    <t>市町村特別給付費</t>
  </si>
  <si>
    <t>財政安定化基金拠出金</t>
  </si>
  <si>
    <t>都道府県負担金</t>
  </si>
  <si>
    <t>一般会計繰入金12.5%</t>
  </si>
  <si>
    <t>総務費に係る一般会計繰入金</t>
  </si>
  <si>
    <t>諸収入</t>
  </si>
  <si>
    <t>歳入歳出差引残額</t>
  </si>
  <si>
    <t>総務費</t>
  </si>
  <si>
    <t>基金積立金</t>
  </si>
  <si>
    <t>都道府県支出金</t>
  </si>
  <si>
    <t>財産収入</t>
  </si>
  <si>
    <t>繰入金</t>
  </si>
  <si>
    <t>諸収入</t>
  </si>
  <si>
    <t>歳入歳出差引残額</t>
  </si>
  <si>
    <t>調整交付金</t>
  </si>
  <si>
    <t>第２号被保険者の介護納付金に係る支払基金からの交付金（⑱～⑳：31％相当）</t>
  </si>
  <si>
    <t>都道府県負担金</t>
  </si>
  <si>
    <t>一般会計繰入金12.5%</t>
  </si>
  <si>
    <t>地域支援事業のうち介護予防事業に要する市町村の負担分（12.5％）</t>
  </si>
  <si>
    <t>地域支援事業のうち包括的支援・任意事業に要する市町村の負担分（20.25％）</t>
  </si>
  <si>
    <t>歳 出</t>
  </si>
  <si>
    <t>介護サービス等諸費</t>
  </si>
  <si>
    <t>高額介護サービス等費</t>
  </si>
  <si>
    <t>審査支払手数料</t>
  </si>
  <si>
    <t>国民健康保険団体連合会に対して支払った審査支払手数料</t>
  </si>
  <si>
    <t>市町村特別給付費</t>
  </si>
  <si>
    <t>市町村独自のサービス（横出し）に対して支払われたもの</t>
  </si>
  <si>
    <t>歳入歳出差引残額</t>
  </si>
  <si>
    <t>利用者負担額が一定額を超えた場合、その越える額についての給付</t>
  </si>
  <si>
    <t>介護及び医療の利用者負担額が年間で一定額を超えた場合、その越える額についての給付</t>
  </si>
  <si>
    <t>６　保険給付介護給付・予防給付－総数</t>
  </si>
  <si>
    <t>７　特定入所者介護（介護予防）サービス費支給額</t>
  </si>
  <si>
    <t>８　介護給付高額介護（介護予防）サービス費</t>
  </si>
  <si>
    <t>９　保険料収納額</t>
  </si>
  <si>
    <t>10　保険給付支払額</t>
  </si>
  <si>
    <t xml:space="preserve">  11－１　介護保険特別会計経理状況　保険事業勘定</t>
  </si>
  <si>
    <t xml:space="preserve">  11－２　介護保険特別会計経理状況　介護サービス事業勘定</t>
  </si>
  <si>
    <t xml:space="preserve">  11　介護保険特別会計経理状況　保険事業勘定</t>
  </si>
  <si>
    <t>８－２　高額医療合算介護（介護予防）サービス費</t>
  </si>
  <si>
    <t>平成22年度</t>
  </si>
  <si>
    <t>２　要介護(要支援)認定者数（22年度累計）</t>
  </si>
  <si>
    <t>３－１　居宅介護(介護予防)サービス受給者数（22年度累計）</t>
  </si>
  <si>
    <t>３－２　地域密着型（介護予防）サービス受給者数（22年度累計）</t>
  </si>
  <si>
    <t>３－３　施設介護サービス受給者数（22年度累計）</t>
  </si>
  <si>
    <t>（平成22年3月サービス分から平成23年２月サービス分まで）その１　＜件数、単位数＞</t>
  </si>
  <si>
    <t>（平成22年3月サービス分から平成23年2月サービス分まで）その２　＜費用額、給付費＞</t>
  </si>
  <si>
    <t>（平成22年3月サービス分から平成23年2月サービス分まで）</t>
  </si>
  <si>
    <t>（平成22年3月サービス分から平成23年2月サービス分まで）</t>
  </si>
  <si>
    <t>寄付金</t>
  </si>
  <si>
    <t>申請件数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</si>
</sst>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0"/>
    <numFmt numFmtId="177" formatCode="#,##0;[Red]\-#,##0;&quot;-&quot;;@"/>
    <numFmt numFmtId="178" formatCode="#,##0;[Red]&quot;△&quot;#,##0;&quot;-&quot;;@"/>
    <numFmt numFmtId="179" formatCode="0_);[Red]\(0\)"/>
    <numFmt numFmtId="180" formatCode="#,##0_);[Red]\(#,##0\)"/>
    <numFmt numFmtId="181" formatCode="#,##0_ "/>
    <numFmt numFmtId="182" formatCode="#,##0;\-#,##0;&quot;-&quot;;@"/>
    <numFmt numFmtId="183" formatCode="#,##0;\-#,##0;0"/>
    <numFmt numFmtId="184" formatCode="&quot;\&quot;#,##0_);[Red]\(&quot;\&quot;#,##0\)"/>
  </numFmts>
  <fonts count="34">
    <font>
      <sz val="10"/>
      <name val="丸ｺﾞｼｯｸ体Ca-B(GT)"/>
      <family val="3"/>
    </font>
    <font>
      <b/>
      <sz val="10"/>
      <name val="丸ｺﾞｼｯｸ体Ca-B(GT)"/>
      <family val="3"/>
    </font>
    <font>
      <i/>
      <sz val="10"/>
      <name val="丸ｺﾞｼｯｸ体Ca-B(GT)"/>
      <family val="3"/>
    </font>
    <font>
      <b/>
      <i/>
      <sz val="10"/>
      <name val="丸ｺﾞｼｯｸ体Ca-B(GT)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丸ｺﾞｼｯｸ体Ca-B(GT)"/>
      <family val="3"/>
    </font>
    <font>
      <u val="single"/>
      <sz val="10"/>
      <color indexed="12"/>
      <name val="丸ｺﾞｼｯｸ体Ca-B(GT)"/>
      <family val="3"/>
    </font>
    <font>
      <u val="single"/>
      <sz val="10"/>
      <color indexed="36"/>
      <name val="丸ｺﾞｼｯｸ体Ca-B(GT)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>
        <color indexed="63"/>
      </right>
      <top style="thin"/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>
      <left style="thin"/>
      <right style="thin"/>
      <top style="hair"/>
      <bottom>
        <color indexed="63"/>
      </bottom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72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2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38" fontId="6" fillId="0" borderId="29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38" fontId="4" fillId="0" borderId="11" xfId="49" applyFont="1" applyBorder="1" applyAlignment="1">
      <alignment vertical="center" shrinkToFit="1"/>
    </xf>
    <xf numFmtId="38" fontId="4" fillId="0" borderId="30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Continuous" vertical="center"/>
    </xf>
    <xf numFmtId="177" fontId="4" fillId="0" borderId="0" xfId="49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8" fontId="4" fillId="0" borderId="30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horizontal="left" vertical="center"/>
    </xf>
    <xf numFmtId="38" fontId="6" fillId="0" borderId="11" xfId="49" applyFont="1" applyBorder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35" xfId="49" applyFont="1" applyBorder="1" applyAlignment="1">
      <alignment vertical="center"/>
    </xf>
    <xf numFmtId="38" fontId="6" fillId="0" borderId="36" xfId="49" applyFont="1" applyBorder="1" applyAlignment="1">
      <alignment vertical="center"/>
    </xf>
    <xf numFmtId="38" fontId="6" fillId="0" borderId="37" xfId="49" applyFont="1" applyBorder="1" applyAlignment="1">
      <alignment vertical="center"/>
    </xf>
    <xf numFmtId="38" fontId="4" fillId="0" borderId="18" xfId="49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38" xfId="0" applyFont="1" applyBorder="1" applyAlignment="1">
      <alignment vertical="center"/>
    </xf>
    <xf numFmtId="38" fontId="6" fillId="0" borderId="39" xfId="49" applyFont="1" applyBorder="1" applyAlignment="1">
      <alignment horizontal="left" vertical="center"/>
    </xf>
    <xf numFmtId="177" fontId="6" fillId="0" borderId="40" xfId="0" applyNumberFormat="1" applyFont="1" applyBorder="1" applyAlignment="1">
      <alignment horizontal="left" vertical="center"/>
    </xf>
    <xf numFmtId="38" fontId="6" fillId="0" borderId="18" xfId="49" applyFont="1" applyBorder="1" applyAlignment="1">
      <alignment horizontal="left" vertical="center"/>
    </xf>
    <xf numFmtId="38" fontId="4" fillId="0" borderId="41" xfId="0" applyNumberFormat="1" applyFont="1" applyBorder="1" applyAlignment="1">
      <alignment vertical="center"/>
    </xf>
    <xf numFmtId="38" fontId="4" fillId="0" borderId="41" xfId="49" applyFont="1" applyBorder="1" applyAlignment="1">
      <alignment horizontal="right" vertical="center"/>
    </xf>
    <xf numFmtId="38" fontId="6" fillId="0" borderId="42" xfId="49" applyFont="1" applyBorder="1" applyAlignment="1">
      <alignment vertical="center"/>
    </xf>
    <xf numFmtId="38" fontId="6" fillId="0" borderId="41" xfId="49" applyFont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46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13" fillId="0" borderId="47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distributed" vertical="center"/>
    </xf>
    <xf numFmtId="9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5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Continuous" vertical="center"/>
    </xf>
    <xf numFmtId="0" fontId="9" fillId="0" borderId="64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8" fillId="0" borderId="66" xfId="0" applyFont="1" applyBorder="1" applyAlignment="1">
      <alignment horizontal="center" vertical="center" wrapText="1"/>
    </xf>
    <xf numFmtId="38" fontId="9" fillId="0" borderId="67" xfId="49" applyFont="1" applyFill="1" applyBorder="1" applyAlignment="1">
      <alignment vertical="center"/>
    </xf>
    <xf numFmtId="38" fontId="9" fillId="0" borderId="68" xfId="49" applyFont="1" applyFill="1" applyBorder="1" applyAlignment="1">
      <alignment vertical="center"/>
    </xf>
    <xf numFmtId="38" fontId="9" fillId="0" borderId="6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70" xfId="49" applyFont="1" applyFill="1" applyBorder="1" applyAlignment="1">
      <alignment vertical="center"/>
    </xf>
    <xf numFmtId="38" fontId="9" fillId="0" borderId="71" xfId="49" applyFont="1" applyFill="1" applyBorder="1" applyAlignment="1">
      <alignment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38" fontId="8" fillId="0" borderId="71" xfId="49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Continuous" vertical="center"/>
    </xf>
    <xf numFmtId="38" fontId="6" fillId="0" borderId="73" xfId="49" applyFont="1" applyBorder="1" applyAlignment="1">
      <alignment vertical="center"/>
    </xf>
    <xf numFmtId="38" fontId="6" fillId="0" borderId="74" xfId="49" applyFont="1" applyBorder="1" applyAlignment="1">
      <alignment vertical="center"/>
    </xf>
    <xf numFmtId="38" fontId="6" fillId="0" borderId="75" xfId="49" applyFont="1" applyBorder="1" applyAlignment="1">
      <alignment vertical="center"/>
    </xf>
    <xf numFmtId="38" fontId="6" fillId="0" borderId="76" xfId="49" applyFont="1" applyBorder="1" applyAlignment="1">
      <alignment horizontal="right" vertical="center" wrapText="1"/>
    </xf>
    <xf numFmtId="38" fontId="6" fillId="0" borderId="71" xfId="49" applyFont="1" applyBorder="1" applyAlignment="1">
      <alignment horizontal="right" vertical="center" wrapText="1"/>
    </xf>
    <xf numFmtId="38" fontId="6" fillId="0" borderId="77" xfId="49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0" borderId="45" xfId="0" applyFont="1" applyBorder="1" applyAlignment="1">
      <alignment/>
    </xf>
    <xf numFmtId="38" fontId="4" fillId="0" borderId="18" xfId="49" applyFont="1" applyBorder="1" applyAlignment="1">
      <alignment horizontal="right" vertical="center" shrinkToFit="1"/>
    </xf>
    <xf numFmtId="38" fontId="4" fillId="0" borderId="31" xfId="49" applyFont="1" applyBorder="1" applyAlignment="1">
      <alignment vertical="center"/>
    </xf>
    <xf numFmtId="38" fontId="4" fillId="0" borderId="78" xfId="49" applyFont="1" applyBorder="1" applyAlignment="1">
      <alignment horizontal="right" vertical="center" shrinkToFit="1"/>
    </xf>
    <xf numFmtId="38" fontId="4" fillId="0" borderId="67" xfId="49" applyFont="1" applyBorder="1" applyAlignment="1">
      <alignment vertical="center"/>
    </xf>
    <xf numFmtId="38" fontId="4" fillId="0" borderId="79" xfId="49" applyFont="1" applyBorder="1" applyAlignment="1">
      <alignment horizontal="right" vertical="center" shrinkToFit="1"/>
    </xf>
    <xf numFmtId="0" fontId="13" fillId="0" borderId="6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8" fontId="4" fillId="0" borderId="80" xfId="49" applyFont="1" applyBorder="1" applyAlignment="1">
      <alignment horizontal="centerContinuous" vertical="center"/>
    </xf>
    <xf numFmtId="0" fontId="6" fillId="0" borderId="24" xfId="0" applyFont="1" applyBorder="1" applyAlignment="1">
      <alignment vertical="center" shrinkToFit="1"/>
    </xf>
    <xf numFmtId="0" fontId="6" fillId="0" borderId="8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Continuous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9" fillId="0" borderId="82" xfId="49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38" fontId="9" fillId="0" borderId="82" xfId="49" applyFont="1" applyFill="1" applyBorder="1" applyAlignment="1">
      <alignment vertical="center" shrinkToFit="1"/>
    </xf>
    <xf numFmtId="38" fontId="9" fillId="0" borderId="83" xfId="49" applyFont="1" applyFill="1" applyBorder="1" applyAlignment="1">
      <alignment vertical="center" shrinkToFit="1"/>
    </xf>
    <xf numFmtId="38" fontId="9" fillId="0" borderId="67" xfId="49" applyFont="1" applyFill="1" applyBorder="1" applyAlignment="1">
      <alignment vertical="center" shrinkToFit="1"/>
    </xf>
    <xf numFmtId="38" fontId="9" fillId="0" borderId="79" xfId="49" applyFont="1" applyFill="1" applyBorder="1" applyAlignment="1">
      <alignment vertical="center" shrinkToFit="1"/>
    </xf>
    <xf numFmtId="38" fontId="9" fillId="0" borderId="68" xfId="49" applyFont="1" applyFill="1" applyBorder="1" applyAlignment="1">
      <alignment vertical="center" shrinkToFit="1"/>
    </xf>
    <xf numFmtId="38" fontId="9" fillId="0" borderId="84" xfId="49" applyFont="1" applyFill="1" applyBorder="1" applyAlignment="1">
      <alignment vertical="center" shrinkToFit="1"/>
    </xf>
    <xf numFmtId="38" fontId="9" fillId="0" borderId="69" xfId="49" applyFont="1" applyFill="1" applyBorder="1" applyAlignment="1">
      <alignment vertical="center" shrinkToFit="1"/>
    </xf>
    <xf numFmtId="38" fontId="9" fillId="0" borderId="85" xfId="49" applyFont="1" applyFill="1" applyBorder="1" applyAlignment="1">
      <alignment vertical="center" shrinkToFit="1"/>
    </xf>
    <xf numFmtId="38" fontId="9" fillId="0" borderId="13" xfId="49" applyFont="1" applyFill="1" applyBorder="1" applyAlignment="1">
      <alignment vertical="center" shrinkToFit="1"/>
    </xf>
    <xf numFmtId="38" fontId="9" fillId="0" borderId="71" xfId="49" applyFont="1" applyFill="1" applyBorder="1" applyAlignment="1">
      <alignment vertical="center" shrinkToFit="1"/>
    </xf>
    <xf numFmtId="38" fontId="9" fillId="0" borderId="41" xfId="49" applyFont="1" applyFill="1" applyBorder="1" applyAlignment="1">
      <alignment vertical="center" shrinkToFit="1"/>
    </xf>
    <xf numFmtId="38" fontId="9" fillId="0" borderId="0" xfId="49" applyFont="1" applyFill="1" applyBorder="1" applyAlignment="1">
      <alignment vertical="center" shrinkToFit="1"/>
    </xf>
    <xf numFmtId="38" fontId="6" fillId="0" borderId="11" xfId="49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shrinkToFit="1"/>
    </xf>
    <xf numFmtId="0" fontId="6" fillId="0" borderId="8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4" fillId="0" borderId="41" xfId="49" applyFont="1" applyBorder="1" applyAlignment="1">
      <alignment vertical="center" shrinkToFit="1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6" fillId="0" borderId="0" xfId="61" applyNumberFormat="1" applyFont="1" applyFill="1" applyBorder="1" applyAlignment="1">
      <alignment vertical="center" wrapText="1"/>
      <protection/>
    </xf>
    <xf numFmtId="177" fontId="6" fillId="0" borderId="86" xfId="0" applyNumberFormat="1" applyFont="1" applyBorder="1" applyAlignment="1">
      <alignment horizontal="left" vertical="center"/>
    </xf>
    <xf numFmtId="177" fontId="6" fillId="0" borderId="87" xfId="0" applyNumberFormat="1" applyFont="1" applyBorder="1" applyAlignment="1">
      <alignment horizontal="left" vertical="center"/>
    </xf>
    <xf numFmtId="177" fontId="6" fillId="0" borderId="52" xfId="0" applyNumberFormat="1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left" vertical="center" shrinkToFit="1"/>
    </xf>
    <xf numFmtId="38" fontId="4" fillId="0" borderId="80" xfId="49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38" fontId="6" fillId="0" borderId="37" xfId="49" applyFont="1" applyBorder="1" applyAlignment="1">
      <alignment horizontal="center" vertical="center"/>
    </xf>
    <xf numFmtId="38" fontId="6" fillId="0" borderId="52" xfId="49" applyFont="1" applyBorder="1" applyAlignment="1">
      <alignment vertical="center"/>
    </xf>
    <xf numFmtId="38" fontId="6" fillId="0" borderId="26" xfId="49" applyFont="1" applyBorder="1" applyAlignment="1">
      <alignment horizontal="left" vertical="center"/>
    </xf>
    <xf numFmtId="177" fontId="6" fillId="0" borderId="25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38" fontId="6" fillId="0" borderId="88" xfId="49" applyFont="1" applyBorder="1" applyAlignment="1">
      <alignment vertical="center"/>
    </xf>
    <xf numFmtId="38" fontId="6" fillId="0" borderId="26" xfId="49" applyFont="1" applyBorder="1" applyAlignment="1">
      <alignment vertical="center"/>
    </xf>
    <xf numFmtId="177" fontId="6" fillId="0" borderId="12" xfId="0" applyNumberFormat="1" applyFont="1" applyBorder="1" applyAlignment="1">
      <alignment horizontal="left" vertical="center"/>
    </xf>
    <xf numFmtId="177" fontId="6" fillId="0" borderId="17" xfId="0" applyNumberFormat="1" applyFont="1" applyBorder="1" applyAlignment="1">
      <alignment horizontal="left" vertical="center"/>
    </xf>
    <xf numFmtId="177" fontId="6" fillId="0" borderId="61" xfId="0" applyNumberFormat="1" applyFont="1" applyBorder="1" applyAlignment="1">
      <alignment horizontal="left" vertical="center"/>
    </xf>
    <xf numFmtId="177" fontId="6" fillId="0" borderId="89" xfId="0" applyNumberFormat="1" applyFont="1" applyBorder="1" applyAlignment="1">
      <alignment horizontal="left" vertical="center"/>
    </xf>
    <xf numFmtId="177" fontId="6" fillId="0" borderId="90" xfId="0" applyNumberFormat="1" applyFont="1" applyBorder="1" applyAlignment="1">
      <alignment vertical="center"/>
    </xf>
    <xf numFmtId="38" fontId="6" fillId="0" borderId="91" xfId="49" applyFont="1" applyBorder="1" applyAlignment="1">
      <alignment vertical="center"/>
    </xf>
    <xf numFmtId="177" fontId="6" fillId="0" borderId="39" xfId="0" applyNumberFormat="1" applyFont="1" applyBorder="1" applyAlignment="1">
      <alignment horizontal="left" vertical="center"/>
    </xf>
    <xf numFmtId="177" fontId="6" fillId="0" borderId="92" xfId="0" applyNumberFormat="1" applyFont="1" applyFill="1" applyBorder="1" applyAlignment="1">
      <alignment horizontal="left" vertical="center"/>
    </xf>
    <xf numFmtId="177" fontId="6" fillId="0" borderId="93" xfId="0" applyNumberFormat="1" applyFont="1" applyFill="1" applyBorder="1" applyAlignment="1">
      <alignment horizontal="left" vertical="center"/>
    </xf>
    <xf numFmtId="177" fontId="6" fillId="0" borderId="45" xfId="0" applyNumberFormat="1" applyFont="1" applyFill="1" applyBorder="1" applyAlignment="1">
      <alignment horizontal="left" vertical="center"/>
    </xf>
    <xf numFmtId="177" fontId="6" fillId="0" borderId="12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38" fontId="6" fillId="0" borderId="94" xfId="49" applyFont="1" applyFill="1" applyBorder="1" applyAlignment="1">
      <alignment vertical="center"/>
    </xf>
    <xf numFmtId="38" fontId="6" fillId="0" borderId="93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177" fontId="6" fillId="0" borderId="38" xfId="0" applyNumberFormat="1" applyFont="1" applyBorder="1" applyAlignment="1">
      <alignment horizontal="left" vertical="center"/>
    </xf>
    <xf numFmtId="38" fontId="6" fillId="0" borderId="37" xfId="49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88" xfId="0" applyFont="1" applyBorder="1" applyAlignment="1">
      <alignment horizontal="left" vertical="center"/>
    </xf>
    <xf numFmtId="177" fontId="6" fillId="0" borderId="32" xfId="0" applyNumberFormat="1" applyFont="1" applyBorder="1" applyAlignment="1">
      <alignment horizontal="left" vertical="center"/>
    </xf>
    <xf numFmtId="177" fontId="6" fillId="0" borderId="95" xfId="0" applyNumberFormat="1" applyFont="1" applyBorder="1" applyAlignment="1">
      <alignment horizontal="left" vertical="center"/>
    </xf>
    <xf numFmtId="177" fontId="6" fillId="0" borderId="32" xfId="0" applyNumberFormat="1" applyFont="1" applyBorder="1" applyAlignment="1">
      <alignment horizontal="left" vertical="center" shrinkToFit="1"/>
    </xf>
    <xf numFmtId="177" fontId="9" fillId="0" borderId="95" xfId="0" applyNumberFormat="1" applyFont="1" applyBorder="1" applyAlignment="1">
      <alignment horizontal="left" vertical="center"/>
    </xf>
    <xf numFmtId="177" fontId="6" fillId="0" borderId="91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38" fontId="4" fillId="0" borderId="72" xfId="49" applyFont="1" applyBorder="1" applyAlignment="1">
      <alignment horizontal="right" vertical="center"/>
    </xf>
    <xf numFmtId="0" fontId="6" fillId="0" borderId="43" xfId="0" applyFont="1" applyBorder="1" applyAlignment="1">
      <alignment horizontal="left" vertical="center"/>
    </xf>
    <xf numFmtId="38" fontId="4" fillId="0" borderId="96" xfId="49" applyFont="1" applyBorder="1" applyAlignment="1">
      <alignment horizontal="right" vertical="center"/>
    </xf>
    <xf numFmtId="38" fontId="4" fillId="0" borderId="48" xfId="49" applyFont="1" applyBorder="1" applyAlignment="1">
      <alignment horizontal="right" vertical="center"/>
    </xf>
    <xf numFmtId="38" fontId="4" fillId="0" borderId="97" xfId="49" applyFont="1" applyBorder="1" applyAlignment="1">
      <alignment horizontal="right" vertical="center"/>
    </xf>
    <xf numFmtId="38" fontId="4" fillId="0" borderId="71" xfId="49" applyFont="1" applyBorder="1" applyAlignment="1">
      <alignment horizontal="right" vertical="center"/>
    </xf>
    <xf numFmtId="38" fontId="4" fillId="0" borderId="77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98" xfId="49" applyFont="1" applyBorder="1" applyAlignment="1">
      <alignment horizontal="right" vertical="center"/>
    </xf>
    <xf numFmtId="0" fontId="4" fillId="0" borderId="99" xfId="0" applyFont="1" applyFill="1" applyBorder="1" applyAlignment="1">
      <alignment horizontal="distributed" vertical="center"/>
    </xf>
    <xf numFmtId="0" fontId="4" fillId="0" borderId="100" xfId="0" applyFont="1" applyFill="1" applyBorder="1" applyAlignment="1">
      <alignment horizontal="right" vertical="center"/>
    </xf>
    <xf numFmtId="0" fontId="6" fillId="0" borderId="101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left" vertical="center"/>
    </xf>
    <xf numFmtId="0" fontId="6" fillId="0" borderId="102" xfId="0" applyFont="1" applyBorder="1" applyAlignment="1">
      <alignment vertical="center"/>
    </xf>
    <xf numFmtId="38" fontId="4" fillId="0" borderId="10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0" fontId="6" fillId="0" borderId="104" xfId="0" applyFont="1" applyBorder="1" applyAlignment="1">
      <alignment vertical="center" wrapText="1"/>
    </xf>
    <xf numFmtId="38" fontId="4" fillId="0" borderId="99" xfId="49" applyFont="1" applyBorder="1" applyAlignment="1">
      <alignment horizontal="right" vertical="center"/>
    </xf>
    <xf numFmtId="38" fontId="4" fillId="0" borderId="100" xfId="49" applyFont="1" applyBorder="1" applyAlignment="1">
      <alignment horizontal="right" vertical="center"/>
    </xf>
    <xf numFmtId="0" fontId="6" fillId="0" borderId="50" xfId="0" applyFont="1" applyBorder="1" applyAlignment="1">
      <alignment vertical="center"/>
    </xf>
    <xf numFmtId="38" fontId="6" fillId="0" borderId="105" xfId="49" applyFont="1" applyBorder="1" applyAlignment="1">
      <alignment vertical="center"/>
    </xf>
    <xf numFmtId="38" fontId="6" fillId="0" borderId="106" xfId="49" applyFont="1" applyBorder="1" applyAlignment="1">
      <alignment vertical="center"/>
    </xf>
    <xf numFmtId="38" fontId="6" fillId="0" borderId="105" xfId="49" applyFont="1" applyBorder="1" applyAlignment="1">
      <alignment horizontal="right" vertical="center"/>
    </xf>
    <xf numFmtId="38" fontId="6" fillId="0" borderId="106" xfId="49" applyFont="1" applyBorder="1" applyAlignment="1">
      <alignment horizontal="right" vertical="center"/>
    </xf>
    <xf numFmtId="0" fontId="8" fillId="0" borderId="107" xfId="0" applyFont="1" applyFill="1" applyBorder="1" applyAlignment="1">
      <alignment horizontal="centerContinuous" vertical="center"/>
    </xf>
    <xf numFmtId="6" fontId="8" fillId="0" borderId="108" xfId="58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right" vertical="center"/>
    </xf>
    <xf numFmtId="0" fontId="6" fillId="0" borderId="104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4" fillId="0" borderId="96" xfId="0" applyFont="1" applyFill="1" applyBorder="1" applyAlignment="1">
      <alignment horizontal="right" vertical="center"/>
    </xf>
    <xf numFmtId="0" fontId="6" fillId="0" borderId="109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0" xfId="0" applyFont="1" applyBorder="1" applyAlignment="1">
      <alignment vertical="center" wrapText="1"/>
    </xf>
    <xf numFmtId="0" fontId="6" fillId="0" borderId="43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04" xfId="0" applyFont="1" applyBorder="1" applyAlignment="1">
      <alignment horizontal="centerContinuous" vertical="center"/>
    </xf>
    <xf numFmtId="0" fontId="6" fillId="0" borderId="52" xfId="0" applyFont="1" applyBorder="1" applyAlignment="1">
      <alignment vertical="center" wrapText="1"/>
    </xf>
    <xf numFmtId="0" fontId="9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6" fillId="0" borderId="95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6" fontId="8" fillId="0" borderId="108" xfId="58" applyFont="1" applyFill="1" applyBorder="1" applyAlignment="1">
      <alignment vertical="center"/>
    </xf>
    <xf numFmtId="38" fontId="9" fillId="0" borderId="110" xfId="49" applyFont="1" applyFill="1" applyBorder="1" applyAlignment="1">
      <alignment vertical="center"/>
    </xf>
    <xf numFmtId="38" fontId="4" fillId="0" borderId="111" xfId="49" applyFont="1" applyBorder="1" applyAlignment="1">
      <alignment vertical="center" shrinkToFit="1"/>
    </xf>
    <xf numFmtId="38" fontId="4" fillId="0" borderId="112" xfId="49" applyFont="1" applyBorder="1" applyAlignment="1">
      <alignment vertical="center" shrinkToFit="1"/>
    </xf>
    <xf numFmtId="38" fontId="4" fillId="0" borderId="113" xfId="49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vertical="center" shrinkToFit="1"/>
    </xf>
    <xf numFmtId="38" fontId="6" fillId="0" borderId="11" xfId="49" applyFont="1" applyBorder="1" applyAlignment="1">
      <alignment vertical="center"/>
    </xf>
    <xf numFmtId="38" fontId="6" fillId="0" borderId="18" xfId="49" applyFont="1" applyBorder="1" applyAlignment="1" quotePrefix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177" fontId="6" fillId="0" borderId="11" xfId="49" applyNumberFormat="1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177" fontId="6" fillId="0" borderId="22" xfId="49" applyNumberFormat="1" applyFont="1" applyBorder="1" applyAlignment="1">
      <alignment vertical="center"/>
    </xf>
    <xf numFmtId="38" fontId="6" fillId="0" borderId="22" xfId="49" applyFont="1" applyBorder="1" applyAlignment="1">
      <alignment horizontal="right" vertical="center"/>
    </xf>
    <xf numFmtId="38" fontId="6" fillId="0" borderId="111" xfId="49" applyFont="1" applyBorder="1" applyAlignment="1" quotePrefix="1">
      <alignment horizontal="center" vertical="center"/>
    </xf>
    <xf numFmtId="38" fontId="6" fillId="0" borderId="34" xfId="49" applyFont="1" applyBorder="1" applyAlignment="1">
      <alignment horizontal="right" vertical="center"/>
    </xf>
    <xf numFmtId="38" fontId="4" fillId="0" borderId="102" xfId="49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57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38" fontId="4" fillId="0" borderId="18" xfId="49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38" fontId="4" fillId="0" borderId="114" xfId="49" applyFont="1" applyBorder="1" applyAlignment="1">
      <alignment horizontal="right" vertical="center"/>
    </xf>
    <xf numFmtId="38" fontId="4" fillId="0" borderId="101" xfId="49" applyFont="1" applyBorder="1" applyAlignment="1">
      <alignment horizontal="right" vertical="center"/>
    </xf>
    <xf numFmtId="38" fontId="4" fillId="0" borderId="115" xfId="49" applyFont="1" applyBorder="1" applyAlignment="1">
      <alignment horizontal="right" vertical="center"/>
    </xf>
    <xf numFmtId="56" fontId="6" fillId="0" borderId="0" xfId="0" applyNumberFormat="1" applyFont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7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right" vertical="center"/>
    </xf>
    <xf numFmtId="0" fontId="6" fillId="0" borderId="108" xfId="0" applyFont="1" applyBorder="1" applyAlignment="1">
      <alignment horizontal="left" vertical="center"/>
    </xf>
    <xf numFmtId="0" fontId="6" fillId="0" borderId="116" xfId="0" applyFont="1" applyBorder="1" applyAlignment="1">
      <alignment horizontal="right" vertical="center"/>
    </xf>
    <xf numFmtId="0" fontId="6" fillId="0" borderId="117" xfId="0" applyFont="1" applyBorder="1" applyAlignment="1">
      <alignment horizontal="right" vertical="center"/>
    </xf>
    <xf numFmtId="56" fontId="7" fillId="0" borderId="0" xfId="0" applyNumberFormat="1" applyFont="1" applyAlignment="1">
      <alignment/>
    </xf>
    <xf numFmtId="38" fontId="4" fillId="0" borderId="76" xfId="49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38" fontId="8" fillId="0" borderId="29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23" xfId="49" applyFont="1" applyBorder="1" applyAlignment="1" quotePrefix="1">
      <alignment horizontal="right" vertical="center"/>
    </xf>
    <xf numFmtId="38" fontId="8" fillId="0" borderId="118" xfId="49" applyFont="1" applyBorder="1" applyAlignment="1">
      <alignment vertical="center"/>
    </xf>
    <xf numFmtId="38" fontId="8" fillId="0" borderId="119" xfId="49" applyFont="1" applyBorder="1" applyAlignment="1">
      <alignment vertical="center"/>
    </xf>
    <xf numFmtId="38" fontId="8" fillId="0" borderId="24" xfId="49" applyFont="1" applyBorder="1" applyAlignment="1" quotePrefix="1">
      <alignment horizontal="right" vertical="center"/>
    </xf>
    <xf numFmtId="38" fontId="8" fillId="0" borderId="67" xfId="49" applyFont="1" applyBorder="1" applyAlignment="1">
      <alignment vertical="center"/>
    </xf>
    <xf numFmtId="38" fontId="8" fillId="0" borderId="79" xfId="49" applyFont="1" applyBorder="1" applyAlignment="1">
      <alignment vertical="center"/>
    </xf>
    <xf numFmtId="38" fontId="8" fillId="0" borderId="81" xfId="49" applyFont="1" applyBorder="1" applyAlignment="1" quotePrefix="1">
      <alignment horizontal="right" vertical="center"/>
    </xf>
    <xf numFmtId="38" fontId="8" fillId="0" borderId="69" xfId="49" applyFont="1" applyBorder="1" applyAlignment="1">
      <alignment vertical="center"/>
    </xf>
    <xf numFmtId="38" fontId="8" fillId="0" borderId="120" xfId="49" applyFont="1" applyBorder="1" applyAlignment="1">
      <alignment horizontal="center" vertical="center"/>
    </xf>
    <xf numFmtId="38" fontId="8" fillId="0" borderId="121" xfId="49" applyFont="1" applyBorder="1" applyAlignment="1">
      <alignment horizontal="center" vertical="center"/>
    </xf>
    <xf numFmtId="38" fontId="8" fillId="0" borderId="110" xfId="49" applyFont="1" applyBorder="1" applyAlignment="1">
      <alignment horizontal="center" vertical="center"/>
    </xf>
    <xf numFmtId="38" fontId="8" fillId="0" borderId="122" xfId="49" applyFont="1" applyBorder="1" applyAlignment="1">
      <alignment horizontal="center" vertical="center"/>
    </xf>
    <xf numFmtId="38" fontId="8" fillId="0" borderId="103" xfId="49" applyFont="1" applyBorder="1" applyAlignment="1">
      <alignment vertical="center"/>
    </xf>
    <xf numFmtId="38" fontId="8" fillId="0" borderId="123" xfId="49" applyFont="1" applyBorder="1" applyAlignment="1">
      <alignment horizontal="center" vertical="center"/>
    </xf>
    <xf numFmtId="38" fontId="8" fillId="0" borderId="13" xfId="49" applyFont="1" applyBorder="1" applyAlignment="1">
      <alignment vertical="center"/>
    </xf>
    <xf numFmtId="38" fontId="8" fillId="0" borderId="83" xfId="49" applyFont="1" applyBorder="1" applyAlignment="1">
      <alignment vertical="center"/>
    </xf>
    <xf numFmtId="38" fontId="8" fillId="0" borderId="31" xfId="49" applyFont="1" applyBorder="1" applyAlignment="1">
      <alignment vertical="center"/>
    </xf>
    <xf numFmtId="38" fontId="8" fillId="0" borderId="42" xfId="49" applyFont="1" applyBorder="1" applyAlignment="1">
      <alignment vertical="center"/>
    </xf>
    <xf numFmtId="38" fontId="8" fillId="0" borderId="71" xfId="49" applyFont="1" applyBorder="1" applyAlignment="1">
      <alignment vertical="center"/>
    </xf>
    <xf numFmtId="38" fontId="8" fillId="0" borderId="41" xfId="49" applyFont="1" applyBorder="1" applyAlignment="1">
      <alignment vertical="center"/>
    </xf>
    <xf numFmtId="38" fontId="8" fillId="0" borderId="67" xfId="49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38" fontId="8" fillId="0" borderId="25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38" fontId="8" fillId="0" borderId="23" xfId="49" applyFont="1" applyFill="1" applyBorder="1" applyAlignment="1" quotePrefix="1">
      <alignment horizontal="right" vertical="center"/>
    </xf>
    <xf numFmtId="38" fontId="8" fillId="0" borderId="118" xfId="49" applyFont="1" applyFill="1" applyBorder="1" applyAlignment="1">
      <alignment vertical="center"/>
    </xf>
    <xf numFmtId="38" fontId="8" fillId="0" borderId="119" xfId="49" applyFont="1" applyFill="1" applyBorder="1" applyAlignment="1">
      <alignment vertical="center"/>
    </xf>
    <xf numFmtId="38" fontId="8" fillId="0" borderId="24" xfId="49" applyFont="1" applyFill="1" applyBorder="1" applyAlignment="1" quotePrefix="1">
      <alignment horizontal="right" vertical="center"/>
    </xf>
    <xf numFmtId="38" fontId="8" fillId="0" borderId="67" xfId="49" applyFont="1" applyFill="1" applyBorder="1" applyAlignment="1">
      <alignment vertical="center"/>
    </xf>
    <xf numFmtId="38" fontId="8" fillId="0" borderId="79" xfId="49" applyFont="1" applyFill="1" applyBorder="1" applyAlignment="1">
      <alignment vertical="center"/>
    </xf>
    <xf numFmtId="38" fontId="8" fillId="0" borderId="81" xfId="49" applyFont="1" applyFill="1" applyBorder="1" applyAlignment="1" quotePrefix="1">
      <alignment horizontal="right" vertical="center"/>
    </xf>
    <xf numFmtId="38" fontId="8" fillId="0" borderId="69" xfId="49" applyFont="1" applyFill="1" applyBorder="1" applyAlignment="1">
      <alignment vertical="center"/>
    </xf>
    <xf numFmtId="38" fontId="8" fillId="0" borderId="120" xfId="49" applyFont="1" applyFill="1" applyBorder="1" applyAlignment="1" quotePrefix="1">
      <alignment horizontal="center" vertical="center"/>
    </xf>
    <xf numFmtId="38" fontId="8" fillId="0" borderId="121" xfId="49" applyFont="1" applyFill="1" applyBorder="1" applyAlignment="1" quotePrefix="1">
      <alignment horizontal="center" vertical="center"/>
    </xf>
    <xf numFmtId="38" fontId="8" fillId="0" borderId="110" xfId="49" applyFont="1" applyFill="1" applyBorder="1" applyAlignment="1" quotePrefix="1">
      <alignment horizontal="center" vertical="center"/>
    </xf>
    <xf numFmtId="38" fontId="8" fillId="0" borderId="122" xfId="49" applyFont="1" applyFill="1" applyBorder="1" applyAlignment="1">
      <alignment horizontal="center" vertical="center"/>
    </xf>
    <xf numFmtId="38" fontId="8" fillId="0" borderId="103" xfId="49" applyFont="1" applyFill="1" applyBorder="1" applyAlignment="1">
      <alignment vertical="center"/>
    </xf>
    <xf numFmtId="38" fontId="8" fillId="0" borderId="120" xfId="49" applyFont="1" applyFill="1" applyBorder="1" applyAlignment="1">
      <alignment horizontal="center" vertical="center"/>
    </xf>
    <xf numFmtId="38" fontId="8" fillId="0" borderId="123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vertical="center"/>
    </xf>
    <xf numFmtId="38" fontId="8" fillId="0" borderId="83" xfId="49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38" fontId="8" fillId="0" borderId="42" xfId="49" applyFont="1" applyFill="1" applyBorder="1" applyAlignment="1">
      <alignment vertical="center"/>
    </xf>
    <xf numFmtId="38" fontId="8" fillId="0" borderId="71" xfId="49" applyFont="1" applyFill="1" applyBorder="1" applyAlignment="1">
      <alignment vertical="center"/>
    </xf>
    <xf numFmtId="38" fontId="8" fillId="0" borderId="41" xfId="49" applyFont="1" applyFill="1" applyBorder="1" applyAlignment="1">
      <alignment vertical="center"/>
    </xf>
    <xf numFmtId="38" fontId="8" fillId="0" borderId="124" xfId="49" applyFont="1" applyFill="1" applyBorder="1" applyAlignment="1" quotePrefix="1">
      <alignment horizontal="right" vertical="center"/>
    </xf>
    <xf numFmtId="38" fontId="8" fillId="0" borderId="68" xfId="49" applyFont="1" applyFill="1" applyBorder="1" applyAlignment="1">
      <alignment vertical="center"/>
    </xf>
    <xf numFmtId="38" fontId="8" fillId="0" borderId="122" xfId="49" applyFont="1" applyFill="1" applyBorder="1" applyAlignment="1" quotePrefix="1">
      <alignment horizontal="center" vertical="center"/>
    </xf>
    <xf numFmtId="38" fontId="8" fillId="0" borderId="123" xfId="49" applyFont="1" applyFill="1" applyBorder="1" applyAlignment="1" quotePrefix="1">
      <alignment horizontal="center" vertical="center"/>
    </xf>
    <xf numFmtId="38" fontId="6" fillId="0" borderId="11" xfId="49" applyFont="1" applyBorder="1" applyAlignment="1">
      <alignment vertical="center" shrinkToFit="1"/>
    </xf>
    <xf numFmtId="38" fontId="6" fillId="0" borderId="30" xfId="49" applyFont="1" applyBorder="1" applyAlignment="1">
      <alignment vertical="center" shrinkToFit="1"/>
    </xf>
    <xf numFmtId="38" fontId="6" fillId="0" borderId="29" xfId="49" applyFont="1" applyBorder="1" applyAlignment="1">
      <alignment vertical="center" shrinkToFit="1"/>
    </xf>
    <xf numFmtId="38" fontId="6" fillId="0" borderId="22" xfId="49" applyFont="1" applyBorder="1" applyAlignment="1">
      <alignment vertical="center" shrinkToFit="1"/>
    </xf>
    <xf numFmtId="38" fontId="6" fillId="0" borderId="41" xfId="49" applyFont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8" fontId="5" fillId="0" borderId="0" xfId="49" applyFont="1" applyAlignment="1">
      <alignment horizontal="left" vertical="center"/>
    </xf>
    <xf numFmtId="38" fontId="5" fillId="0" borderId="0" xfId="49" applyFont="1" applyAlignment="1">
      <alignment vertical="center"/>
    </xf>
    <xf numFmtId="38" fontId="33" fillId="0" borderId="0" xfId="49" applyFont="1" applyAlignment="1">
      <alignment horizontal="left" vertical="center"/>
    </xf>
    <xf numFmtId="38" fontId="8" fillId="0" borderId="111" xfId="49" applyFont="1" applyBorder="1" applyAlignment="1">
      <alignment vertical="center"/>
    </xf>
    <xf numFmtId="38" fontId="8" fillId="0" borderId="111" xfId="49" applyFont="1" applyFill="1" applyBorder="1" applyAlignment="1">
      <alignment vertical="center"/>
    </xf>
    <xf numFmtId="181" fontId="4" fillId="0" borderId="18" xfId="0" applyNumberFormat="1" applyFont="1" applyBorder="1" applyAlignment="1">
      <alignment horizontal="right" vertical="center"/>
    </xf>
    <xf numFmtId="38" fontId="8" fillId="0" borderId="67" xfId="49" applyNumberFormat="1" applyFont="1" applyFill="1" applyBorder="1" applyAlignment="1">
      <alignment vertical="center"/>
    </xf>
    <xf numFmtId="0" fontId="4" fillId="0" borderId="125" xfId="0" applyFont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0" borderId="126" xfId="0" applyFont="1" applyBorder="1" applyAlignment="1" quotePrefix="1">
      <alignment horizontal="center" vertical="center"/>
    </xf>
    <xf numFmtId="0" fontId="4" fillId="0" borderId="127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38" fontId="4" fillId="0" borderId="70" xfId="49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0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77" xfId="0" applyFont="1" applyBorder="1" applyAlignment="1">
      <alignment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38" fontId="4" fillId="0" borderId="29" xfId="49" applyFont="1" applyBorder="1" applyAlignment="1">
      <alignment horizontal="right" vertical="center"/>
    </xf>
    <xf numFmtId="38" fontId="4" fillId="0" borderId="133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0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22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38" fontId="4" fillId="0" borderId="71" xfId="0" applyNumberFormat="1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" fillId="0" borderId="25" xfId="0" applyNumberFormat="1" applyFont="1" applyBorder="1" applyAlignment="1">
      <alignment vertical="center"/>
    </xf>
    <xf numFmtId="38" fontId="4" fillId="0" borderId="114" xfId="0" applyNumberFormat="1" applyFont="1" applyBorder="1" applyAlignment="1">
      <alignment vertical="center"/>
    </xf>
    <xf numFmtId="0" fontId="4" fillId="0" borderId="136" xfId="0" applyFont="1" applyBorder="1" applyAlignment="1" quotePrefix="1">
      <alignment horizontal="center" vertical="center"/>
    </xf>
    <xf numFmtId="0" fontId="4" fillId="0" borderId="137" xfId="0" applyFont="1" applyBorder="1" applyAlignment="1" quotePrefix="1">
      <alignment horizontal="center" vertical="center"/>
    </xf>
    <xf numFmtId="0" fontId="4" fillId="0" borderId="138" xfId="0" applyFont="1" applyBorder="1" applyAlignment="1" quotePrefix="1">
      <alignment horizontal="center" vertical="center"/>
    </xf>
    <xf numFmtId="38" fontId="4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8" fontId="4" fillId="0" borderId="103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38" fontId="4" fillId="0" borderId="70" xfId="0" applyNumberFormat="1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4" fillId="0" borderId="139" xfId="0" applyFont="1" applyBorder="1" applyAlignment="1" quotePrefix="1">
      <alignment horizontal="center" vertical="center"/>
    </xf>
    <xf numFmtId="0" fontId="4" fillId="0" borderId="140" xfId="0" applyFont="1" applyBorder="1" applyAlignment="1" quotePrefix="1">
      <alignment horizontal="center" vertical="center"/>
    </xf>
    <xf numFmtId="0" fontId="4" fillId="0" borderId="141" xfId="0" applyFont="1" applyBorder="1" applyAlignment="1" quotePrefix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4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33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14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134" xfId="0" applyFont="1" applyBorder="1" applyAlignment="1">
      <alignment horizontal="left" vertical="center"/>
    </xf>
    <xf numFmtId="0" fontId="6" fillId="0" borderId="143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center"/>
    </xf>
    <xf numFmtId="0" fontId="6" fillId="0" borderId="144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145" xfId="0" applyFont="1" applyBorder="1" applyAlignment="1">
      <alignment horizontal="right" vertical="center"/>
    </xf>
    <xf numFmtId="0" fontId="6" fillId="0" borderId="104" xfId="0" applyFont="1" applyBorder="1" applyAlignment="1">
      <alignment horizontal="left" vertical="center" wrapText="1"/>
    </xf>
    <xf numFmtId="0" fontId="6" fillId="0" borderId="5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4" xfId="0" applyFont="1" applyBorder="1" applyAlignment="1">
      <alignment vertical="center" wrapText="1"/>
    </xf>
    <xf numFmtId="38" fontId="4" fillId="0" borderId="48" xfId="49" applyFont="1" applyBorder="1" applyAlignment="1">
      <alignment horizontal="right" vertical="center"/>
    </xf>
    <xf numFmtId="38" fontId="4" fillId="0" borderId="97" xfId="49" applyFont="1" applyBorder="1" applyAlignment="1">
      <alignment horizontal="right" vertical="center"/>
    </xf>
    <xf numFmtId="38" fontId="4" fillId="0" borderId="102" xfId="49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146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38" fontId="4" fillId="0" borderId="71" xfId="49" applyFont="1" applyBorder="1" applyAlignment="1">
      <alignment horizontal="right" vertical="center"/>
    </xf>
    <xf numFmtId="38" fontId="4" fillId="0" borderId="77" xfId="49" applyFont="1" applyBorder="1" applyAlignment="1">
      <alignment horizontal="right" vertical="center"/>
    </xf>
    <xf numFmtId="38" fontId="4" fillId="0" borderId="99" xfId="49" applyFont="1" applyBorder="1" applyAlignment="1">
      <alignment horizontal="right" vertical="center"/>
    </xf>
    <xf numFmtId="38" fontId="4" fillId="0" borderId="100" xfId="49" applyFont="1" applyBorder="1" applyAlignment="1">
      <alignment horizontal="right" vertical="center"/>
    </xf>
    <xf numFmtId="0" fontId="13" fillId="0" borderId="146" xfId="0" applyFont="1" applyBorder="1" applyAlignment="1">
      <alignment horizontal="center" vertical="center" wrapText="1"/>
    </xf>
    <xf numFmtId="0" fontId="13" fillId="0" borderId="148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45" xfId="0" applyFont="1" applyBorder="1" applyAlignment="1">
      <alignment/>
    </xf>
    <xf numFmtId="0" fontId="8" fillId="0" borderId="146" xfId="0" applyFont="1" applyBorder="1" applyAlignment="1">
      <alignment horizontal="center" vertical="center" wrapText="1"/>
    </xf>
    <xf numFmtId="0" fontId="6" fillId="0" borderId="14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5" xfId="0" applyFont="1" applyBorder="1" applyAlignment="1">
      <alignment/>
    </xf>
    <xf numFmtId="38" fontId="4" fillId="0" borderId="72" xfId="49" applyFont="1" applyBorder="1" applyAlignment="1">
      <alignment horizontal="right" vertical="center"/>
    </xf>
    <xf numFmtId="38" fontId="4" fillId="0" borderId="115" xfId="49" applyFont="1" applyBorder="1" applyAlignment="1">
      <alignment horizontal="right"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0" fontId="6" fillId="0" borderId="150" xfId="0" applyFont="1" applyBorder="1" applyAlignment="1">
      <alignment horizontal="center" vertical="center" wrapText="1"/>
    </xf>
    <xf numFmtId="38" fontId="4" fillId="0" borderId="101" xfId="49" applyFont="1" applyBorder="1" applyAlignment="1">
      <alignment horizontal="right" vertical="center"/>
    </xf>
    <xf numFmtId="0" fontId="6" fillId="0" borderId="151" xfId="0" applyFont="1" applyBorder="1" applyAlignment="1">
      <alignment horizontal="center" vertical="center" wrapText="1"/>
    </xf>
    <xf numFmtId="38" fontId="4" fillId="0" borderId="149" xfId="49" applyFont="1" applyBorder="1" applyAlignment="1">
      <alignment horizontal="right" vertical="center"/>
    </xf>
    <xf numFmtId="38" fontId="4" fillId="0" borderId="151" xfId="49" applyFont="1" applyBorder="1" applyAlignment="1">
      <alignment horizontal="right" vertical="center"/>
    </xf>
    <xf numFmtId="38" fontId="4" fillId="0" borderId="22" xfId="49" applyFont="1" applyBorder="1" applyAlignment="1">
      <alignment vertical="center"/>
    </xf>
    <xf numFmtId="38" fontId="4" fillId="0" borderId="135" xfId="49" applyFont="1" applyBorder="1" applyAlignment="1">
      <alignment vertical="center"/>
    </xf>
    <xf numFmtId="38" fontId="4" fillId="0" borderId="80" xfId="49" applyFont="1" applyBorder="1" applyAlignment="1">
      <alignment horizontal="right" vertical="center"/>
    </xf>
    <xf numFmtId="38" fontId="4" fillId="0" borderId="103" xfId="49" applyFont="1" applyBorder="1" applyAlignment="1">
      <alignment horizontal="right" vertical="center"/>
    </xf>
    <xf numFmtId="38" fontId="4" fillId="0" borderId="114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99" xfId="49" applyFont="1" applyBorder="1" applyAlignment="1">
      <alignment vertical="center"/>
    </xf>
    <xf numFmtId="38" fontId="4" fillId="0" borderId="101" xfId="49" applyFont="1" applyBorder="1" applyAlignment="1">
      <alignment vertical="center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152" xfId="0" applyFont="1" applyBorder="1" applyAlignment="1">
      <alignment vertical="center" wrapText="1"/>
    </xf>
    <xf numFmtId="0" fontId="6" fillId="0" borderId="105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6" fillId="0" borderId="86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86" xfId="0" applyFont="1" applyBorder="1" applyAlignment="1">
      <alignment vertical="center" shrinkToFit="1"/>
    </xf>
    <xf numFmtId="0" fontId="6" fillId="0" borderId="134" xfId="0" applyFont="1" applyBorder="1" applyAlignment="1">
      <alignment vertical="center" shrinkToFit="1"/>
    </xf>
    <xf numFmtId="0" fontId="6" fillId="0" borderId="1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0" fontId="6" fillId="0" borderId="134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vertical="center" shrinkToFit="1"/>
    </xf>
    <xf numFmtId="0" fontId="6" fillId="0" borderId="134" xfId="0" applyFont="1" applyFill="1" applyBorder="1" applyAlignment="1">
      <alignment vertical="center" shrinkToFit="1"/>
    </xf>
    <xf numFmtId="0" fontId="6" fillId="0" borderId="114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left" vertical="center" shrinkToFit="1"/>
    </xf>
    <xf numFmtId="0" fontId="9" fillId="0" borderId="144" xfId="0" applyFont="1" applyFill="1" applyBorder="1" applyAlignment="1">
      <alignment horizontal="left" vertical="center" shrinkToFit="1"/>
    </xf>
    <xf numFmtId="0" fontId="9" fillId="0" borderId="153" xfId="0" applyFont="1" applyFill="1" applyBorder="1" applyAlignment="1">
      <alignment horizontal="left" vertical="center" shrinkToFit="1"/>
    </xf>
    <xf numFmtId="0" fontId="9" fillId="0" borderId="154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vertical="center" shrinkToFit="1"/>
    </xf>
    <xf numFmtId="0" fontId="4" fillId="0" borderId="114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6" fillId="0" borderId="114" xfId="0" applyFont="1" applyBorder="1" applyAlignment="1">
      <alignment vertical="center" shrinkToFit="1"/>
    </xf>
    <xf numFmtId="0" fontId="4" fillId="0" borderId="90" xfId="0" applyFont="1" applyBorder="1" applyAlignment="1">
      <alignment horizontal="distributed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40" xfId="0" applyFont="1" applyBorder="1" applyAlignment="1">
      <alignment horizontal="distributed" vertical="center" shrinkToFit="1"/>
    </xf>
    <xf numFmtId="0" fontId="4" fillId="0" borderId="129" xfId="0" applyFont="1" applyBorder="1" applyAlignment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177" fontId="6" fillId="0" borderId="155" xfId="0" applyNumberFormat="1" applyFont="1" applyBorder="1" applyAlignment="1">
      <alignment horizontal="left" vertical="center"/>
    </xf>
    <xf numFmtId="177" fontId="6" fillId="0" borderId="156" xfId="0" applyNumberFormat="1" applyFont="1" applyBorder="1" applyAlignment="1">
      <alignment horizontal="left" vertical="center"/>
    </xf>
    <xf numFmtId="177" fontId="6" fillId="0" borderId="157" xfId="0" applyNumberFormat="1" applyFont="1" applyBorder="1" applyAlignment="1">
      <alignment horizontal="left" vertical="center"/>
    </xf>
    <xf numFmtId="177" fontId="6" fillId="0" borderId="155" xfId="0" applyNumberFormat="1" applyFont="1" applyFill="1" applyBorder="1" applyAlignment="1">
      <alignment horizontal="center" vertical="center"/>
    </xf>
    <xf numFmtId="177" fontId="6" fillId="0" borderId="156" xfId="0" applyNumberFormat="1" applyFont="1" applyFill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38" fontId="6" fillId="0" borderId="17" xfId="49" applyFont="1" applyBorder="1" applyAlignment="1">
      <alignment horizontal="left" vertical="center"/>
    </xf>
    <xf numFmtId="38" fontId="6" fillId="0" borderId="89" xfId="49" applyFont="1" applyBorder="1" applyAlignment="1">
      <alignment horizontal="left" vertical="center"/>
    </xf>
    <xf numFmtId="38" fontId="6" fillId="0" borderId="52" xfId="49" applyFont="1" applyBorder="1" applyAlignment="1">
      <alignment horizontal="left" vertical="center" shrinkToFit="1"/>
    </xf>
    <xf numFmtId="38" fontId="6" fillId="0" borderId="26" xfId="49" applyFont="1" applyBorder="1" applyAlignment="1">
      <alignment horizontal="left" vertical="center" shrinkToFit="1"/>
    </xf>
    <xf numFmtId="177" fontId="6" fillId="0" borderId="86" xfId="0" applyNumberFormat="1" applyFont="1" applyBorder="1" applyAlignment="1">
      <alignment horizontal="center" vertical="center"/>
    </xf>
    <xf numFmtId="177" fontId="6" fillId="0" borderId="134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95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45" xfId="0" applyNumberFormat="1" applyFont="1" applyBorder="1" applyAlignment="1">
      <alignment horizontal="center" vertical="center"/>
    </xf>
    <xf numFmtId="177" fontId="6" fillId="0" borderId="90" xfId="0" applyNumberFormat="1" applyFont="1" applyBorder="1" applyAlignment="1">
      <alignment horizontal="left" vertical="center"/>
    </xf>
    <xf numFmtId="177" fontId="6" fillId="0" borderId="40" xfId="0" applyNumberFormat="1" applyFont="1" applyBorder="1" applyAlignment="1">
      <alignment horizontal="left" vertical="center"/>
    </xf>
    <xf numFmtId="177" fontId="6" fillId="0" borderId="52" xfId="0" applyNumberFormat="1" applyFont="1" applyBorder="1" applyAlignment="1">
      <alignment horizontal="left" vertical="center"/>
    </xf>
    <xf numFmtId="177" fontId="6" fillId="0" borderId="25" xfId="0" applyNumberFormat="1" applyFont="1" applyBorder="1" applyAlignment="1">
      <alignment horizontal="left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96" xfId="0" applyNumberFormat="1" applyFont="1" applyFill="1" applyBorder="1" applyAlignment="1">
      <alignment horizontal="center" vertical="center"/>
    </xf>
    <xf numFmtId="38" fontId="6" fillId="0" borderId="52" xfId="49" applyFont="1" applyBorder="1" applyAlignment="1">
      <alignment horizontal="left" vertical="center"/>
    </xf>
    <xf numFmtId="38" fontId="6" fillId="0" borderId="26" xfId="49" applyFont="1" applyBorder="1" applyAlignment="1">
      <alignment horizontal="left" vertical="center"/>
    </xf>
    <xf numFmtId="177" fontId="6" fillId="0" borderId="52" xfId="0" applyNumberFormat="1" applyFont="1" applyBorder="1" applyAlignment="1">
      <alignment horizontal="left" vertical="center" shrinkToFit="1"/>
    </xf>
    <xf numFmtId="177" fontId="6" fillId="0" borderId="25" xfId="0" applyNumberFormat="1" applyFont="1" applyBorder="1" applyAlignment="1">
      <alignment horizontal="left" vertical="center" shrinkToFit="1"/>
    </xf>
    <xf numFmtId="177" fontId="6" fillId="0" borderId="22" xfId="0" applyNumberFormat="1" applyFont="1" applyBorder="1" applyAlignment="1">
      <alignment horizontal="left" vertical="center"/>
    </xf>
    <xf numFmtId="177" fontId="6" fillId="0" borderId="96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38" fontId="6" fillId="0" borderId="103" xfId="49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38" fontId="33" fillId="0" borderId="0" xfId="49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7" xfId="0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left" vertical="center"/>
    </xf>
    <xf numFmtId="177" fontId="6" fillId="0" borderId="15" xfId="0" applyNumberFormat="1" applyFont="1" applyBorder="1" applyAlignment="1">
      <alignment horizontal="left" vertical="center"/>
    </xf>
    <xf numFmtId="177" fontId="6" fillId="0" borderId="46" xfId="0" applyNumberFormat="1" applyFont="1" applyBorder="1" applyAlignment="1">
      <alignment horizontal="left" vertical="center"/>
    </xf>
    <xf numFmtId="177" fontId="6" fillId="0" borderId="107" xfId="0" applyNumberFormat="1" applyFont="1" applyBorder="1" applyAlignment="1">
      <alignment horizontal="left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36" xfId="0" applyFont="1" applyBorder="1" applyAlignment="1">
      <alignment vertical="center" wrapText="1"/>
    </xf>
    <xf numFmtId="0" fontId="6" fillId="0" borderId="88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38" fontId="6" fillId="0" borderId="52" xfId="49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left" vertical="center"/>
    </xf>
    <xf numFmtId="177" fontId="6" fillId="0" borderId="89" xfId="0" applyNumberFormat="1" applyFont="1" applyBorder="1" applyAlignment="1">
      <alignment horizontal="left" vertical="center"/>
    </xf>
    <xf numFmtId="177" fontId="6" fillId="0" borderId="103" xfId="0" applyNumberFormat="1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left" vertical="center"/>
    </xf>
    <xf numFmtId="177" fontId="6" fillId="0" borderId="38" xfId="0" applyNumberFormat="1" applyFont="1" applyBorder="1" applyAlignment="1">
      <alignment horizontal="left" vertical="center"/>
    </xf>
    <xf numFmtId="177" fontId="6" fillId="0" borderId="129" xfId="0" applyNumberFormat="1" applyFont="1" applyBorder="1" applyAlignment="1">
      <alignment horizontal="left" vertical="center"/>
    </xf>
    <xf numFmtId="177" fontId="6" fillId="0" borderId="158" xfId="0" applyNumberFormat="1" applyFont="1" applyBorder="1" applyAlignment="1">
      <alignment horizontal="center" vertical="center"/>
    </xf>
    <xf numFmtId="177" fontId="6" fillId="0" borderId="159" xfId="0" applyNumberFormat="1" applyFont="1" applyBorder="1" applyAlignment="1">
      <alignment horizontal="center" vertical="center"/>
    </xf>
    <xf numFmtId="177" fontId="6" fillId="0" borderId="160" xfId="0" applyNumberFormat="1" applyFont="1" applyBorder="1" applyAlignment="1">
      <alignment horizontal="center" vertical="center"/>
    </xf>
    <xf numFmtId="177" fontId="6" fillId="0" borderId="161" xfId="0" applyNumberFormat="1" applyFont="1" applyBorder="1" applyAlignment="1">
      <alignment horizontal="center" vertical="center"/>
    </xf>
    <xf numFmtId="177" fontId="6" fillId="0" borderId="162" xfId="0" applyNumberFormat="1" applyFont="1" applyBorder="1" applyAlignment="1">
      <alignment horizontal="center" vertical="center"/>
    </xf>
    <xf numFmtId="177" fontId="6" fillId="0" borderId="163" xfId="0" applyNumberFormat="1" applyFont="1" applyBorder="1" applyAlignment="1">
      <alignment horizontal="center" vertical="center"/>
    </xf>
    <xf numFmtId="177" fontId="6" fillId="0" borderId="164" xfId="0" applyNumberFormat="1" applyFont="1" applyBorder="1" applyAlignment="1">
      <alignment horizontal="center" vertical="center"/>
    </xf>
    <xf numFmtId="177" fontId="6" fillId="0" borderId="165" xfId="0" applyNumberFormat="1" applyFont="1" applyBorder="1" applyAlignment="1">
      <alignment horizontal="center" vertical="center"/>
    </xf>
    <xf numFmtId="177" fontId="6" fillId="0" borderId="166" xfId="0" applyNumberFormat="1" applyFont="1" applyBorder="1" applyAlignment="1">
      <alignment horizontal="center" vertical="center"/>
    </xf>
    <xf numFmtId="38" fontId="6" fillId="0" borderId="167" xfId="49" applyFont="1" applyBorder="1" applyAlignment="1">
      <alignment horizontal="center" vertical="center"/>
    </xf>
    <xf numFmtId="38" fontId="6" fillId="0" borderId="168" xfId="49" applyFont="1" applyBorder="1" applyAlignment="1">
      <alignment horizontal="center" vertical="center"/>
    </xf>
    <xf numFmtId="38" fontId="6" fillId="0" borderId="169" xfId="49" applyFont="1" applyBorder="1" applyAlignment="1">
      <alignment horizontal="center" vertical="center"/>
    </xf>
    <xf numFmtId="177" fontId="6" fillId="0" borderId="86" xfId="0" applyNumberFormat="1" applyFont="1" applyBorder="1" applyAlignment="1">
      <alignment horizontal="left" vertical="center"/>
    </xf>
    <xf numFmtId="177" fontId="6" fillId="0" borderId="12" xfId="0" applyNumberFormat="1" applyFont="1" applyBorder="1" applyAlignment="1">
      <alignment horizontal="left" vertical="center"/>
    </xf>
    <xf numFmtId="177" fontId="6" fillId="0" borderId="61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38" fontId="6" fillId="0" borderId="15" xfId="49" applyFont="1" applyBorder="1" applyAlignment="1">
      <alignment horizontal="left" vertical="center"/>
    </xf>
    <xf numFmtId="38" fontId="6" fillId="0" borderId="107" xfId="49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left" vertical="center" shrinkToFit="1"/>
    </xf>
    <xf numFmtId="177" fontId="6" fillId="0" borderId="62" xfId="0" applyNumberFormat="1" applyFont="1" applyFill="1" applyBorder="1" applyAlignment="1">
      <alignment horizontal="center" vertical="center"/>
    </xf>
    <xf numFmtId="177" fontId="6" fillId="0" borderId="63" xfId="0" applyNumberFormat="1" applyFont="1" applyFill="1" applyBorder="1" applyAlignment="1">
      <alignment horizontal="center" vertical="center"/>
    </xf>
    <xf numFmtId="177" fontId="6" fillId="0" borderId="77" xfId="0" applyNumberFormat="1" applyFont="1" applyFill="1" applyBorder="1" applyAlignment="1">
      <alignment horizontal="center" vertical="center"/>
    </xf>
    <xf numFmtId="177" fontId="6" fillId="0" borderId="61" xfId="0" applyNumberFormat="1" applyFont="1" applyBorder="1" applyAlignment="1">
      <alignment horizontal="center" vertical="center"/>
    </xf>
    <xf numFmtId="177" fontId="6" fillId="0" borderId="87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170" xfId="0" applyNumberFormat="1" applyFont="1" applyBorder="1" applyAlignment="1">
      <alignment horizontal="center" vertical="center"/>
    </xf>
    <xf numFmtId="177" fontId="6" fillId="0" borderId="168" xfId="0" applyNumberFormat="1" applyFont="1" applyBorder="1" applyAlignment="1">
      <alignment horizontal="center" vertical="center"/>
    </xf>
    <xf numFmtId="177" fontId="6" fillId="0" borderId="171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left" vertical="center"/>
    </xf>
    <xf numFmtId="177" fontId="6" fillId="0" borderId="90" xfId="0" applyNumberFormat="1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 vertical="center" shrinkToFit="1"/>
    </xf>
    <xf numFmtId="177" fontId="6" fillId="0" borderId="17" xfId="0" applyNumberFormat="1" applyFont="1" applyBorder="1" applyAlignment="1">
      <alignment horizontal="left" vertical="center" shrinkToFit="1"/>
    </xf>
    <xf numFmtId="177" fontId="6" fillId="0" borderId="62" xfId="0" applyNumberFormat="1" applyFont="1" applyBorder="1" applyAlignment="1">
      <alignment horizontal="left" vertical="center"/>
    </xf>
    <xf numFmtId="177" fontId="6" fillId="0" borderId="77" xfId="0" applyNumberFormat="1" applyFont="1" applyBorder="1" applyAlignment="1">
      <alignment horizontal="left" vertical="center"/>
    </xf>
    <xf numFmtId="177" fontId="6" fillId="0" borderId="87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94" xfId="0" applyFont="1" applyBorder="1" applyAlignment="1">
      <alignment/>
    </xf>
    <xf numFmtId="177" fontId="6" fillId="0" borderId="34" xfId="0" applyNumberFormat="1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177" fontId="6" fillId="0" borderId="155" xfId="0" applyNumberFormat="1" applyFont="1" applyFill="1" applyBorder="1" applyAlignment="1">
      <alignment horizontal="left" vertical="center"/>
    </xf>
    <xf numFmtId="177" fontId="6" fillId="0" borderId="157" xfId="0" applyNumberFormat="1" applyFont="1" applyFill="1" applyBorder="1" applyAlignment="1">
      <alignment horizontal="left" vertical="center"/>
    </xf>
    <xf numFmtId="180" fontId="6" fillId="0" borderId="0" xfId="61" applyNumberFormat="1" applyFont="1" applyFill="1" applyBorder="1" applyAlignment="1">
      <alignment vertical="center" wrapText="1"/>
      <protection/>
    </xf>
    <xf numFmtId="38" fontId="8" fillId="0" borderId="29" xfId="49" applyNumberFormat="1" applyFont="1" applyFill="1" applyBorder="1" applyAlignment="1">
      <alignment vertical="center"/>
    </xf>
    <xf numFmtId="38" fontId="8" fillId="0" borderId="46" xfId="49" applyFont="1" applyFill="1" applyBorder="1" applyAlignment="1">
      <alignment vertical="center"/>
    </xf>
    <xf numFmtId="38" fontId="8" fillId="0" borderId="107" xfId="49" applyFont="1" applyFill="1" applyBorder="1" applyAlignment="1">
      <alignment vertical="center"/>
    </xf>
    <xf numFmtId="38" fontId="8" fillId="0" borderId="18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⑭静岡県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17</xdr:col>
      <xdr:colOff>257175</xdr:colOff>
      <xdr:row>4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5857875" y="8096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17</xdr:col>
      <xdr:colOff>257175</xdr:colOff>
      <xdr:row>4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5857875" y="8096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6962775" y="3733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8</xdr:col>
      <xdr:colOff>876300</xdr:colOff>
      <xdr:row>14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191500" y="3733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7</xdr:col>
      <xdr:colOff>0</xdr:colOff>
      <xdr:row>14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5915025" y="3733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11334750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0</xdr:col>
      <xdr:colOff>0</xdr:colOff>
      <xdr:row>69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1134427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0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11820525"/>
          <a:ext cx="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69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11830050"/>
          <a:ext cx="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4387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66675</xdr:colOff>
      <xdr:row>3</xdr:row>
      <xdr:rowOff>0</xdr:rowOff>
    </xdr:from>
    <xdr:to>
      <xdr:col>10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4959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4387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54483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54387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92467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12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9818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9246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93420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92467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41057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66675</xdr:colOff>
      <xdr:row>3</xdr:row>
      <xdr:rowOff>0</xdr:rowOff>
    </xdr:from>
    <xdr:to>
      <xdr:col>14</xdr:col>
      <xdr:colOff>323850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846772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841057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15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8420100" y="81915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8410575" y="8191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7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67225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867150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3914775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533900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33900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7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572000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533900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971925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4019550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9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477202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66675</xdr:colOff>
      <xdr:row>3</xdr:row>
      <xdr:rowOff>0</xdr:rowOff>
    </xdr:from>
    <xdr:to>
      <xdr:col>9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48291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47720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47720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8</xdr:col>
      <xdr:colOff>19050</xdr:colOff>
      <xdr:row>3</xdr:row>
      <xdr:rowOff>0</xdr:rowOff>
    </xdr:from>
    <xdr:to>
      <xdr:col>10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478155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10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477202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25792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10</xdr:col>
      <xdr:colOff>66675</xdr:colOff>
      <xdr:row>3</xdr:row>
      <xdr:rowOff>0</xdr:rowOff>
    </xdr:from>
    <xdr:to>
      <xdr:col>11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3150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2579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2579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10</xdr:col>
      <xdr:colOff>19050</xdr:colOff>
      <xdr:row>3</xdr:row>
      <xdr:rowOff>0</xdr:rowOff>
    </xdr:from>
    <xdr:to>
      <xdr:col>12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26745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12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25792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774382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12</xdr:col>
      <xdr:colOff>66675</xdr:colOff>
      <xdr:row>3</xdr:row>
      <xdr:rowOff>0</xdr:rowOff>
    </xdr:from>
    <xdr:to>
      <xdr:col>13</xdr:col>
      <xdr:colOff>285750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7800975" y="8191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285750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774382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285750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774382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14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7753350" y="819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14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7743825" y="819150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0</xdr:rowOff>
    </xdr:from>
    <xdr:to>
      <xdr:col>10</xdr:col>
      <xdr:colOff>542925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600575" y="981075"/>
          <a:ext cx="137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533400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600575" y="9810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4" name="Line 161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5" name="Line 162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163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7" name="Line 164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165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9" name="Line 166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0" name="Line 167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168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2" name="Line 169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3" name="Line 170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4" name="Line 171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5" name="Line 172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6" name="Line 173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7" name="Line 174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175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9" name="Line 176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0" y="47625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3619500" y="47625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3609975" y="47625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view="pageBreakPreview" zoomScaleSheetLayoutView="100" zoomScalePageLayoutView="0" workbookViewId="0" topLeftCell="A28">
      <selection activeCell="H36" sqref="H36:K36"/>
    </sheetView>
  </sheetViews>
  <sheetFormatPr defaultColWidth="9.00390625" defaultRowHeight="24" customHeight="1"/>
  <cols>
    <col min="1" max="1" width="1.00390625" style="1" customWidth="1"/>
    <col min="2" max="2" width="3.875" style="1" customWidth="1"/>
    <col min="3" max="3" width="28.00390625" style="1" customWidth="1"/>
    <col min="4" max="18" width="4.00390625" style="1" customWidth="1"/>
    <col min="19" max="19" width="11.125" style="1" customWidth="1"/>
    <col min="20" max="20" width="6.125" style="1" customWidth="1"/>
    <col min="21" max="21" width="4.375" style="1" customWidth="1"/>
    <col min="22" max="16384" width="9.125" style="1" customWidth="1"/>
  </cols>
  <sheetData>
    <row r="1" spans="1:21" ht="17.25" customHeight="1">
      <c r="A1" s="3"/>
      <c r="N1" s="320"/>
      <c r="O1" s="320"/>
      <c r="P1" s="320"/>
      <c r="Q1" s="320"/>
      <c r="R1" s="320"/>
      <c r="S1" s="320"/>
      <c r="T1" s="320"/>
      <c r="U1" s="320"/>
    </row>
    <row r="2" spans="1:21" ht="2.25" customHeight="1">
      <c r="A2" s="320"/>
      <c r="N2" s="320"/>
      <c r="O2" s="320"/>
      <c r="P2" s="320"/>
      <c r="Q2" s="320"/>
      <c r="R2" s="320"/>
      <c r="S2" s="320"/>
      <c r="T2" s="320"/>
      <c r="U2" s="320"/>
    </row>
    <row r="3" spans="3:20" s="3" customFormat="1" ht="20.25" customHeight="1">
      <c r="C3" s="321" t="s">
        <v>388</v>
      </c>
      <c r="O3" s="24"/>
      <c r="P3" s="322"/>
      <c r="Q3" s="322"/>
      <c r="R3" s="24"/>
      <c r="S3" s="323"/>
      <c r="T3" s="324"/>
    </row>
    <row r="4" spans="1:21" ht="24" customHeight="1">
      <c r="A4" s="454" t="s">
        <v>94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325"/>
      <c r="U4" s="325"/>
    </row>
    <row r="5" ht="15" customHeight="1"/>
    <row r="6" ht="15" customHeight="1"/>
    <row r="7" spans="2:20" ht="19.5" customHeight="1">
      <c r="B7" s="459" t="s">
        <v>283</v>
      </c>
      <c r="C7" s="459"/>
      <c r="D7" s="459"/>
      <c r="E7" s="459"/>
      <c r="F7" s="459"/>
      <c r="G7" s="459"/>
      <c r="S7" s="458" t="s">
        <v>75</v>
      </c>
      <c r="T7" s="458"/>
    </row>
    <row r="8" ht="4.5" customHeight="1" thickBot="1"/>
    <row r="9" spans="3:20" ht="21.75" customHeight="1">
      <c r="C9" s="16"/>
      <c r="D9" s="463" t="s">
        <v>0</v>
      </c>
      <c r="E9" s="464"/>
      <c r="F9" s="464"/>
      <c r="G9" s="464"/>
      <c r="H9" s="453"/>
      <c r="I9" s="463" t="s">
        <v>1</v>
      </c>
      <c r="J9" s="464"/>
      <c r="K9" s="464"/>
      <c r="L9" s="464"/>
      <c r="M9" s="453"/>
      <c r="N9" s="463" t="s">
        <v>2</v>
      </c>
      <c r="O9" s="464"/>
      <c r="P9" s="464"/>
      <c r="Q9" s="464"/>
      <c r="R9" s="453"/>
      <c r="S9" s="463" t="s">
        <v>3</v>
      </c>
      <c r="T9" s="448"/>
    </row>
    <row r="10" spans="3:20" ht="21.75" customHeight="1" thickBot="1">
      <c r="C10" s="17" t="s">
        <v>4</v>
      </c>
      <c r="D10" s="455">
        <v>621011</v>
      </c>
      <c r="E10" s="456"/>
      <c r="F10" s="456"/>
      <c r="G10" s="456"/>
      <c r="H10" s="457"/>
      <c r="I10" s="455">
        <v>25520</v>
      </c>
      <c r="J10" s="456"/>
      <c r="K10" s="456"/>
      <c r="L10" s="456"/>
      <c r="M10" s="457"/>
      <c r="N10" s="455">
        <v>19958</v>
      </c>
      <c r="O10" s="456"/>
      <c r="P10" s="456"/>
      <c r="Q10" s="456"/>
      <c r="R10" s="457"/>
      <c r="S10" s="455">
        <v>626573</v>
      </c>
      <c r="T10" s="449"/>
    </row>
    <row r="11" ht="15" customHeight="1">
      <c r="C11" s="2"/>
    </row>
    <row r="12" spans="2:20" ht="19.5" customHeight="1">
      <c r="B12" s="459" t="s">
        <v>284</v>
      </c>
      <c r="C12" s="459"/>
      <c r="S12" s="458" t="s">
        <v>74</v>
      </c>
      <c r="T12" s="458"/>
    </row>
    <row r="13" ht="4.5" customHeight="1" thickBot="1"/>
    <row r="14" spans="3:20" ht="21.75" customHeight="1">
      <c r="C14" s="16" t="s">
        <v>5</v>
      </c>
      <c r="D14" s="463" t="s">
        <v>0</v>
      </c>
      <c r="E14" s="464"/>
      <c r="F14" s="464"/>
      <c r="G14" s="464"/>
      <c r="H14" s="453"/>
      <c r="I14" s="463" t="s">
        <v>1</v>
      </c>
      <c r="J14" s="464"/>
      <c r="K14" s="464"/>
      <c r="L14" s="464"/>
      <c r="M14" s="453"/>
      <c r="N14" s="463" t="s">
        <v>2</v>
      </c>
      <c r="O14" s="464"/>
      <c r="P14" s="464"/>
      <c r="Q14" s="464"/>
      <c r="R14" s="453"/>
      <c r="S14" s="463" t="s">
        <v>3</v>
      </c>
      <c r="T14" s="448"/>
    </row>
    <row r="15" spans="3:20" ht="21.75" customHeight="1">
      <c r="C15" s="18" t="s">
        <v>6</v>
      </c>
      <c r="D15" s="470">
        <v>463886</v>
      </c>
      <c r="E15" s="471"/>
      <c r="F15" s="471"/>
      <c r="G15" s="471"/>
      <c r="H15" s="471"/>
      <c r="I15" s="477"/>
      <c r="J15" s="478"/>
      <c r="K15" s="478"/>
      <c r="L15" s="478"/>
      <c r="M15" s="479"/>
      <c r="N15" s="467"/>
      <c r="O15" s="468"/>
      <c r="P15" s="468"/>
      <c r="Q15" s="468"/>
      <c r="R15" s="469"/>
      <c r="S15" s="472">
        <v>456996</v>
      </c>
      <c r="T15" s="450"/>
    </row>
    <row r="16" spans="3:20" ht="21.75" customHeight="1">
      <c r="C16" s="18" t="s">
        <v>7</v>
      </c>
      <c r="D16" s="472">
        <v>422543</v>
      </c>
      <c r="E16" s="473"/>
      <c r="F16" s="473"/>
      <c r="G16" s="473"/>
      <c r="H16" s="474"/>
      <c r="I16" s="467"/>
      <c r="J16" s="468"/>
      <c r="K16" s="468"/>
      <c r="L16" s="468"/>
      <c r="M16" s="469"/>
      <c r="N16" s="467"/>
      <c r="O16" s="468"/>
      <c r="P16" s="468"/>
      <c r="Q16" s="468"/>
      <c r="R16" s="469"/>
      <c r="S16" s="472">
        <v>436545</v>
      </c>
      <c r="T16" s="450"/>
    </row>
    <row r="17" spans="3:20" ht="21.75" customHeight="1">
      <c r="C17" s="19" t="s">
        <v>8</v>
      </c>
      <c r="D17" s="470">
        <v>1924</v>
      </c>
      <c r="E17" s="471"/>
      <c r="F17" s="471"/>
      <c r="G17" s="471"/>
      <c r="H17" s="471"/>
      <c r="I17" s="467"/>
      <c r="J17" s="468"/>
      <c r="K17" s="468"/>
      <c r="L17" s="468"/>
      <c r="M17" s="469"/>
      <c r="N17" s="467"/>
      <c r="O17" s="468"/>
      <c r="P17" s="468"/>
      <c r="Q17" s="468"/>
      <c r="R17" s="469"/>
      <c r="S17" s="472">
        <v>1992</v>
      </c>
      <c r="T17" s="450"/>
    </row>
    <row r="18" spans="3:20" ht="21.75" customHeight="1">
      <c r="C18" s="19" t="s">
        <v>9</v>
      </c>
      <c r="D18" s="472">
        <v>2446</v>
      </c>
      <c r="E18" s="473"/>
      <c r="F18" s="473"/>
      <c r="G18" s="473"/>
      <c r="H18" s="474"/>
      <c r="I18" s="477"/>
      <c r="J18" s="478"/>
      <c r="K18" s="478"/>
      <c r="L18" s="478"/>
      <c r="M18" s="479"/>
      <c r="N18" s="477"/>
      <c r="O18" s="478"/>
      <c r="P18" s="478"/>
      <c r="Q18" s="478"/>
      <c r="R18" s="479"/>
      <c r="S18" s="472">
        <v>2455</v>
      </c>
      <c r="T18" s="450"/>
    </row>
    <row r="19" spans="3:20" ht="21.75" customHeight="1" thickBot="1">
      <c r="C19" s="17" t="s">
        <v>4</v>
      </c>
      <c r="D19" s="475">
        <v>886429</v>
      </c>
      <c r="E19" s="476"/>
      <c r="F19" s="476"/>
      <c r="G19" s="476"/>
      <c r="H19" s="476"/>
      <c r="I19" s="460">
        <v>44086</v>
      </c>
      <c r="J19" s="461"/>
      <c r="K19" s="461"/>
      <c r="L19" s="461"/>
      <c r="M19" s="462"/>
      <c r="N19" s="460">
        <v>36974</v>
      </c>
      <c r="O19" s="461"/>
      <c r="P19" s="461"/>
      <c r="Q19" s="461"/>
      <c r="R19" s="462"/>
      <c r="S19" s="460">
        <v>893541</v>
      </c>
      <c r="T19" s="436"/>
    </row>
    <row r="20" ht="15" customHeight="1"/>
    <row r="21" spans="2:19" ht="19.5" customHeight="1">
      <c r="B21" s="459" t="s">
        <v>285</v>
      </c>
      <c r="C21" s="459"/>
      <c r="D21" s="459"/>
      <c r="E21" s="459"/>
      <c r="R21" s="458" t="s">
        <v>74</v>
      </c>
      <c r="S21" s="458"/>
    </row>
    <row r="22" ht="4.5" customHeight="1" thickBot="1"/>
    <row r="23" spans="3:20" ht="24.75" customHeight="1">
      <c r="C23" s="480" t="s">
        <v>286</v>
      </c>
      <c r="D23" s="463" t="s">
        <v>10</v>
      </c>
      <c r="E23" s="464"/>
      <c r="F23" s="453"/>
      <c r="G23" s="463" t="s">
        <v>11</v>
      </c>
      <c r="H23" s="464"/>
      <c r="I23" s="453"/>
      <c r="J23" s="463" t="s">
        <v>12</v>
      </c>
      <c r="K23" s="464"/>
      <c r="L23" s="453"/>
      <c r="M23" s="447" t="s">
        <v>281</v>
      </c>
      <c r="N23" s="430"/>
      <c r="O23" s="431"/>
      <c r="P23" s="463" t="s">
        <v>13</v>
      </c>
      <c r="Q23" s="464"/>
      <c r="R23" s="453"/>
      <c r="S23" s="21" t="s">
        <v>4</v>
      </c>
      <c r="T23" s="22"/>
    </row>
    <row r="24" spans="3:20" ht="21.75" customHeight="1">
      <c r="C24" s="481"/>
      <c r="D24" s="472">
        <v>4621</v>
      </c>
      <c r="E24" s="465"/>
      <c r="F24" s="466"/>
      <c r="G24" s="472">
        <v>23</v>
      </c>
      <c r="H24" s="465"/>
      <c r="I24" s="466"/>
      <c r="J24" s="472">
        <v>38856</v>
      </c>
      <c r="K24" s="482"/>
      <c r="L24" s="483"/>
      <c r="M24" s="441">
        <v>39</v>
      </c>
      <c r="N24" s="442"/>
      <c r="O24" s="443"/>
      <c r="P24" s="472">
        <v>547</v>
      </c>
      <c r="Q24" s="482"/>
      <c r="R24" s="483"/>
      <c r="S24" s="419">
        <f>SUM(D24:R24)</f>
        <v>44086</v>
      </c>
      <c r="T24" s="12"/>
    </row>
    <row r="25" spans="3:20" ht="24.75" customHeight="1">
      <c r="C25" s="427" t="s">
        <v>287</v>
      </c>
      <c r="D25" s="444" t="s">
        <v>14</v>
      </c>
      <c r="E25" s="445"/>
      <c r="F25" s="446"/>
      <c r="G25" s="444" t="s">
        <v>15</v>
      </c>
      <c r="H25" s="445"/>
      <c r="I25" s="446"/>
      <c r="J25" s="444" t="s">
        <v>16</v>
      </c>
      <c r="K25" s="445"/>
      <c r="L25" s="446"/>
      <c r="M25" s="433" t="s">
        <v>282</v>
      </c>
      <c r="N25" s="434"/>
      <c r="O25" s="435"/>
      <c r="P25" s="444" t="s">
        <v>13</v>
      </c>
      <c r="Q25" s="445"/>
      <c r="R25" s="446"/>
      <c r="S25" s="23" t="s">
        <v>4</v>
      </c>
      <c r="T25" s="22"/>
    </row>
    <row r="26" spans="3:20" ht="21.75" customHeight="1" thickBot="1">
      <c r="C26" s="428"/>
      <c r="D26" s="460">
        <v>4639</v>
      </c>
      <c r="E26" s="451"/>
      <c r="F26" s="452"/>
      <c r="G26" s="460">
        <v>104</v>
      </c>
      <c r="H26" s="451"/>
      <c r="I26" s="452"/>
      <c r="J26" s="460">
        <v>31823</v>
      </c>
      <c r="K26" s="451"/>
      <c r="L26" s="452"/>
      <c r="M26" s="460">
        <v>41</v>
      </c>
      <c r="N26" s="451"/>
      <c r="O26" s="452"/>
      <c r="P26" s="460">
        <v>367</v>
      </c>
      <c r="Q26" s="451"/>
      <c r="R26" s="452"/>
      <c r="S26" s="79">
        <f>SUM(D26:R26)</f>
        <v>36974</v>
      </c>
      <c r="T26" s="24"/>
    </row>
    <row r="27" ht="15" customHeight="1"/>
    <row r="28" spans="2:20" ht="21.75" customHeight="1">
      <c r="B28" s="459" t="s">
        <v>288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32"/>
      <c r="M28" s="432"/>
      <c r="N28" s="432"/>
      <c r="O28" s="432"/>
      <c r="P28" s="432" t="s">
        <v>289</v>
      </c>
      <c r="Q28" s="432"/>
      <c r="R28" s="432"/>
      <c r="S28" s="432"/>
      <c r="T28" s="54"/>
    </row>
    <row r="29" spans="14:20" ht="4.5" customHeight="1" thickBot="1">
      <c r="N29" s="320"/>
      <c r="O29" s="320"/>
      <c r="P29" s="53"/>
      <c r="Q29" s="53"/>
      <c r="R29" s="53"/>
      <c r="S29" s="54"/>
      <c r="T29" s="54"/>
    </row>
    <row r="30" spans="3:19" s="326" customFormat="1" ht="53.25" customHeight="1">
      <c r="C30" s="25" t="s">
        <v>17</v>
      </c>
      <c r="D30" s="463" t="s">
        <v>18</v>
      </c>
      <c r="E30" s="464"/>
      <c r="F30" s="464"/>
      <c r="G30" s="453"/>
      <c r="H30" s="422" t="s">
        <v>268</v>
      </c>
      <c r="I30" s="422"/>
      <c r="J30" s="422"/>
      <c r="K30" s="422"/>
      <c r="L30" s="447" t="s">
        <v>267</v>
      </c>
      <c r="M30" s="430"/>
      <c r="N30" s="430"/>
      <c r="O30" s="431"/>
      <c r="P30" s="422" t="s">
        <v>137</v>
      </c>
      <c r="Q30" s="422"/>
      <c r="R30" s="422"/>
      <c r="S30" s="327" t="s">
        <v>138</v>
      </c>
    </row>
    <row r="31" spans="3:19" ht="21.75" customHeight="1">
      <c r="C31" s="26" t="s">
        <v>19</v>
      </c>
      <c r="D31" s="444" t="s">
        <v>20</v>
      </c>
      <c r="E31" s="445"/>
      <c r="F31" s="445"/>
      <c r="G31" s="446"/>
      <c r="H31" s="440">
        <v>10637</v>
      </c>
      <c r="I31" s="440"/>
      <c r="J31" s="440"/>
      <c r="K31" s="440"/>
      <c r="L31" s="440">
        <v>0</v>
      </c>
      <c r="M31" s="440"/>
      <c r="N31" s="440"/>
      <c r="O31" s="440"/>
      <c r="P31" s="425">
        <v>0</v>
      </c>
      <c r="Q31" s="425"/>
      <c r="R31" s="425"/>
      <c r="S31" s="437"/>
    </row>
    <row r="32" spans="3:19" ht="21.75" customHeight="1">
      <c r="C32" s="26" t="s">
        <v>21</v>
      </c>
      <c r="D32" s="444" t="s">
        <v>20</v>
      </c>
      <c r="E32" s="445"/>
      <c r="F32" s="445"/>
      <c r="G32" s="446"/>
      <c r="H32" s="440">
        <v>100026</v>
      </c>
      <c r="I32" s="440"/>
      <c r="J32" s="440"/>
      <c r="K32" s="440"/>
      <c r="L32" s="440">
        <v>0</v>
      </c>
      <c r="M32" s="440"/>
      <c r="N32" s="440"/>
      <c r="O32" s="440"/>
      <c r="P32" s="425">
        <v>0</v>
      </c>
      <c r="Q32" s="425"/>
      <c r="R32" s="425"/>
      <c r="S32" s="438"/>
    </row>
    <row r="33" spans="3:19" ht="21.75" customHeight="1">
      <c r="C33" s="26" t="s">
        <v>23</v>
      </c>
      <c r="D33" s="444" t="s">
        <v>22</v>
      </c>
      <c r="E33" s="445"/>
      <c r="F33" s="445"/>
      <c r="G33" s="446"/>
      <c r="H33" s="440">
        <v>87956</v>
      </c>
      <c r="I33" s="440"/>
      <c r="J33" s="440"/>
      <c r="K33" s="440"/>
      <c r="L33" s="440">
        <v>0</v>
      </c>
      <c r="M33" s="440"/>
      <c r="N33" s="440"/>
      <c r="O33" s="440"/>
      <c r="P33" s="425">
        <v>0</v>
      </c>
      <c r="Q33" s="425"/>
      <c r="R33" s="425"/>
      <c r="S33" s="439"/>
    </row>
    <row r="34" spans="3:19" ht="21.75" customHeight="1">
      <c r="C34" s="26" t="s">
        <v>25</v>
      </c>
      <c r="D34" s="444" t="s">
        <v>24</v>
      </c>
      <c r="E34" s="445"/>
      <c r="F34" s="445"/>
      <c r="G34" s="446"/>
      <c r="H34" s="440">
        <v>306916</v>
      </c>
      <c r="I34" s="440"/>
      <c r="J34" s="440"/>
      <c r="K34" s="440"/>
      <c r="L34" s="440">
        <v>0</v>
      </c>
      <c r="M34" s="440"/>
      <c r="N34" s="440"/>
      <c r="O34" s="440"/>
      <c r="P34" s="425">
        <v>83</v>
      </c>
      <c r="Q34" s="425"/>
      <c r="R34" s="425"/>
      <c r="S34" s="328">
        <v>118580</v>
      </c>
    </row>
    <row r="35" spans="3:19" ht="21" customHeight="1">
      <c r="C35" s="26" t="s">
        <v>27</v>
      </c>
      <c r="D35" s="444" t="s">
        <v>26</v>
      </c>
      <c r="E35" s="445"/>
      <c r="F35" s="445"/>
      <c r="G35" s="446"/>
      <c r="H35" s="440">
        <v>208331</v>
      </c>
      <c r="I35" s="440"/>
      <c r="J35" s="440"/>
      <c r="K35" s="440"/>
      <c r="L35" s="440">
        <v>0</v>
      </c>
      <c r="M35" s="440"/>
      <c r="N35" s="440"/>
      <c r="O35" s="440"/>
      <c r="P35" s="425">
        <v>436</v>
      </c>
      <c r="Q35" s="425"/>
      <c r="R35" s="425"/>
      <c r="S35" s="437"/>
    </row>
    <row r="36" spans="3:19" ht="21" customHeight="1">
      <c r="C36" s="26" t="s">
        <v>290</v>
      </c>
      <c r="D36" s="444" t="s">
        <v>28</v>
      </c>
      <c r="E36" s="445"/>
      <c r="F36" s="445"/>
      <c r="G36" s="446"/>
      <c r="H36" s="440">
        <v>105678</v>
      </c>
      <c r="I36" s="440"/>
      <c r="J36" s="440"/>
      <c r="K36" s="440"/>
      <c r="L36" s="440">
        <v>0</v>
      </c>
      <c r="M36" s="440"/>
      <c r="N36" s="440"/>
      <c r="O36" s="440"/>
      <c r="P36" s="425">
        <v>485</v>
      </c>
      <c r="Q36" s="425"/>
      <c r="R36" s="425"/>
      <c r="S36" s="438"/>
    </row>
    <row r="37" spans="3:19" ht="21" customHeight="1">
      <c r="C37" s="26" t="s">
        <v>194</v>
      </c>
      <c r="D37" s="444"/>
      <c r="E37" s="445"/>
      <c r="F37" s="445"/>
      <c r="G37" s="446"/>
      <c r="H37" s="440">
        <v>78395</v>
      </c>
      <c r="I37" s="440"/>
      <c r="J37" s="440"/>
      <c r="K37" s="440"/>
      <c r="L37" s="440">
        <v>0</v>
      </c>
      <c r="M37" s="440"/>
      <c r="N37" s="440"/>
      <c r="O37" s="440"/>
      <c r="P37" s="425">
        <v>0</v>
      </c>
      <c r="Q37" s="425"/>
      <c r="R37" s="425"/>
      <c r="S37" s="438"/>
    </row>
    <row r="38" spans="3:19" ht="21" customHeight="1" thickBot="1">
      <c r="C38" s="27" t="s">
        <v>4</v>
      </c>
      <c r="D38" s="423"/>
      <c r="E38" s="424"/>
      <c r="F38" s="424"/>
      <c r="G38" s="421"/>
      <c r="H38" s="429">
        <v>897939</v>
      </c>
      <c r="I38" s="429"/>
      <c r="J38" s="429"/>
      <c r="K38" s="429"/>
      <c r="L38" s="429">
        <f>SUM(L31:O37)</f>
        <v>0</v>
      </c>
      <c r="M38" s="429"/>
      <c r="N38" s="429"/>
      <c r="O38" s="429"/>
      <c r="P38" s="484"/>
      <c r="Q38" s="484"/>
      <c r="R38" s="484"/>
      <c r="S38" s="426"/>
    </row>
    <row r="39" spans="3:18" s="320" customFormat="1" ht="21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"/>
      <c r="Q39" s="1"/>
      <c r="R39" s="1"/>
    </row>
    <row r="40" spans="3:18" s="320" customFormat="1" ht="15" customHeight="1"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P40" s="1"/>
      <c r="Q40" s="1"/>
      <c r="R40" s="1"/>
    </row>
    <row r="41" spans="14:18" s="320" customFormat="1" ht="33" customHeight="1">
      <c r="N41" s="1"/>
      <c r="O41" s="1"/>
      <c r="P41" s="1"/>
      <c r="Q41" s="1"/>
      <c r="R41" s="1"/>
    </row>
    <row r="42" spans="14:18" s="320" customFormat="1" ht="21.75" customHeight="1">
      <c r="N42" s="1"/>
      <c r="O42" s="1"/>
      <c r="P42" s="1"/>
      <c r="Q42" s="1"/>
      <c r="R42" s="1"/>
    </row>
    <row r="43" spans="14:18" s="320" customFormat="1" ht="21.75" customHeight="1">
      <c r="N43" s="1"/>
      <c r="O43" s="1"/>
      <c r="P43" s="1"/>
      <c r="Q43" s="1"/>
      <c r="R43" s="1"/>
    </row>
    <row r="44" spans="14:18" s="320" customFormat="1" ht="21.75" customHeight="1">
      <c r="N44" s="1"/>
      <c r="O44" s="1"/>
      <c r="P44" s="54"/>
      <c r="Q44" s="1"/>
      <c r="R44" s="1"/>
    </row>
    <row r="45" spans="14:18" s="320" customFormat="1" ht="21.75" customHeight="1">
      <c r="N45" s="1"/>
      <c r="O45" s="1"/>
      <c r="P45" s="54"/>
      <c r="Q45" s="1"/>
      <c r="R45" s="1"/>
    </row>
    <row r="46" spans="14:18" s="320" customFormat="1" ht="21.75" customHeight="1">
      <c r="N46" s="54"/>
      <c r="O46" s="54"/>
      <c r="P46" s="54"/>
      <c r="Q46" s="1"/>
      <c r="R46" s="1"/>
    </row>
    <row r="47" spans="14:18" s="320" customFormat="1" ht="21.75" customHeight="1">
      <c r="N47" s="54"/>
      <c r="O47" s="54"/>
      <c r="P47" s="54"/>
      <c r="Q47" s="1"/>
      <c r="R47" s="1"/>
    </row>
    <row r="48" spans="14:18" s="320" customFormat="1" ht="21.75" customHeight="1">
      <c r="N48" s="54"/>
      <c r="O48" s="54"/>
      <c r="P48" s="1"/>
      <c r="Q48" s="1"/>
      <c r="R48" s="1"/>
    </row>
    <row r="49" spans="14:18" s="320" customFormat="1" ht="24" customHeight="1">
      <c r="N49" s="54"/>
      <c r="O49" s="54"/>
      <c r="P49" s="1"/>
      <c r="Q49" s="1"/>
      <c r="R49" s="1"/>
    </row>
    <row r="50" spans="3:13" ht="24" customHeight="1"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</row>
    <row r="51" spans="3:13" ht="24" customHeight="1"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</row>
    <row r="55" ht="24" customHeight="1">
      <c r="J55" s="54"/>
    </row>
    <row r="57" ht="24" customHeight="1">
      <c r="M57" s="54"/>
    </row>
    <row r="58" ht="24" customHeight="1">
      <c r="M58" s="54"/>
    </row>
    <row r="59" ht="24" customHeight="1">
      <c r="M59" s="54"/>
    </row>
    <row r="60" ht="24" customHeight="1">
      <c r="M60" s="54"/>
    </row>
  </sheetData>
  <sheetProtection/>
  <mergeCells count="102">
    <mergeCell ref="D30:G30"/>
    <mergeCell ref="D35:G35"/>
    <mergeCell ref="D33:G33"/>
    <mergeCell ref="D31:G31"/>
    <mergeCell ref="D32:G32"/>
    <mergeCell ref="D34:G34"/>
    <mergeCell ref="P34:R34"/>
    <mergeCell ref="P35:R35"/>
    <mergeCell ref="L30:O30"/>
    <mergeCell ref="D37:G37"/>
    <mergeCell ref="L31:O31"/>
    <mergeCell ref="L32:O32"/>
    <mergeCell ref="L35:O35"/>
    <mergeCell ref="H30:K30"/>
    <mergeCell ref="H34:K34"/>
    <mergeCell ref="L34:O34"/>
    <mergeCell ref="D38:G38"/>
    <mergeCell ref="P36:R36"/>
    <mergeCell ref="P37:R37"/>
    <mergeCell ref="P38:R38"/>
    <mergeCell ref="H36:K36"/>
    <mergeCell ref="H37:K37"/>
    <mergeCell ref="D36:G36"/>
    <mergeCell ref="S35:S38"/>
    <mergeCell ref="C25:C26"/>
    <mergeCell ref="H38:K38"/>
    <mergeCell ref="L36:O36"/>
    <mergeCell ref="L37:O37"/>
    <mergeCell ref="L38:O38"/>
    <mergeCell ref="H35:K35"/>
    <mergeCell ref="P30:R30"/>
    <mergeCell ref="P31:R31"/>
    <mergeCell ref="P32:R32"/>
    <mergeCell ref="S31:S33"/>
    <mergeCell ref="H31:K31"/>
    <mergeCell ref="P33:R33"/>
    <mergeCell ref="L33:O33"/>
    <mergeCell ref="H32:K32"/>
    <mergeCell ref="H33:K33"/>
    <mergeCell ref="S18:T18"/>
    <mergeCell ref="R21:S21"/>
    <mergeCell ref="S19:T19"/>
    <mergeCell ref="P26:R26"/>
    <mergeCell ref="G24:I24"/>
    <mergeCell ref="P28:S28"/>
    <mergeCell ref="P25:R25"/>
    <mergeCell ref="B28:K28"/>
    <mergeCell ref="L28:O28"/>
    <mergeCell ref="M26:O26"/>
    <mergeCell ref="D25:F25"/>
    <mergeCell ref="G25:I25"/>
    <mergeCell ref="M25:O25"/>
    <mergeCell ref="D26:F26"/>
    <mergeCell ref="S12:T12"/>
    <mergeCell ref="N15:R15"/>
    <mergeCell ref="N14:R14"/>
    <mergeCell ref="S15:T15"/>
    <mergeCell ref="S14:T14"/>
    <mergeCell ref="S16:T16"/>
    <mergeCell ref="S17:T17"/>
    <mergeCell ref="G26:I26"/>
    <mergeCell ref="J26:L26"/>
    <mergeCell ref="J24:L24"/>
    <mergeCell ref="M24:O24"/>
    <mergeCell ref="J23:L23"/>
    <mergeCell ref="J25:L25"/>
    <mergeCell ref="M23:O23"/>
    <mergeCell ref="P23:R23"/>
    <mergeCell ref="S7:T7"/>
    <mergeCell ref="S9:T9"/>
    <mergeCell ref="N9:R9"/>
    <mergeCell ref="S10:T10"/>
    <mergeCell ref="N10:R10"/>
    <mergeCell ref="I9:M9"/>
    <mergeCell ref="B12:C12"/>
    <mergeCell ref="D14:H14"/>
    <mergeCell ref="I10:M10"/>
    <mergeCell ref="I14:M14"/>
    <mergeCell ref="D23:F23"/>
    <mergeCell ref="G23:I23"/>
    <mergeCell ref="A4:S4"/>
    <mergeCell ref="I15:M15"/>
    <mergeCell ref="D10:H10"/>
    <mergeCell ref="D9:H9"/>
    <mergeCell ref="B7:G7"/>
    <mergeCell ref="I17:M17"/>
    <mergeCell ref="N16:R16"/>
    <mergeCell ref="N17:R17"/>
    <mergeCell ref="D19:H19"/>
    <mergeCell ref="I18:M18"/>
    <mergeCell ref="C23:C24"/>
    <mergeCell ref="P24:R24"/>
    <mergeCell ref="D24:F24"/>
    <mergeCell ref="B21:E21"/>
    <mergeCell ref="D18:H18"/>
    <mergeCell ref="I19:M19"/>
    <mergeCell ref="N19:R19"/>
    <mergeCell ref="N18:R18"/>
    <mergeCell ref="I16:M16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fitToHeight="1" fitToWidth="1"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zoomScalePageLayoutView="0" workbookViewId="0" topLeftCell="A16">
      <selection activeCell="F40" sqref="F40"/>
    </sheetView>
  </sheetViews>
  <sheetFormatPr defaultColWidth="9.00390625" defaultRowHeight="12.75"/>
  <cols>
    <col min="1" max="3" width="3.75390625" style="2" customWidth="1"/>
    <col min="4" max="5" width="9.125" style="2" customWidth="1"/>
    <col min="6" max="8" width="17.875" style="2" customWidth="1"/>
    <col min="9" max="16384" width="9.125" style="2" customWidth="1"/>
  </cols>
  <sheetData>
    <row r="1" spans="2:8" s="3" customFormat="1" ht="18.75" customHeight="1">
      <c r="B1" s="321"/>
      <c r="D1" s="486" t="str">
        <f>'第１表'!C3</f>
        <v>平成22年度</v>
      </c>
      <c r="E1" s="486"/>
      <c r="F1" s="486"/>
      <c r="H1" s="321"/>
    </row>
    <row r="2" spans="1:8" s="412" customFormat="1" ht="18.75">
      <c r="A2" s="490" t="s">
        <v>94</v>
      </c>
      <c r="B2" s="490"/>
      <c r="C2" s="490"/>
      <c r="D2" s="490"/>
      <c r="E2" s="490"/>
      <c r="F2" s="490"/>
      <c r="G2" s="490"/>
      <c r="H2" s="490"/>
    </row>
    <row r="3" spans="1:8" s="10" customFormat="1" ht="11.25" customHeight="1">
      <c r="A3" s="413"/>
      <c r="B3" s="413"/>
      <c r="C3" s="413"/>
      <c r="D3" s="413"/>
      <c r="E3" s="413"/>
      <c r="F3" s="413"/>
      <c r="G3" s="413"/>
      <c r="H3" s="413"/>
    </row>
    <row r="4" spans="1:8" s="10" customFormat="1" ht="17.25">
      <c r="A4" s="319" t="s">
        <v>381</v>
      </c>
      <c r="B4" s="413"/>
      <c r="C4" s="413"/>
      <c r="D4" s="413"/>
      <c r="E4" s="413"/>
      <c r="F4" s="413"/>
      <c r="G4" s="413"/>
      <c r="H4" s="413"/>
    </row>
    <row r="5" ht="15" customHeight="1">
      <c r="F5" s="2" t="s">
        <v>396</v>
      </c>
    </row>
    <row r="6" spans="1:3" ht="11.25" customHeight="1">
      <c r="A6" s="3"/>
      <c r="C6" s="91"/>
    </row>
    <row r="7" spans="2:8" ht="12.75" customHeight="1" thickBot="1">
      <c r="B7" s="595" t="s">
        <v>96</v>
      </c>
      <c r="C7" s="595"/>
      <c r="D7" s="595"/>
      <c r="E7" s="595"/>
      <c r="H7" s="4" t="s">
        <v>95</v>
      </c>
    </row>
    <row r="8" spans="3:8" ht="13.5" customHeight="1">
      <c r="C8" s="573"/>
      <c r="D8" s="596"/>
      <c r="E8" s="574"/>
      <c r="F8" s="5" t="s">
        <v>47</v>
      </c>
      <c r="G8" s="5" t="s">
        <v>48</v>
      </c>
      <c r="H8" s="41" t="s">
        <v>4</v>
      </c>
    </row>
    <row r="9" spans="3:8" ht="13.5" customHeight="1">
      <c r="C9" s="491" t="s">
        <v>49</v>
      </c>
      <c r="D9" s="492"/>
      <c r="E9" s="493"/>
      <c r="F9" s="43">
        <v>23449</v>
      </c>
      <c r="G9" s="43">
        <v>18430</v>
      </c>
      <c r="H9" s="40">
        <f>SUM(F9:G9)</f>
        <v>41879</v>
      </c>
    </row>
    <row r="10" spans="3:8" ht="13.5" customHeight="1" thickBot="1">
      <c r="C10" s="496" t="s">
        <v>248</v>
      </c>
      <c r="D10" s="497"/>
      <c r="E10" s="498"/>
      <c r="F10" s="38">
        <v>136727720</v>
      </c>
      <c r="G10" s="38">
        <v>97015372</v>
      </c>
      <c r="H10" s="39">
        <f>SUM(F10:G10)</f>
        <v>233743092</v>
      </c>
    </row>
    <row r="11" ht="11.25" customHeight="1"/>
    <row r="12" spans="2:8" ht="12.75" customHeight="1" thickBot="1">
      <c r="B12" s="595" t="s">
        <v>97</v>
      </c>
      <c r="C12" s="595"/>
      <c r="D12" s="595"/>
      <c r="E12" s="595"/>
      <c r="F12" s="595"/>
      <c r="H12" s="4"/>
    </row>
    <row r="13" spans="3:8" ht="13.5" customHeight="1">
      <c r="C13" s="573"/>
      <c r="D13" s="596"/>
      <c r="E13" s="574"/>
      <c r="F13" s="42" t="s">
        <v>47</v>
      </c>
      <c r="G13" s="42" t="s">
        <v>48</v>
      </c>
      <c r="H13" s="41" t="s">
        <v>4</v>
      </c>
    </row>
    <row r="14" spans="3:8" ht="13.5" customHeight="1">
      <c r="C14" s="491" t="s">
        <v>49</v>
      </c>
      <c r="D14" s="492"/>
      <c r="E14" s="493"/>
      <c r="F14" s="43">
        <v>7467</v>
      </c>
      <c r="G14" s="43">
        <v>46027</v>
      </c>
      <c r="H14" s="81">
        <f>SUM(F14:G14)</f>
        <v>53494</v>
      </c>
    </row>
    <row r="15" spans="3:8" ht="13.5" customHeight="1" thickBot="1">
      <c r="C15" s="496" t="s">
        <v>248</v>
      </c>
      <c r="D15" s="497"/>
      <c r="E15" s="498"/>
      <c r="F15" s="38">
        <v>61642457</v>
      </c>
      <c r="G15" s="38">
        <v>224492751</v>
      </c>
      <c r="H15" s="82">
        <f>SUM(F15:G15)</f>
        <v>286135208</v>
      </c>
    </row>
    <row r="16" ht="11.25" customHeight="1"/>
    <row r="17" spans="2:5" ht="12.75" customHeight="1" thickBot="1">
      <c r="B17" s="595" t="s">
        <v>98</v>
      </c>
      <c r="C17" s="595"/>
      <c r="D17" s="595"/>
      <c r="E17" s="595"/>
    </row>
    <row r="18" spans="3:8" ht="13.5" customHeight="1">
      <c r="C18" s="573"/>
      <c r="D18" s="596"/>
      <c r="E18" s="574"/>
      <c r="F18" s="5" t="s">
        <v>47</v>
      </c>
      <c r="G18" s="5" t="s">
        <v>48</v>
      </c>
      <c r="H18" s="41" t="s">
        <v>4</v>
      </c>
    </row>
    <row r="19" spans="3:8" ht="13.5" customHeight="1">
      <c r="C19" s="491" t="s">
        <v>49</v>
      </c>
      <c r="D19" s="492"/>
      <c r="E19" s="493"/>
      <c r="F19" s="43">
        <v>5441</v>
      </c>
      <c r="G19" s="43">
        <v>198524</v>
      </c>
      <c r="H19" s="81">
        <f>SUM(F19:G19)</f>
        <v>203965</v>
      </c>
    </row>
    <row r="20" spans="3:8" ht="13.5" customHeight="1" thickBot="1">
      <c r="C20" s="496" t="s">
        <v>248</v>
      </c>
      <c r="D20" s="497"/>
      <c r="E20" s="498"/>
      <c r="F20" s="38">
        <v>52152066</v>
      </c>
      <c r="G20" s="38">
        <v>2209244975</v>
      </c>
      <c r="H20" s="82">
        <f>SUM(F20:G20)</f>
        <v>2261397041</v>
      </c>
    </row>
    <row r="21" ht="11.25" customHeight="1"/>
    <row r="22" spans="2:6" ht="12.75" customHeight="1" thickBot="1">
      <c r="B22" s="595" t="s">
        <v>134</v>
      </c>
      <c r="C22" s="595"/>
      <c r="D22" s="595"/>
      <c r="E22" s="599"/>
      <c r="F22" s="599"/>
    </row>
    <row r="23" spans="3:8" ht="13.5" customHeight="1">
      <c r="C23" s="573"/>
      <c r="D23" s="596"/>
      <c r="E23" s="574"/>
      <c r="F23" s="5" t="s">
        <v>47</v>
      </c>
      <c r="G23" s="5" t="s">
        <v>48</v>
      </c>
      <c r="H23" s="41" t="s">
        <v>4</v>
      </c>
    </row>
    <row r="24" spans="3:8" ht="13.5" customHeight="1">
      <c r="C24" s="491" t="s">
        <v>49</v>
      </c>
      <c r="D24" s="492"/>
      <c r="E24" s="493"/>
      <c r="F24" s="43">
        <v>15</v>
      </c>
      <c r="G24" s="43">
        <v>16575</v>
      </c>
      <c r="H24" s="40">
        <f>SUM(F24:G24)</f>
        <v>16590</v>
      </c>
    </row>
    <row r="25" spans="3:8" ht="13.5" customHeight="1" thickBot="1">
      <c r="C25" s="496" t="s">
        <v>248</v>
      </c>
      <c r="D25" s="497"/>
      <c r="E25" s="498"/>
      <c r="F25" s="38">
        <v>167056</v>
      </c>
      <c r="G25" s="38">
        <v>173634956</v>
      </c>
      <c r="H25" s="39">
        <f>SUM(F25:G25)</f>
        <v>173802012</v>
      </c>
    </row>
    <row r="26" ht="11.25" customHeight="1"/>
    <row r="27" spans="2:4" ht="12.75" customHeight="1" thickBot="1">
      <c r="B27" s="595" t="s">
        <v>332</v>
      </c>
      <c r="C27" s="595"/>
      <c r="D27" s="595"/>
    </row>
    <row r="28" spans="3:8" ht="13.5" customHeight="1">
      <c r="C28" s="573"/>
      <c r="D28" s="596"/>
      <c r="E28" s="574"/>
      <c r="F28" s="5" t="s">
        <v>47</v>
      </c>
      <c r="G28" s="5" t="s">
        <v>48</v>
      </c>
      <c r="H28" s="41" t="s">
        <v>4</v>
      </c>
    </row>
    <row r="29" spans="3:8" ht="13.5" customHeight="1">
      <c r="C29" s="491" t="s">
        <v>49</v>
      </c>
      <c r="D29" s="492"/>
      <c r="E29" s="493"/>
      <c r="F29" s="43">
        <v>36372</v>
      </c>
      <c r="G29" s="43">
        <v>279556</v>
      </c>
      <c r="H29" s="40">
        <f>SUM(F29:G29)</f>
        <v>315928</v>
      </c>
    </row>
    <row r="30" spans="3:8" ht="13.5" customHeight="1" thickBot="1">
      <c r="C30" s="496" t="s">
        <v>248</v>
      </c>
      <c r="D30" s="497"/>
      <c r="E30" s="498"/>
      <c r="F30" s="38">
        <v>250689299</v>
      </c>
      <c r="G30" s="38">
        <v>2704388054</v>
      </c>
      <c r="H30" s="39">
        <f>SUM(F30:G30)</f>
        <v>2955077353</v>
      </c>
    </row>
    <row r="32" spans="1:9" ht="17.25" customHeight="1">
      <c r="A32" s="319" t="s">
        <v>387</v>
      </c>
      <c r="B32" s="297"/>
      <c r="C32" s="297"/>
      <c r="D32" s="297"/>
      <c r="E32" s="298"/>
      <c r="F32" s="298"/>
      <c r="G32" s="298"/>
      <c r="H32" s="8"/>
      <c r="I32" s="8"/>
    </row>
    <row r="33" spans="2:9" ht="12" customHeight="1">
      <c r="B33" s="297"/>
      <c r="C33" s="297"/>
      <c r="D33" s="297"/>
      <c r="E33" s="298"/>
      <c r="F33" s="298"/>
      <c r="G33" s="298"/>
      <c r="H33" s="8"/>
      <c r="I33" s="8"/>
    </row>
    <row r="34" spans="2:9" ht="13.5" customHeight="1" thickBot="1">
      <c r="B34" s="12" t="s">
        <v>270</v>
      </c>
      <c r="C34" s="299"/>
      <c r="D34" s="299"/>
      <c r="E34" s="299"/>
      <c r="F34" s="9"/>
      <c r="G34" s="298"/>
      <c r="H34" s="8"/>
      <c r="I34" s="8"/>
    </row>
    <row r="35" spans="2:9" ht="13.5" customHeight="1">
      <c r="B35" s="8"/>
      <c r="C35" s="597" t="s">
        <v>271</v>
      </c>
      <c r="D35" s="598"/>
      <c r="E35" s="598"/>
      <c r="F35" s="300">
        <v>681</v>
      </c>
      <c r="G35" s="298"/>
      <c r="H35" s="8"/>
      <c r="I35" s="8"/>
    </row>
    <row r="36" spans="2:9" ht="13.5" customHeight="1" thickBot="1">
      <c r="B36" s="8"/>
      <c r="C36" s="600" t="s">
        <v>248</v>
      </c>
      <c r="D36" s="601"/>
      <c r="E36" s="601"/>
      <c r="F36" s="82">
        <v>23065752</v>
      </c>
      <c r="G36" s="298"/>
      <c r="H36" s="8"/>
      <c r="I36" s="8"/>
    </row>
    <row r="37" spans="2:9" ht="12" customHeight="1">
      <c r="B37" s="8"/>
      <c r="C37" s="8"/>
      <c r="D37" s="8"/>
      <c r="E37" s="8"/>
      <c r="F37" s="8"/>
      <c r="G37" s="298"/>
      <c r="H37" s="8"/>
      <c r="I37" s="8"/>
    </row>
    <row r="38" spans="2:9" ht="13.5" customHeight="1" thickBot="1">
      <c r="B38" s="12" t="s">
        <v>272</v>
      </c>
      <c r="C38" s="299"/>
      <c r="D38" s="299"/>
      <c r="E38" s="299"/>
      <c r="F38" s="9"/>
      <c r="G38" s="298"/>
      <c r="H38" s="8"/>
      <c r="I38" s="8"/>
    </row>
    <row r="39" spans="2:9" ht="13.5" customHeight="1">
      <c r="B39" s="8"/>
      <c r="C39" s="597" t="s">
        <v>271</v>
      </c>
      <c r="D39" s="598"/>
      <c r="E39" s="598"/>
      <c r="F39" s="300">
        <v>1156</v>
      </c>
      <c r="G39" s="298"/>
      <c r="H39" s="8"/>
      <c r="I39" s="8"/>
    </row>
    <row r="40" spans="2:9" ht="13.5" customHeight="1" thickBot="1">
      <c r="B40" s="8"/>
      <c r="C40" s="600" t="s">
        <v>248</v>
      </c>
      <c r="D40" s="601"/>
      <c r="E40" s="601"/>
      <c r="F40" s="82">
        <v>28735170</v>
      </c>
      <c r="G40" s="298"/>
      <c r="H40" s="8"/>
      <c r="I40" s="8"/>
    </row>
    <row r="41" spans="2:9" ht="12" customHeight="1">
      <c r="B41" s="8"/>
      <c r="C41" s="299"/>
      <c r="D41" s="299"/>
      <c r="E41" s="299"/>
      <c r="F41" s="85"/>
      <c r="G41" s="298"/>
      <c r="H41" s="8"/>
      <c r="I41" s="8"/>
    </row>
    <row r="42" spans="2:9" ht="13.5" customHeight="1" thickBot="1">
      <c r="B42" s="12" t="s">
        <v>273</v>
      </c>
      <c r="C42" s="299"/>
      <c r="D42" s="299"/>
      <c r="E42" s="299"/>
      <c r="F42" s="9"/>
      <c r="G42" s="298"/>
      <c r="H42" s="8"/>
      <c r="I42" s="8"/>
    </row>
    <row r="43" spans="2:9" ht="13.5" customHeight="1">
      <c r="B43" s="8"/>
      <c r="C43" s="597" t="s">
        <v>271</v>
      </c>
      <c r="D43" s="598"/>
      <c r="E43" s="598"/>
      <c r="F43" s="300">
        <v>4275</v>
      </c>
      <c r="G43" s="298"/>
      <c r="H43" s="8"/>
      <c r="I43" s="8"/>
    </row>
    <row r="44" spans="2:9" ht="13.5" customHeight="1" thickBot="1">
      <c r="B44" s="8"/>
      <c r="C44" s="600" t="s">
        <v>248</v>
      </c>
      <c r="D44" s="601"/>
      <c r="E44" s="601"/>
      <c r="F44" s="82">
        <v>125515159</v>
      </c>
      <c r="G44" s="298"/>
      <c r="H44" s="8"/>
      <c r="I44" s="8"/>
    </row>
    <row r="45" spans="7:9" ht="12" customHeight="1">
      <c r="G45" s="298"/>
      <c r="H45" s="8"/>
      <c r="I45" s="8"/>
    </row>
    <row r="46" spans="2:9" ht="13.5" customHeight="1" thickBot="1">
      <c r="B46" s="12" t="s">
        <v>274</v>
      </c>
      <c r="C46" s="299"/>
      <c r="D46" s="299"/>
      <c r="E46" s="299"/>
      <c r="F46" s="9"/>
      <c r="G46" s="298"/>
      <c r="H46" s="8"/>
      <c r="I46" s="8"/>
    </row>
    <row r="47" spans="2:9" ht="13.5" customHeight="1">
      <c r="B47" s="8"/>
      <c r="C47" s="597" t="s">
        <v>271</v>
      </c>
      <c r="D47" s="598"/>
      <c r="E47" s="598"/>
      <c r="F47" s="300">
        <v>14873</v>
      </c>
      <c r="G47" s="298"/>
      <c r="H47" s="8"/>
      <c r="I47" s="8"/>
    </row>
    <row r="48" spans="2:9" ht="13.5" customHeight="1" thickBot="1">
      <c r="B48" s="8"/>
      <c r="C48" s="600" t="s">
        <v>248</v>
      </c>
      <c r="D48" s="601"/>
      <c r="E48" s="601"/>
      <c r="F48" s="82">
        <v>456347888</v>
      </c>
      <c r="G48" s="298"/>
      <c r="H48" s="8"/>
      <c r="I48" s="8"/>
    </row>
    <row r="49" spans="7:9" ht="12" customHeight="1">
      <c r="G49" s="298"/>
      <c r="H49" s="8"/>
      <c r="I49" s="8"/>
    </row>
    <row r="50" spans="2:9" ht="13.5" customHeight="1" thickBot="1">
      <c r="B50" s="12" t="s">
        <v>275</v>
      </c>
      <c r="C50" s="299"/>
      <c r="D50" s="299"/>
      <c r="E50" s="299"/>
      <c r="F50" s="9"/>
      <c r="G50" s="298"/>
      <c r="H50" s="8"/>
      <c r="I50" s="8"/>
    </row>
    <row r="51" spans="2:9" ht="13.5" customHeight="1">
      <c r="B51" s="8"/>
      <c r="C51" s="573" t="s">
        <v>271</v>
      </c>
      <c r="D51" s="596"/>
      <c r="E51" s="574"/>
      <c r="F51" s="300">
        <v>20985</v>
      </c>
      <c r="G51" s="298"/>
      <c r="H51" s="8"/>
      <c r="I51" s="8"/>
    </row>
    <row r="52" spans="2:9" ht="13.5" customHeight="1" thickBot="1">
      <c r="B52" s="8"/>
      <c r="C52" s="496" t="s">
        <v>248</v>
      </c>
      <c r="D52" s="497"/>
      <c r="E52" s="498"/>
      <c r="F52" s="82">
        <v>633663969</v>
      </c>
      <c r="G52" s="298"/>
      <c r="H52" s="8"/>
      <c r="I52" s="8"/>
    </row>
    <row r="53" spans="2:9" ht="12" customHeight="1">
      <c r="B53" s="297"/>
      <c r="C53" s="297"/>
      <c r="D53" s="297"/>
      <c r="E53" s="298"/>
      <c r="F53" s="298"/>
      <c r="G53" s="298"/>
      <c r="H53" s="8"/>
      <c r="I53" s="8"/>
    </row>
    <row r="54" spans="2:9" ht="12" customHeight="1">
      <c r="B54" s="297"/>
      <c r="C54" s="297"/>
      <c r="D54" s="297"/>
      <c r="E54" s="298"/>
      <c r="F54" s="298"/>
      <c r="G54" s="298"/>
      <c r="H54" s="8"/>
      <c r="I54" s="8"/>
    </row>
    <row r="55" spans="2:9" ht="12" customHeight="1">
      <c r="B55" s="297"/>
      <c r="C55" s="297"/>
      <c r="D55" s="297"/>
      <c r="E55" s="298"/>
      <c r="F55" s="298"/>
      <c r="G55" s="298"/>
      <c r="H55" s="8"/>
      <c r="I55" s="8"/>
    </row>
    <row r="56" spans="2:9" ht="12" customHeight="1">
      <c r="B56" s="297"/>
      <c r="C56" s="297"/>
      <c r="D56" s="297"/>
      <c r="E56" s="298"/>
      <c r="F56" s="298"/>
      <c r="G56" s="298"/>
      <c r="H56" s="8"/>
      <c r="I56" s="8"/>
    </row>
    <row r="57" spans="2:9" ht="12" customHeight="1">
      <c r="B57" s="297"/>
      <c r="C57" s="297"/>
      <c r="D57" s="297"/>
      <c r="E57" s="298"/>
      <c r="F57" s="298"/>
      <c r="G57" s="298"/>
      <c r="H57" s="8"/>
      <c r="I57" s="8"/>
    </row>
    <row r="58" spans="2:9" ht="12" customHeight="1">
      <c r="B58" s="297"/>
      <c r="C58" s="297"/>
      <c r="D58" s="297"/>
      <c r="E58" s="298"/>
      <c r="F58" s="298"/>
      <c r="G58" s="298"/>
      <c r="H58" s="8"/>
      <c r="I58" s="8"/>
    </row>
    <row r="59" spans="2:9" ht="12" customHeight="1">
      <c r="B59" s="297"/>
      <c r="C59" s="297"/>
      <c r="D59" s="297"/>
      <c r="E59" s="298"/>
      <c r="F59" s="298"/>
      <c r="G59" s="298"/>
      <c r="H59" s="8"/>
      <c r="I59" s="8"/>
    </row>
    <row r="60" spans="2:9" ht="12" customHeight="1">
      <c r="B60" s="297"/>
      <c r="C60" s="297"/>
      <c r="D60" s="297"/>
      <c r="E60" s="298"/>
      <c r="F60" s="298"/>
      <c r="G60" s="298"/>
      <c r="H60" s="8"/>
      <c r="I60" s="8"/>
    </row>
    <row r="61" spans="2:9" ht="12" customHeight="1">
      <c r="B61" s="297"/>
      <c r="C61" s="297"/>
      <c r="D61" s="297"/>
      <c r="E61" s="298"/>
      <c r="F61" s="298"/>
      <c r="G61" s="298"/>
      <c r="H61" s="8"/>
      <c r="I61" s="8"/>
    </row>
    <row r="62" spans="2:9" ht="12" customHeight="1">
      <c r="B62" s="297"/>
      <c r="C62" s="297"/>
      <c r="D62" s="297"/>
      <c r="E62" s="298"/>
      <c r="F62" s="298"/>
      <c r="G62" s="298"/>
      <c r="H62" s="8"/>
      <c r="I62" s="8"/>
    </row>
    <row r="63" spans="2:9" ht="12" customHeight="1">
      <c r="B63" s="297"/>
      <c r="C63" s="297"/>
      <c r="D63" s="297"/>
      <c r="E63" s="298"/>
      <c r="F63" s="298"/>
      <c r="G63" s="298"/>
      <c r="H63" s="8"/>
      <c r="I63" s="8"/>
    </row>
    <row r="64" spans="2:9" ht="12" customHeight="1">
      <c r="B64" s="297"/>
      <c r="C64" s="297"/>
      <c r="D64" s="297"/>
      <c r="E64" s="298"/>
      <c r="F64" s="298"/>
      <c r="G64" s="298"/>
      <c r="H64" s="8"/>
      <c r="I64" s="8"/>
    </row>
    <row r="65" spans="2:9" ht="12" customHeight="1">
      <c r="B65" s="297"/>
      <c r="C65" s="297"/>
      <c r="D65" s="297"/>
      <c r="E65" s="298"/>
      <c r="F65" s="298"/>
      <c r="G65" s="298"/>
      <c r="H65" s="8"/>
      <c r="I65" s="8"/>
    </row>
    <row r="66" spans="7:9" ht="12" customHeight="1">
      <c r="G66" s="8"/>
      <c r="H66" s="8"/>
      <c r="I66" s="8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32">
    <mergeCell ref="C52:E52"/>
    <mergeCell ref="C44:E44"/>
    <mergeCell ref="C47:E47"/>
    <mergeCell ref="C48:E48"/>
    <mergeCell ref="C51:E51"/>
    <mergeCell ref="C36:E36"/>
    <mergeCell ref="C39:E39"/>
    <mergeCell ref="C40:E40"/>
    <mergeCell ref="C43:E43"/>
    <mergeCell ref="C13:E13"/>
    <mergeCell ref="C8:E8"/>
    <mergeCell ref="C9:E9"/>
    <mergeCell ref="C10:E10"/>
    <mergeCell ref="B12:F12"/>
    <mergeCell ref="D1:F1"/>
    <mergeCell ref="A2:H2"/>
    <mergeCell ref="B7:E7"/>
    <mergeCell ref="C35:E35"/>
    <mergeCell ref="C25:E25"/>
    <mergeCell ref="C18:E18"/>
    <mergeCell ref="C19:E19"/>
    <mergeCell ref="C20:E20"/>
    <mergeCell ref="B22:F22"/>
    <mergeCell ref="C14:E14"/>
    <mergeCell ref="C23:E23"/>
    <mergeCell ref="C24:E24"/>
    <mergeCell ref="C15:E15"/>
    <mergeCell ref="B17:E17"/>
    <mergeCell ref="B27:D27"/>
    <mergeCell ref="C28:E28"/>
    <mergeCell ref="C29:E29"/>
    <mergeCell ref="C30:E3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23">
      <selection activeCell="H34" sqref="H34"/>
    </sheetView>
  </sheetViews>
  <sheetFormatPr defaultColWidth="9.00390625" defaultRowHeight="18" customHeight="1"/>
  <cols>
    <col min="1" max="1" width="3.00390625" style="2" customWidth="1"/>
    <col min="2" max="2" width="10.875" style="2" customWidth="1"/>
    <col min="3" max="3" width="13.75390625" style="2" customWidth="1"/>
    <col min="4" max="5" width="18.125" style="2" bestFit="1" customWidth="1"/>
    <col min="6" max="7" width="13.75390625" style="2" bestFit="1" customWidth="1"/>
    <col min="8" max="8" width="16.00390625" style="2" customWidth="1"/>
    <col min="9" max="9" width="12.125" style="2" customWidth="1"/>
    <col min="10" max="16384" width="9.125" style="2" customWidth="1"/>
  </cols>
  <sheetData>
    <row r="1" spans="1:8" s="1" customFormat="1" ht="17.25">
      <c r="A1" s="3"/>
      <c r="G1" s="320"/>
      <c r="H1" s="320"/>
    </row>
    <row r="2" spans="1:8" s="1" customFormat="1" ht="17.25">
      <c r="A2" s="3"/>
      <c r="G2" s="320"/>
      <c r="H2" s="320"/>
    </row>
    <row r="3" spans="1:8" s="1" customFormat="1" ht="17.25">
      <c r="A3" s="3"/>
      <c r="C3" s="329"/>
      <c r="D3" s="486" t="str">
        <f>'第１表'!C3</f>
        <v>平成22年度</v>
      </c>
      <c r="E3" s="486"/>
      <c r="H3" s="12"/>
    </row>
    <row r="4" spans="1:9" s="10" customFormat="1" ht="34.5" customHeight="1">
      <c r="A4" s="614" t="s">
        <v>277</v>
      </c>
      <c r="B4" s="614"/>
      <c r="C4" s="614"/>
      <c r="D4" s="614"/>
      <c r="E4" s="614"/>
      <c r="F4" s="614"/>
      <c r="G4" s="614"/>
      <c r="H4" s="614"/>
      <c r="I4" s="614"/>
    </row>
    <row r="6" spans="1:3" ht="18" customHeight="1">
      <c r="A6" s="604" t="s">
        <v>382</v>
      </c>
      <c r="B6" s="604"/>
      <c r="C6" s="604"/>
    </row>
    <row r="8" spans="2:9" ht="18" customHeight="1" thickBot="1">
      <c r="B8" s="10"/>
      <c r="C8" s="10"/>
      <c r="D8" s="10"/>
      <c r="E8" s="10"/>
      <c r="F8" s="10"/>
      <c r="G8" s="10"/>
      <c r="H8" s="29"/>
      <c r="I8" s="29" t="s">
        <v>333</v>
      </c>
    </row>
    <row r="9" spans="2:9" ht="45.75" customHeight="1">
      <c r="B9" s="605" t="s">
        <v>50</v>
      </c>
      <c r="C9" s="453"/>
      <c r="D9" s="20" t="s">
        <v>51</v>
      </c>
      <c r="E9" s="20" t="s">
        <v>52</v>
      </c>
      <c r="F9" s="20" t="s">
        <v>334</v>
      </c>
      <c r="G9" s="20" t="s">
        <v>53</v>
      </c>
      <c r="H9" s="20" t="s">
        <v>335</v>
      </c>
      <c r="I9" s="30" t="s">
        <v>122</v>
      </c>
    </row>
    <row r="10" spans="2:9" ht="30" customHeight="1">
      <c r="B10" s="610" t="s">
        <v>54</v>
      </c>
      <c r="C10" s="28" t="s">
        <v>55</v>
      </c>
      <c r="D10" s="306">
        <v>40192409540</v>
      </c>
      <c r="E10" s="306">
        <v>40192409540</v>
      </c>
      <c r="F10" s="306">
        <v>38736635</v>
      </c>
      <c r="G10" s="315"/>
      <c r="H10" s="315"/>
      <c r="I10" s="307">
        <v>385500</v>
      </c>
    </row>
    <row r="11" spans="2:9" ht="30" customHeight="1">
      <c r="B11" s="611"/>
      <c r="C11" s="28" t="s">
        <v>56</v>
      </c>
      <c r="D11" s="306">
        <v>3527525845</v>
      </c>
      <c r="E11" s="306">
        <v>2954383485</v>
      </c>
      <c r="F11" s="306">
        <v>2864600</v>
      </c>
      <c r="G11" s="306">
        <v>3760400</v>
      </c>
      <c r="H11" s="306">
        <v>569381960</v>
      </c>
      <c r="I11" s="308">
        <v>5521030</v>
      </c>
    </row>
    <row r="12" spans="2:9" ht="30" customHeight="1">
      <c r="B12" s="612"/>
      <c r="C12" s="28" t="s">
        <v>4</v>
      </c>
      <c r="D12" s="306">
        <v>43719935385</v>
      </c>
      <c r="E12" s="306">
        <f>SUM(E10:E11)</f>
        <v>43146793025</v>
      </c>
      <c r="F12" s="306">
        <f>SUM(F10:F11)</f>
        <v>41601235</v>
      </c>
      <c r="G12" s="306">
        <f>SUM(G10:G11)</f>
        <v>3760400</v>
      </c>
      <c r="H12" s="306">
        <f>SUM(H10:H11)</f>
        <v>569381960</v>
      </c>
      <c r="I12" s="308">
        <f>SUM(I10:I11)</f>
        <v>5906530</v>
      </c>
    </row>
    <row r="13" spans="2:9" ht="21" customHeight="1" hidden="1">
      <c r="B13" s="303" t="s">
        <v>57</v>
      </c>
      <c r="C13" s="28" t="s">
        <v>56</v>
      </c>
      <c r="D13" s="6"/>
      <c r="E13" s="6"/>
      <c r="F13" s="6"/>
      <c r="G13" s="6"/>
      <c r="H13" s="6"/>
      <c r="I13" s="301"/>
    </row>
    <row r="14" spans="2:9" ht="21" customHeight="1" hidden="1">
      <c r="B14" s="304" t="s">
        <v>58</v>
      </c>
      <c r="C14" s="28" t="s">
        <v>55</v>
      </c>
      <c r="D14" s="6"/>
      <c r="E14" s="6"/>
      <c r="F14" s="6"/>
      <c r="G14" s="6"/>
      <c r="H14" s="6"/>
      <c r="I14" s="301"/>
    </row>
    <row r="15" spans="2:9" ht="21" customHeight="1" hidden="1">
      <c r="B15" s="165"/>
      <c r="C15" s="28" t="s">
        <v>56</v>
      </c>
      <c r="D15" s="6"/>
      <c r="E15" s="6"/>
      <c r="F15" s="6"/>
      <c r="G15" s="6"/>
      <c r="H15" s="6"/>
      <c r="I15" s="301"/>
    </row>
    <row r="16" spans="2:9" ht="21" customHeight="1" hidden="1" thickBot="1">
      <c r="B16" s="165"/>
      <c r="C16" s="59" t="s">
        <v>4</v>
      </c>
      <c r="D16" s="60"/>
      <c r="E16" s="60"/>
      <c r="F16" s="60"/>
      <c r="G16" s="60"/>
      <c r="H16" s="60"/>
      <c r="I16" s="302"/>
    </row>
    <row r="17" spans="2:9" s="10" customFormat="1" ht="30" customHeight="1">
      <c r="B17" s="305" t="s">
        <v>336</v>
      </c>
      <c r="C17" s="58" t="s">
        <v>337</v>
      </c>
      <c r="D17" s="43">
        <v>1192464781</v>
      </c>
      <c r="E17" s="43">
        <v>184912768</v>
      </c>
      <c r="F17" s="43">
        <v>354790</v>
      </c>
      <c r="G17" s="43">
        <v>364317809</v>
      </c>
      <c r="H17" s="43">
        <v>643234204</v>
      </c>
      <c r="I17" s="309">
        <v>3910350</v>
      </c>
    </row>
    <row r="18" spans="2:9" ht="30" customHeight="1">
      <c r="B18" s="610" t="s">
        <v>254</v>
      </c>
      <c r="C18" s="28" t="s">
        <v>55</v>
      </c>
      <c r="D18" s="306">
        <f>D10</f>
        <v>40192409540</v>
      </c>
      <c r="E18" s="306">
        <f>E10</f>
        <v>40192409540</v>
      </c>
      <c r="F18" s="306">
        <f>F10</f>
        <v>38736635</v>
      </c>
      <c r="G18" s="315"/>
      <c r="H18" s="315"/>
      <c r="I18" s="307">
        <f>I10</f>
        <v>385500</v>
      </c>
    </row>
    <row r="19" spans="2:9" ht="30" customHeight="1">
      <c r="B19" s="611"/>
      <c r="C19" s="28" t="s">
        <v>56</v>
      </c>
      <c r="D19" s="306">
        <f aca="true" t="shared" si="0" ref="D19:I19">D11+D17</f>
        <v>4719990626</v>
      </c>
      <c r="E19" s="306">
        <f t="shared" si="0"/>
        <v>3139296253</v>
      </c>
      <c r="F19" s="306">
        <f t="shared" si="0"/>
        <v>3219390</v>
      </c>
      <c r="G19" s="306">
        <f t="shared" si="0"/>
        <v>368078209</v>
      </c>
      <c r="H19" s="306">
        <f t="shared" si="0"/>
        <v>1212616164</v>
      </c>
      <c r="I19" s="308">
        <f t="shared" si="0"/>
        <v>9431380</v>
      </c>
    </row>
    <row r="20" spans="2:9" ht="30" customHeight="1" thickBot="1">
      <c r="B20" s="613"/>
      <c r="C20" s="31" t="s">
        <v>4</v>
      </c>
      <c r="D20" s="38">
        <f aca="true" t="shared" si="1" ref="D20:I20">SUM(D18:D19)</f>
        <v>44912400166</v>
      </c>
      <c r="E20" s="38">
        <f t="shared" si="1"/>
        <v>43331705793</v>
      </c>
      <c r="F20" s="38">
        <f t="shared" si="1"/>
        <v>41956025</v>
      </c>
      <c r="G20" s="38">
        <f t="shared" si="1"/>
        <v>368078209</v>
      </c>
      <c r="H20" s="38">
        <f t="shared" si="1"/>
        <v>1212616164</v>
      </c>
      <c r="I20" s="310">
        <f t="shared" si="1"/>
        <v>9816880</v>
      </c>
    </row>
    <row r="21" spans="2:8" ht="21" customHeight="1">
      <c r="B21" s="8"/>
      <c r="C21" s="22"/>
      <c r="D21" s="8"/>
      <c r="E21" s="8"/>
      <c r="F21" s="8"/>
      <c r="G21" s="8"/>
      <c r="H21" s="8"/>
    </row>
    <row r="22" spans="2:8" ht="21" customHeight="1">
      <c r="B22" s="8"/>
      <c r="C22" s="22"/>
      <c r="D22" s="8"/>
      <c r="E22" s="8"/>
      <c r="F22" s="8"/>
      <c r="G22" s="8"/>
      <c r="H22" s="8"/>
    </row>
    <row r="23" ht="12.75" customHeight="1"/>
    <row r="24" spans="1:4" ht="18" customHeight="1">
      <c r="A24" s="604" t="s">
        <v>383</v>
      </c>
      <c r="B24" s="604"/>
      <c r="C24" s="604"/>
      <c r="D24" s="604"/>
    </row>
    <row r="25" ht="12.75" customHeight="1"/>
    <row r="26" spans="2:8" ht="18" customHeight="1" thickBot="1">
      <c r="B26" s="10"/>
      <c r="C26" s="10"/>
      <c r="D26" s="10"/>
      <c r="E26" s="10"/>
      <c r="F26" s="10"/>
      <c r="G26" s="10"/>
      <c r="H26" s="29" t="s">
        <v>333</v>
      </c>
    </row>
    <row r="27" spans="2:8" ht="45.75" customHeight="1">
      <c r="B27" s="605" t="s">
        <v>50</v>
      </c>
      <c r="C27" s="453"/>
      <c r="D27" s="20" t="s">
        <v>59</v>
      </c>
      <c r="E27" s="20" t="s">
        <v>338</v>
      </c>
      <c r="F27" s="20" t="s">
        <v>339</v>
      </c>
      <c r="G27" s="20" t="s">
        <v>340</v>
      </c>
      <c r="H27" s="21" t="s">
        <v>60</v>
      </c>
    </row>
    <row r="28" spans="2:8" ht="30" customHeight="1">
      <c r="B28" s="606" t="s">
        <v>61</v>
      </c>
      <c r="C28" s="607"/>
      <c r="D28" s="311">
        <v>190598134327</v>
      </c>
      <c r="E28" s="311">
        <v>190668837786</v>
      </c>
      <c r="F28" s="312">
        <v>68809697</v>
      </c>
      <c r="G28" s="312">
        <v>1893762</v>
      </c>
      <c r="H28" s="308">
        <v>0</v>
      </c>
    </row>
    <row r="29" spans="2:8" ht="30" customHeight="1">
      <c r="B29" s="606" t="s">
        <v>129</v>
      </c>
      <c r="C29" s="607"/>
      <c r="D29" s="311">
        <v>8659931800</v>
      </c>
      <c r="E29" s="311">
        <v>8660964156</v>
      </c>
      <c r="F29" s="312">
        <v>1032356</v>
      </c>
      <c r="G29" s="312">
        <v>0</v>
      </c>
      <c r="H29" s="308">
        <v>0</v>
      </c>
    </row>
    <row r="30" spans="2:8" ht="30" customHeight="1">
      <c r="B30" s="606" t="s">
        <v>62</v>
      </c>
      <c r="C30" s="607"/>
      <c r="D30" s="311">
        <v>2954309954</v>
      </c>
      <c r="E30" s="311">
        <v>2955034198</v>
      </c>
      <c r="F30" s="312">
        <v>723010</v>
      </c>
      <c r="G30" s="312">
        <v>0</v>
      </c>
      <c r="H30" s="308">
        <v>-1234</v>
      </c>
    </row>
    <row r="31" spans="2:8" ht="30" customHeight="1">
      <c r="B31" s="606" t="s">
        <v>276</v>
      </c>
      <c r="C31" s="607"/>
      <c r="D31" s="311">
        <v>634661401</v>
      </c>
      <c r="E31" s="311">
        <v>634661401</v>
      </c>
      <c r="F31" s="312">
        <v>0</v>
      </c>
      <c r="G31" s="312">
        <v>0</v>
      </c>
      <c r="H31" s="308">
        <v>0</v>
      </c>
    </row>
    <row r="32" spans="2:8" ht="30" customHeight="1">
      <c r="B32" s="608" t="s">
        <v>341</v>
      </c>
      <c r="C32" s="609"/>
      <c r="D32" s="311">
        <v>7552020611</v>
      </c>
      <c r="E32" s="311">
        <v>7552327317</v>
      </c>
      <c r="F32" s="312">
        <v>306706</v>
      </c>
      <c r="G32" s="312">
        <v>0</v>
      </c>
      <c r="H32" s="308">
        <v>0</v>
      </c>
    </row>
    <row r="33" spans="2:8" ht="30" customHeight="1">
      <c r="B33" s="606" t="s">
        <v>63</v>
      </c>
      <c r="C33" s="607"/>
      <c r="D33" s="311">
        <v>25872387</v>
      </c>
      <c r="E33" s="311">
        <v>25872387</v>
      </c>
      <c r="F33" s="312">
        <v>0</v>
      </c>
      <c r="G33" s="312">
        <v>0</v>
      </c>
      <c r="H33" s="308">
        <v>0</v>
      </c>
    </row>
    <row r="34" spans="2:8" ht="30" customHeight="1" thickBot="1">
      <c r="B34" s="602" t="s">
        <v>4</v>
      </c>
      <c r="C34" s="603"/>
      <c r="D34" s="313">
        <f>SUM(D28:D33)</f>
        <v>210424930480</v>
      </c>
      <c r="E34" s="313">
        <f>SUM(E28:E33)</f>
        <v>210497697245</v>
      </c>
      <c r="F34" s="314">
        <f>SUM(F28:F33)</f>
        <v>70871769</v>
      </c>
      <c r="G34" s="314">
        <f>SUM(G28:G33)</f>
        <v>1893762</v>
      </c>
      <c r="H34" s="310">
        <f>SUM(H28:H33)</f>
        <v>-1234</v>
      </c>
    </row>
    <row r="35" spans="2:8" ht="30" customHeight="1">
      <c r="B35" s="56"/>
      <c r="C35" s="9"/>
      <c r="D35" s="57"/>
      <c r="E35" s="57"/>
      <c r="F35" s="57"/>
      <c r="G35" s="57"/>
      <c r="H35" s="57"/>
    </row>
    <row r="36" spans="2:8" ht="30" customHeight="1">
      <c r="B36" s="56"/>
      <c r="C36" s="9"/>
      <c r="D36" s="57"/>
      <c r="E36" s="57"/>
      <c r="F36" s="57"/>
      <c r="G36" s="57"/>
      <c r="H36" s="57"/>
    </row>
  </sheetData>
  <sheetProtection/>
  <mergeCells count="15">
    <mergeCell ref="B10:B12"/>
    <mergeCell ref="B18:B20"/>
    <mergeCell ref="A4:I4"/>
    <mergeCell ref="D3:E3"/>
    <mergeCell ref="A6:C6"/>
    <mergeCell ref="B9:C9"/>
    <mergeCell ref="B34:C34"/>
    <mergeCell ref="A24:D24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SheetLayoutView="100" zoomScalePageLayoutView="0" workbookViewId="0" topLeftCell="A55">
      <selection activeCell="E66" sqref="E66"/>
    </sheetView>
  </sheetViews>
  <sheetFormatPr defaultColWidth="9.00390625" defaultRowHeight="20.25" customHeight="1"/>
  <cols>
    <col min="1" max="1" width="3.375" style="2" customWidth="1"/>
    <col min="2" max="2" width="11.25390625" style="2" customWidth="1"/>
    <col min="3" max="3" width="3.00390625" style="63" customWidth="1"/>
    <col min="4" max="4" width="36.375" style="64" customWidth="1"/>
    <col min="5" max="5" width="18.875" style="66" customWidth="1"/>
    <col min="6" max="6" width="18.875" style="2" customWidth="1"/>
    <col min="7" max="7" width="12.75390625" style="2" customWidth="1"/>
    <col min="8" max="8" width="18.25390625" style="2" customWidth="1"/>
    <col min="9" max="9" width="17.125" style="2" customWidth="1"/>
    <col min="10" max="16384" width="9.125" style="2" customWidth="1"/>
  </cols>
  <sheetData>
    <row r="1" spans="3:5" s="1" customFormat="1" ht="12.75" customHeight="1">
      <c r="C1" s="319"/>
      <c r="D1" s="414"/>
      <c r="E1" s="415"/>
    </row>
    <row r="2" spans="2:5" s="1" customFormat="1" ht="17.25">
      <c r="B2" s="329"/>
      <c r="C2" s="414"/>
      <c r="D2" s="414" t="str">
        <f>'第１表'!C3</f>
        <v>平成22年度</v>
      </c>
      <c r="E2" s="415"/>
    </row>
    <row r="3" spans="1:6" ht="20.25" customHeight="1">
      <c r="A3" s="325"/>
      <c r="B3" s="325"/>
      <c r="C3" s="416"/>
      <c r="D3" s="648" t="s">
        <v>79</v>
      </c>
      <c r="E3" s="648"/>
      <c r="F3" s="648"/>
    </row>
    <row r="4" ht="11.25" customHeight="1"/>
    <row r="5" spans="1:5" ht="20.25" customHeight="1">
      <c r="A5" s="459" t="s">
        <v>384</v>
      </c>
      <c r="B5" s="459"/>
      <c r="C5" s="459"/>
      <c r="D5" s="459"/>
      <c r="E5" s="459"/>
    </row>
    <row r="6" ht="11.25" customHeight="1" thickBot="1">
      <c r="I6" s="66" t="s">
        <v>80</v>
      </c>
    </row>
    <row r="7" spans="2:9" ht="19.5" customHeight="1" thickBot="1">
      <c r="B7" s="655" t="s">
        <v>186</v>
      </c>
      <c r="C7" s="656"/>
      <c r="D7" s="656"/>
      <c r="E7" s="620"/>
      <c r="F7" s="655" t="s">
        <v>187</v>
      </c>
      <c r="G7" s="656"/>
      <c r="H7" s="656"/>
      <c r="I7" s="620"/>
    </row>
    <row r="8" spans="2:9" ht="19.5" customHeight="1" thickBot="1">
      <c r="B8" s="655" t="s">
        <v>64</v>
      </c>
      <c r="C8" s="656"/>
      <c r="D8" s="656"/>
      <c r="E8" s="214" t="s">
        <v>342</v>
      </c>
      <c r="F8" s="655" t="s">
        <v>64</v>
      </c>
      <c r="G8" s="656"/>
      <c r="H8" s="656"/>
      <c r="I8" s="214" t="s">
        <v>342</v>
      </c>
    </row>
    <row r="9" spans="2:9" ht="19.5" customHeight="1">
      <c r="B9" s="219" t="s">
        <v>152</v>
      </c>
      <c r="C9" s="649" t="s">
        <v>65</v>
      </c>
      <c r="D9" s="650"/>
      <c r="E9" s="67">
        <v>43374050018</v>
      </c>
      <c r="F9" s="652" t="s">
        <v>66</v>
      </c>
      <c r="G9" s="653"/>
      <c r="H9" s="654"/>
      <c r="I9" s="68">
        <v>4993257121</v>
      </c>
    </row>
    <row r="10" spans="2:9" s="51" customFormat="1" ht="19.5" customHeight="1">
      <c r="B10" s="657" t="s">
        <v>153</v>
      </c>
      <c r="C10" s="633" t="s">
        <v>154</v>
      </c>
      <c r="D10" s="651"/>
      <c r="E10" s="67">
        <v>82115090</v>
      </c>
      <c r="F10" s="631" t="s">
        <v>82</v>
      </c>
      <c r="G10" s="78" t="s">
        <v>343</v>
      </c>
      <c r="H10" s="216"/>
      <c r="I10" s="67">
        <v>190669061913</v>
      </c>
    </row>
    <row r="11" spans="2:9" s="51" customFormat="1" ht="19.5" customHeight="1">
      <c r="B11" s="658"/>
      <c r="C11" s="209" t="s">
        <v>146</v>
      </c>
      <c r="D11" s="210"/>
      <c r="E11" s="67">
        <v>564580</v>
      </c>
      <c r="F11" s="644"/>
      <c r="G11" s="65" t="s">
        <v>129</v>
      </c>
      <c r="H11" s="76"/>
      <c r="I11" s="67">
        <v>8660964156</v>
      </c>
    </row>
    <row r="12" spans="2:9" s="51" customFormat="1" ht="19.5" customHeight="1">
      <c r="B12" s="657" t="s">
        <v>155</v>
      </c>
      <c r="C12" s="633" t="s">
        <v>344</v>
      </c>
      <c r="D12" s="651"/>
      <c r="E12" s="67">
        <v>603030</v>
      </c>
      <c r="F12" s="644"/>
      <c r="G12" s="65" t="s">
        <v>345</v>
      </c>
      <c r="H12" s="76"/>
      <c r="I12" s="67">
        <v>2955059649</v>
      </c>
    </row>
    <row r="13" spans="2:9" s="51" customFormat="1" ht="19.5" customHeight="1">
      <c r="B13" s="658"/>
      <c r="C13" s="209" t="s">
        <v>156</v>
      </c>
      <c r="D13" s="210"/>
      <c r="E13" s="67">
        <v>84090785</v>
      </c>
      <c r="F13" s="644"/>
      <c r="G13" s="646" t="s">
        <v>280</v>
      </c>
      <c r="H13" s="647"/>
      <c r="I13" s="67">
        <v>634661401</v>
      </c>
    </row>
    <row r="14" spans="2:9" s="51" customFormat="1" ht="19.5" customHeight="1">
      <c r="B14" s="661" t="s">
        <v>157</v>
      </c>
      <c r="C14" s="638" t="s">
        <v>346</v>
      </c>
      <c r="D14" s="639"/>
      <c r="E14" s="220">
        <v>37256999780</v>
      </c>
      <c r="F14" s="644"/>
      <c r="G14" s="65" t="s">
        <v>135</v>
      </c>
      <c r="H14" s="76"/>
      <c r="I14" s="67">
        <v>7552344117</v>
      </c>
    </row>
    <row r="15" spans="2:9" s="51" customFormat="1" ht="19.5" customHeight="1">
      <c r="B15" s="662"/>
      <c r="C15" s="638" t="s">
        <v>347</v>
      </c>
      <c r="D15" s="639"/>
      <c r="E15" s="67">
        <v>8109580000</v>
      </c>
      <c r="F15" s="644"/>
      <c r="G15" s="65" t="s">
        <v>348</v>
      </c>
      <c r="H15" s="76"/>
      <c r="I15" s="67">
        <v>173646417</v>
      </c>
    </row>
    <row r="16" spans="2:9" s="51" customFormat="1" ht="19.5" customHeight="1">
      <c r="B16" s="662"/>
      <c r="C16" s="623" t="s">
        <v>123</v>
      </c>
      <c r="D16" s="624"/>
      <c r="E16" s="67">
        <v>432227208</v>
      </c>
      <c r="F16" s="644"/>
      <c r="G16" s="65" t="s">
        <v>349</v>
      </c>
      <c r="H16" s="76"/>
      <c r="I16" s="67">
        <v>25872387</v>
      </c>
    </row>
    <row r="17" spans="2:9" s="51" customFormat="1" ht="19.5" customHeight="1">
      <c r="B17" s="662"/>
      <c r="C17" s="623" t="s">
        <v>124</v>
      </c>
      <c r="D17" s="624"/>
      <c r="E17" s="67">
        <v>1286276417</v>
      </c>
      <c r="F17" s="645"/>
      <c r="G17" s="76" t="s">
        <v>158</v>
      </c>
      <c r="H17" s="76"/>
      <c r="I17" s="67">
        <v>0</v>
      </c>
    </row>
    <row r="18" spans="2:9" s="51" customFormat="1" ht="19.5" customHeight="1">
      <c r="B18" s="663"/>
      <c r="C18" s="621" t="s">
        <v>158</v>
      </c>
      <c r="D18" s="622"/>
      <c r="E18" s="67">
        <v>9830000</v>
      </c>
      <c r="F18" s="226" t="s">
        <v>130</v>
      </c>
      <c r="G18" s="217" t="s">
        <v>131</v>
      </c>
      <c r="H18" s="216"/>
      <c r="I18" s="67">
        <v>1585325092</v>
      </c>
    </row>
    <row r="19" spans="2:9" s="51" customFormat="1" ht="19.5" customHeight="1">
      <c r="B19" s="659" t="s">
        <v>67</v>
      </c>
      <c r="C19" s="638" t="s">
        <v>125</v>
      </c>
      <c r="D19" s="639"/>
      <c r="E19" s="67">
        <v>63373531027</v>
      </c>
      <c r="F19" s="77"/>
      <c r="G19" s="76" t="s">
        <v>132</v>
      </c>
      <c r="H19" s="76"/>
      <c r="I19" s="67">
        <v>3248436329</v>
      </c>
    </row>
    <row r="20" spans="2:9" s="51" customFormat="1" ht="19.5" customHeight="1">
      <c r="B20" s="660"/>
      <c r="C20" s="621" t="s">
        <v>126</v>
      </c>
      <c r="D20" s="622"/>
      <c r="E20" s="67">
        <v>562031151</v>
      </c>
      <c r="F20" s="633" t="s">
        <v>350</v>
      </c>
      <c r="G20" s="634"/>
      <c r="H20" s="210"/>
      <c r="I20" s="67">
        <v>0</v>
      </c>
    </row>
    <row r="21" spans="2:9" s="51" customFormat="1" ht="19.5" customHeight="1">
      <c r="B21" s="665" t="s">
        <v>81</v>
      </c>
      <c r="C21" s="215" t="s">
        <v>351</v>
      </c>
      <c r="D21" s="221"/>
      <c r="E21" s="67">
        <v>31416626206</v>
      </c>
      <c r="F21" s="209" t="s">
        <v>164</v>
      </c>
      <c r="G21" s="218"/>
      <c r="H21" s="210"/>
      <c r="I21" s="67">
        <v>0</v>
      </c>
    </row>
    <row r="22" spans="2:9" s="51" customFormat="1" ht="19.5" customHeight="1">
      <c r="B22" s="666"/>
      <c r="C22" s="664" t="s">
        <v>278</v>
      </c>
      <c r="D22" s="450"/>
      <c r="E22" s="67">
        <v>0</v>
      </c>
      <c r="F22" s="640" t="s">
        <v>68</v>
      </c>
      <c r="G22" s="641"/>
      <c r="H22" s="211"/>
      <c r="I22" s="67">
        <v>4799418</v>
      </c>
    </row>
    <row r="23" spans="2:9" s="51" customFormat="1" ht="19.5" customHeight="1">
      <c r="B23" s="666"/>
      <c r="C23" s="623" t="s">
        <v>123</v>
      </c>
      <c r="D23" s="624"/>
      <c r="E23" s="67">
        <v>216113602</v>
      </c>
      <c r="F23" s="633" t="s">
        <v>69</v>
      </c>
      <c r="G23" s="634"/>
      <c r="H23" s="210"/>
      <c r="I23" s="67">
        <v>934586214</v>
      </c>
    </row>
    <row r="24" spans="2:9" s="51" customFormat="1" ht="19.5" customHeight="1">
      <c r="B24" s="666"/>
      <c r="C24" s="623" t="s">
        <v>124</v>
      </c>
      <c r="D24" s="624"/>
      <c r="E24" s="67">
        <v>643138208</v>
      </c>
      <c r="F24" s="631" t="s">
        <v>180</v>
      </c>
      <c r="G24" s="670" t="s">
        <v>165</v>
      </c>
      <c r="H24" s="651"/>
      <c r="I24" s="71">
        <v>0</v>
      </c>
    </row>
    <row r="25" spans="2:9" s="51" customFormat="1" ht="19.5" customHeight="1">
      <c r="B25" s="667"/>
      <c r="C25" s="638" t="s">
        <v>158</v>
      </c>
      <c r="D25" s="639"/>
      <c r="E25" s="67">
        <v>191275731</v>
      </c>
      <c r="F25" s="632"/>
      <c r="G25" s="670" t="s">
        <v>158</v>
      </c>
      <c r="H25" s="651"/>
      <c r="I25" s="71">
        <v>0</v>
      </c>
    </row>
    <row r="26" spans="2:9" s="51" customFormat="1" ht="19.5" customHeight="1">
      <c r="B26" s="671" t="s">
        <v>159</v>
      </c>
      <c r="C26" s="672"/>
      <c r="D26" s="673"/>
      <c r="E26" s="67">
        <v>0</v>
      </c>
      <c r="F26" s="222" t="s">
        <v>166</v>
      </c>
      <c r="G26" s="224"/>
      <c r="H26" s="208"/>
      <c r="I26" s="71">
        <v>0</v>
      </c>
    </row>
    <row r="27" spans="2:9" s="51" customFormat="1" ht="19.5" customHeight="1">
      <c r="B27" s="633" t="s">
        <v>70</v>
      </c>
      <c r="C27" s="634"/>
      <c r="D27" s="651"/>
      <c r="E27" s="67">
        <v>29408162</v>
      </c>
      <c r="F27" s="631" t="s">
        <v>181</v>
      </c>
      <c r="G27" s="670" t="s">
        <v>167</v>
      </c>
      <c r="H27" s="651"/>
      <c r="I27" s="67">
        <v>0</v>
      </c>
    </row>
    <row r="28" spans="2:9" s="51" customFormat="1" ht="19.5" customHeight="1">
      <c r="B28" s="633" t="s">
        <v>160</v>
      </c>
      <c r="C28" s="634"/>
      <c r="D28" s="651"/>
      <c r="E28" s="67">
        <v>100000</v>
      </c>
      <c r="F28" s="675"/>
      <c r="G28" s="674" t="s">
        <v>168</v>
      </c>
      <c r="H28" s="669"/>
      <c r="I28" s="220">
        <v>500034334</v>
      </c>
    </row>
    <row r="29" spans="2:9" s="51" customFormat="1" ht="19.5" customHeight="1" thickBot="1">
      <c r="B29" s="625" t="s">
        <v>71</v>
      </c>
      <c r="C29" s="626"/>
      <c r="D29" s="78" t="s">
        <v>352</v>
      </c>
      <c r="E29" s="67">
        <v>26576854501</v>
      </c>
      <c r="F29" s="676"/>
      <c r="G29" s="642" t="s">
        <v>158</v>
      </c>
      <c r="H29" s="643"/>
      <c r="I29" s="227">
        <v>513359649</v>
      </c>
    </row>
    <row r="30" spans="2:9" s="51" customFormat="1" ht="19.5" customHeight="1">
      <c r="B30" s="627"/>
      <c r="C30" s="628"/>
      <c r="D30" s="65" t="s">
        <v>353</v>
      </c>
      <c r="E30" s="67">
        <v>4751041057</v>
      </c>
      <c r="F30" s="677"/>
      <c r="G30" s="678"/>
      <c r="H30" s="679"/>
      <c r="I30" s="686"/>
    </row>
    <row r="31" spans="2:9" s="51" customFormat="1" ht="19.5" customHeight="1">
      <c r="B31" s="627"/>
      <c r="C31" s="628"/>
      <c r="D31" s="65" t="s">
        <v>197</v>
      </c>
      <c r="E31" s="67">
        <v>2507609890</v>
      </c>
      <c r="F31" s="680"/>
      <c r="G31" s="681"/>
      <c r="H31" s="682"/>
      <c r="I31" s="687"/>
    </row>
    <row r="32" spans="2:9" s="51" customFormat="1" ht="19.5" customHeight="1">
      <c r="B32" s="627"/>
      <c r="C32" s="628"/>
      <c r="D32" s="65" t="s">
        <v>161</v>
      </c>
      <c r="E32" s="67">
        <v>0</v>
      </c>
      <c r="F32" s="680"/>
      <c r="G32" s="681"/>
      <c r="H32" s="682"/>
      <c r="I32" s="687"/>
    </row>
    <row r="33" spans="2:9" s="51" customFormat="1" ht="19.5" customHeight="1">
      <c r="B33" s="627"/>
      <c r="C33" s="628"/>
      <c r="D33" s="190" t="s">
        <v>127</v>
      </c>
      <c r="E33" s="67">
        <v>237612922</v>
      </c>
      <c r="F33" s="680"/>
      <c r="G33" s="681"/>
      <c r="H33" s="682"/>
      <c r="I33" s="687"/>
    </row>
    <row r="34" spans="2:9" s="51" customFormat="1" ht="19.5" customHeight="1">
      <c r="B34" s="627"/>
      <c r="C34" s="628"/>
      <c r="D34" s="190" t="s">
        <v>128</v>
      </c>
      <c r="E34" s="67">
        <v>743552890</v>
      </c>
      <c r="F34" s="680"/>
      <c r="G34" s="681"/>
      <c r="H34" s="682"/>
      <c r="I34" s="687"/>
    </row>
    <row r="35" spans="2:9" s="51" customFormat="1" ht="19.5" customHeight="1">
      <c r="B35" s="629"/>
      <c r="C35" s="630"/>
      <c r="D35" s="78" t="s">
        <v>158</v>
      </c>
      <c r="E35" s="67">
        <v>691785557</v>
      </c>
      <c r="F35" s="680"/>
      <c r="G35" s="681"/>
      <c r="H35" s="682"/>
      <c r="I35" s="687"/>
    </row>
    <row r="36" spans="2:9" s="51" customFormat="1" ht="19.5" customHeight="1">
      <c r="B36" s="633" t="s">
        <v>184</v>
      </c>
      <c r="C36" s="634"/>
      <c r="D36" s="651"/>
      <c r="E36" s="67">
        <v>1684638266</v>
      </c>
      <c r="F36" s="680"/>
      <c r="G36" s="681"/>
      <c r="H36" s="682"/>
      <c r="I36" s="687"/>
    </row>
    <row r="37" spans="2:9" s="51" customFormat="1" ht="19.5" customHeight="1">
      <c r="B37" s="661" t="s">
        <v>162</v>
      </c>
      <c r="C37" s="668" t="s">
        <v>163</v>
      </c>
      <c r="D37" s="669"/>
      <c r="E37" s="67">
        <v>0</v>
      </c>
      <c r="F37" s="680"/>
      <c r="G37" s="681"/>
      <c r="H37" s="682"/>
      <c r="I37" s="687"/>
    </row>
    <row r="38" spans="2:9" s="51" customFormat="1" ht="19.5" customHeight="1">
      <c r="B38" s="663"/>
      <c r="C38" s="207" t="s">
        <v>146</v>
      </c>
      <c r="D38" s="208"/>
      <c r="E38" s="67">
        <v>0</v>
      </c>
      <c r="F38" s="680"/>
      <c r="G38" s="681"/>
      <c r="H38" s="682"/>
      <c r="I38" s="687"/>
    </row>
    <row r="39" spans="2:9" s="51" customFormat="1" ht="19.5" customHeight="1" thickBot="1">
      <c r="B39" s="633" t="s">
        <v>354</v>
      </c>
      <c r="C39" s="634"/>
      <c r="D39" s="651"/>
      <c r="E39" s="70">
        <v>200649565</v>
      </c>
      <c r="F39" s="683"/>
      <c r="G39" s="684"/>
      <c r="H39" s="685"/>
      <c r="I39" s="688"/>
    </row>
    <row r="40" spans="2:9" s="51" customFormat="1" ht="19.5" customHeight="1" thickBot="1">
      <c r="B40" s="635" t="s">
        <v>46</v>
      </c>
      <c r="C40" s="636"/>
      <c r="D40" s="637"/>
      <c r="E40" s="83">
        <f>SUM(E9:E39)</f>
        <v>224462305643</v>
      </c>
      <c r="F40" s="618" t="s">
        <v>46</v>
      </c>
      <c r="G40" s="619"/>
      <c r="H40" s="620"/>
      <c r="I40" s="83">
        <f>SUM(I9:I29)</f>
        <v>222451408197</v>
      </c>
    </row>
    <row r="41" spans="2:9" s="51" customFormat="1" ht="19.5" customHeight="1" thickBot="1">
      <c r="B41" s="615" t="s">
        <v>355</v>
      </c>
      <c r="C41" s="616"/>
      <c r="D41" s="617"/>
      <c r="E41" s="69">
        <f>E40-I40</f>
        <v>2010897446</v>
      </c>
      <c r="F41" s="229"/>
      <c r="G41" s="230"/>
      <c r="H41" s="230"/>
      <c r="I41" s="236"/>
    </row>
    <row r="42" spans="2:9" s="51" customFormat="1" ht="19.5" customHeight="1" thickBot="1">
      <c r="B42" s="615" t="s">
        <v>133</v>
      </c>
      <c r="C42" s="616"/>
      <c r="D42" s="617"/>
      <c r="E42" s="69">
        <v>452396934</v>
      </c>
      <c r="F42" s="232"/>
      <c r="G42" s="233"/>
      <c r="H42" s="233"/>
      <c r="I42" s="234"/>
    </row>
    <row r="43" spans="2:9" s="51" customFormat="1" ht="19.5" customHeight="1" thickBot="1">
      <c r="B43" s="615" t="s">
        <v>83</v>
      </c>
      <c r="C43" s="616"/>
      <c r="D43" s="617"/>
      <c r="E43" s="72">
        <v>11125862353</v>
      </c>
      <c r="F43" s="232"/>
      <c r="G43" s="233"/>
      <c r="H43" s="233"/>
      <c r="I43" s="234"/>
    </row>
    <row r="44" spans="2:9" s="51" customFormat="1" ht="19.5" customHeight="1">
      <c r="B44" s="84"/>
      <c r="C44" s="84"/>
      <c r="D44" s="84"/>
      <c r="E44" s="85"/>
      <c r="F44" s="233"/>
      <c r="G44" s="233"/>
      <c r="H44" s="233"/>
      <c r="I44" s="234"/>
    </row>
    <row r="45" spans="1:9" ht="19.5" customHeight="1" thickBot="1">
      <c r="A45" s="459" t="s">
        <v>385</v>
      </c>
      <c r="B45" s="459"/>
      <c r="C45" s="459"/>
      <c r="D45" s="459"/>
      <c r="E45" s="459"/>
      <c r="F45" s="231"/>
      <c r="G45" s="231"/>
      <c r="H45" s="231"/>
      <c r="I45" s="237"/>
    </row>
    <row r="46" spans="2:9" ht="19.5" customHeight="1" thickBot="1">
      <c r="B46" s="655" t="s">
        <v>186</v>
      </c>
      <c r="C46" s="656"/>
      <c r="D46" s="656"/>
      <c r="E46" s="620"/>
      <c r="F46" s="655" t="s">
        <v>187</v>
      </c>
      <c r="G46" s="656"/>
      <c r="H46" s="656"/>
      <c r="I46" s="620"/>
    </row>
    <row r="47" spans="1:9" s="51" customFormat="1" ht="19.5" customHeight="1" thickBot="1">
      <c r="A47" s="2"/>
      <c r="B47" s="655" t="s">
        <v>64</v>
      </c>
      <c r="C47" s="656"/>
      <c r="D47" s="656"/>
      <c r="E47" s="214" t="s">
        <v>342</v>
      </c>
      <c r="F47" s="655" t="s">
        <v>64</v>
      </c>
      <c r="G47" s="656"/>
      <c r="H47" s="656"/>
      <c r="I47" s="214" t="s">
        <v>342</v>
      </c>
    </row>
    <row r="48" spans="1:9" s="51" customFormat="1" ht="19.5" customHeight="1">
      <c r="A48" s="52"/>
      <c r="B48" s="692" t="s">
        <v>173</v>
      </c>
      <c r="C48" s="694" t="s">
        <v>169</v>
      </c>
      <c r="D48" s="695"/>
      <c r="E48" s="67">
        <v>38135750</v>
      </c>
      <c r="F48" s="652" t="s">
        <v>356</v>
      </c>
      <c r="G48" s="653"/>
      <c r="H48" s="653"/>
      <c r="I48" s="68">
        <v>5226826</v>
      </c>
    </row>
    <row r="49" spans="1:9" s="51" customFormat="1" ht="19.5" customHeight="1">
      <c r="A49" s="52"/>
      <c r="B49" s="693"/>
      <c r="C49" s="638" t="s">
        <v>170</v>
      </c>
      <c r="D49" s="639"/>
      <c r="E49" s="67">
        <v>164340</v>
      </c>
      <c r="F49" s="689" t="s">
        <v>176</v>
      </c>
      <c r="G49" s="670" t="s">
        <v>177</v>
      </c>
      <c r="H49" s="651"/>
      <c r="I49" s="67">
        <v>25646833</v>
      </c>
    </row>
    <row r="50" spans="1:9" s="51" customFormat="1" ht="19.5" customHeight="1">
      <c r="A50" s="52"/>
      <c r="B50" s="693"/>
      <c r="C50" s="638" t="s">
        <v>171</v>
      </c>
      <c r="D50" s="639"/>
      <c r="E50" s="67">
        <v>0</v>
      </c>
      <c r="F50" s="690"/>
      <c r="G50" s="670" t="s">
        <v>279</v>
      </c>
      <c r="H50" s="651"/>
      <c r="I50" s="67">
        <v>0</v>
      </c>
    </row>
    <row r="51" spans="1:9" s="51" customFormat="1" ht="19.5" customHeight="1">
      <c r="A51" s="52"/>
      <c r="B51" s="693"/>
      <c r="C51" s="638" t="s">
        <v>172</v>
      </c>
      <c r="D51" s="639"/>
      <c r="E51" s="67">
        <v>2102390</v>
      </c>
      <c r="F51" s="690"/>
      <c r="G51" s="670" t="s">
        <v>178</v>
      </c>
      <c r="H51" s="651"/>
      <c r="I51" s="67">
        <v>19293200</v>
      </c>
    </row>
    <row r="52" spans="1:9" s="51" customFormat="1" ht="19.5" customHeight="1">
      <c r="A52" s="52"/>
      <c r="B52" s="660"/>
      <c r="C52" s="621" t="s">
        <v>158</v>
      </c>
      <c r="D52" s="622"/>
      <c r="E52" s="67">
        <v>15490855</v>
      </c>
      <c r="F52" s="668"/>
      <c r="G52" s="670" t="s">
        <v>158</v>
      </c>
      <c r="H52" s="651"/>
      <c r="I52" s="67">
        <v>6961662</v>
      </c>
    </row>
    <row r="53" spans="2:9" s="51" customFormat="1" ht="19.5" customHeight="1">
      <c r="B53" s="657" t="s">
        <v>153</v>
      </c>
      <c r="C53" s="633" t="s">
        <v>174</v>
      </c>
      <c r="D53" s="651"/>
      <c r="E53" s="67">
        <v>0</v>
      </c>
      <c r="F53" s="689" t="s">
        <v>179</v>
      </c>
      <c r="G53" s="691"/>
      <c r="H53" s="691"/>
      <c r="I53" s="67">
        <v>0</v>
      </c>
    </row>
    <row r="54" spans="2:9" s="51" customFormat="1" ht="19.5" customHeight="1">
      <c r="B54" s="658"/>
      <c r="C54" s="209" t="s">
        <v>175</v>
      </c>
      <c r="D54" s="210"/>
      <c r="E54" s="67">
        <v>0</v>
      </c>
      <c r="F54" s="689" t="s">
        <v>357</v>
      </c>
      <c r="G54" s="691"/>
      <c r="H54" s="691"/>
      <c r="I54" s="67">
        <v>0</v>
      </c>
    </row>
    <row r="55" spans="2:9" s="51" customFormat="1" ht="19.5" customHeight="1">
      <c r="B55" s="657" t="s">
        <v>155</v>
      </c>
      <c r="C55" s="633" t="s">
        <v>344</v>
      </c>
      <c r="D55" s="651"/>
      <c r="E55" s="67">
        <v>0</v>
      </c>
      <c r="F55" s="689" t="s">
        <v>180</v>
      </c>
      <c r="G55" s="691"/>
      <c r="H55" s="691"/>
      <c r="I55" s="67">
        <v>0</v>
      </c>
    </row>
    <row r="56" spans="1:9" s="51" customFormat="1" ht="19.5" customHeight="1">
      <c r="A56" s="52"/>
      <c r="B56" s="658"/>
      <c r="C56" s="209" t="s">
        <v>156</v>
      </c>
      <c r="D56" s="210"/>
      <c r="E56" s="67">
        <v>0</v>
      </c>
      <c r="F56" s="633" t="s">
        <v>166</v>
      </c>
      <c r="G56" s="634"/>
      <c r="H56" s="634"/>
      <c r="I56" s="67">
        <v>0</v>
      </c>
    </row>
    <row r="57" spans="1:9" s="51" customFormat="1" ht="19.5" customHeight="1">
      <c r="A57" s="52"/>
      <c r="B57" s="640" t="s">
        <v>157</v>
      </c>
      <c r="C57" s="641"/>
      <c r="D57" s="696"/>
      <c r="E57" s="67">
        <v>0</v>
      </c>
      <c r="F57" s="710" t="s">
        <v>181</v>
      </c>
      <c r="G57" s="670" t="s">
        <v>182</v>
      </c>
      <c r="H57" s="651"/>
      <c r="I57" s="67">
        <v>0</v>
      </c>
    </row>
    <row r="58" spans="1:9" s="51" customFormat="1" ht="19.5" customHeight="1">
      <c r="A58" s="52"/>
      <c r="B58" s="633" t="s">
        <v>358</v>
      </c>
      <c r="C58" s="634"/>
      <c r="D58" s="651"/>
      <c r="E58" s="67">
        <v>0</v>
      </c>
      <c r="F58" s="710"/>
      <c r="G58" s="670" t="s">
        <v>168</v>
      </c>
      <c r="H58" s="651"/>
      <c r="I58" s="67">
        <v>0</v>
      </c>
    </row>
    <row r="59" spans="1:9" s="51" customFormat="1" ht="19.5" customHeight="1">
      <c r="A59" s="52"/>
      <c r="B59" s="633" t="s">
        <v>359</v>
      </c>
      <c r="C59" s="634"/>
      <c r="D59" s="651"/>
      <c r="E59" s="71">
        <v>0</v>
      </c>
      <c r="F59" s="711"/>
      <c r="G59" s="670" t="s">
        <v>158</v>
      </c>
      <c r="H59" s="651"/>
      <c r="I59" s="67">
        <v>0</v>
      </c>
    </row>
    <row r="60" spans="1:9" s="51" customFormat="1" ht="19.5" customHeight="1">
      <c r="A60" s="52"/>
      <c r="B60" s="633" t="s">
        <v>160</v>
      </c>
      <c r="C60" s="634"/>
      <c r="D60" s="651"/>
      <c r="E60" s="67">
        <v>0</v>
      </c>
      <c r="F60" s="668" t="s">
        <v>183</v>
      </c>
      <c r="G60" s="707"/>
      <c r="H60" s="707"/>
      <c r="I60" s="67">
        <v>0</v>
      </c>
    </row>
    <row r="61" spans="1:9" s="51" customFormat="1" ht="19.5" customHeight="1">
      <c r="A61" s="52"/>
      <c r="B61" s="708" t="s">
        <v>360</v>
      </c>
      <c r="C61" s="700" t="s">
        <v>185</v>
      </c>
      <c r="D61" s="701"/>
      <c r="E61" s="220">
        <v>0</v>
      </c>
      <c r="F61" s="704"/>
      <c r="G61" s="704"/>
      <c r="H61" s="704"/>
      <c r="I61" s="704"/>
    </row>
    <row r="62" spans="1:9" s="51" customFormat="1" ht="19.5" customHeight="1">
      <c r="A62" s="52"/>
      <c r="B62" s="709"/>
      <c r="C62" s="702" t="s">
        <v>146</v>
      </c>
      <c r="D62" s="703"/>
      <c r="E62" s="67">
        <v>0</v>
      </c>
      <c r="F62" s="705"/>
      <c r="G62" s="705"/>
      <c r="H62" s="705"/>
      <c r="I62" s="705"/>
    </row>
    <row r="63" spans="1:9" s="51" customFormat="1" ht="19.5" customHeight="1">
      <c r="A63" s="52"/>
      <c r="B63" s="223" t="s">
        <v>184</v>
      </c>
      <c r="C63" s="228"/>
      <c r="D63" s="225"/>
      <c r="E63" s="67">
        <v>29363286</v>
      </c>
      <c r="F63" s="705"/>
      <c r="G63" s="705"/>
      <c r="H63" s="705"/>
      <c r="I63" s="705"/>
    </row>
    <row r="64" spans="1:9" s="51" customFormat="1" ht="19.5" customHeight="1">
      <c r="A64" s="52"/>
      <c r="B64" s="209" t="s">
        <v>162</v>
      </c>
      <c r="C64" s="218"/>
      <c r="D64" s="210"/>
      <c r="E64" s="67">
        <v>0</v>
      </c>
      <c r="F64" s="705"/>
      <c r="G64" s="705"/>
      <c r="H64" s="705"/>
      <c r="I64" s="705"/>
    </row>
    <row r="65" spans="1:9" s="51" customFormat="1" ht="20.25" customHeight="1">
      <c r="A65" s="52"/>
      <c r="B65" s="209" t="s">
        <v>361</v>
      </c>
      <c r="C65" s="218"/>
      <c r="D65" s="210"/>
      <c r="E65" s="67">
        <v>50000</v>
      </c>
      <c r="F65" s="706"/>
      <c r="G65" s="706"/>
      <c r="H65" s="706"/>
      <c r="I65" s="706"/>
    </row>
    <row r="66" spans="1:9" s="51" customFormat="1" ht="19.5" customHeight="1" thickBot="1">
      <c r="A66" s="52"/>
      <c r="B66" s="697" t="s">
        <v>46</v>
      </c>
      <c r="C66" s="698"/>
      <c r="D66" s="699"/>
      <c r="E66" s="235">
        <f>SUM(E48:E65)</f>
        <v>85306621</v>
      </c>
      <c r="F66" s="697" t="s">
        <v>46</v>
      </c>
      <c r="G66" s="698"/>
      <c r="H66" s="699"/>
      <c r="I66" s="235">
        <f>SUM(I48:I65)</f>
        <v>57128521</v>
      </c>
    </row>
    <row r="67" spans="2:5" s="51" customFormat="1" ht="19.5" customHeight="1" thickBot="1">
      <c r="B67" s="615" t="s">
        <v>362</v>
      </c>
      <c r="C67" s="616"/>
      <c r="D67" s="617"/>
      <c r="E67" s="72">
        <f>E66-I66</f>
        <v>28178100</v>
      </c>
    </row>
    <row r="68" spans="1:9" ht="20.25" customHeight="1">
      <c r="A68" s="51"/>
      <c r="B68" s="51"/>
      <c r="C68" s="51"/>
      <c r="D68" s="51"/>
      <c r="E68" s="51"/>
      <c r="F68" s="51"/>
      <c r="G68" s="51"/>
      <c r="H68" s="51"/>
      <c r="I68" s="51"/>
    </row>
    <row r="69" spans="3:8" ht="15" customHeight="1">
      <c r="C69" s="2"/>
      <c r="D69" s="2"/>
      <c r="E69" s="2"/>
      <c r="F69" s="51"/>
      <c r="G69" s="51"/>
      <c r="H69" s="51"/>
    </row>
    <row r="70" spans="2:9" ht="133.5" customHeight="1">
      <c r="B70" s="84"/>
      <c r="C70" s="84"/>
      <c r="D70" s="84"/>
      <c r="E70" s="85"/>
      <c r="F70" s="84"/>
      <c r="G70" s="51"/>
      <c r="H70" s="51"/>
      <c r="I70" s="51"/>
    </row>
    <row r="71" spans="2:9" ht="20.25" customHeight="1">
      <c r="B71" s="206"/>
      <c r="C71" s="206"/>
      <c r="D71" s="206"/>
      <c r="E71" s="206"/>
      <c r="F71" s="206"/>
      <c r="G71" s="51"/>
      <c r="H71" s="51"/>
      <c r="I71" s="51"/>
    </row>
    <row r="72" spans="2:9" ht="20.25" customHeight="1">
      <c r="B72" s="8"/>
      <c r="G72" s="51"/>
      <c r="H72" s="51"/>
      <c r="I72" s="51"/>
    </row>
    <row r="73" spans="7:9" ht="20.25" customHeight="1">
      <c r="G73" s="51"/>
      <c r="H73" s="51"/>
      <c r="I73" s="51"/>
    </row>
    <row r="74" spans="7:9" ht="20.25" customHeight="1">
      <c r="G74" s="51"/>
      <c r="H74" s="51"/>
      <c r="I74" s="51"/>
    </row>
    <row r="75" spans="7:9" ht="20.25" customHeight="1">
      <c r="G75" s="51"/>
      <c r="H75" s="51"/>
      <c r="I75" s="51"/>
    </row>
    <row r="76" spans="7:9" ht="20.25" customHeight="1">
      <c r="G76" s="51"/>
      <c r="H76" s="51"/>
      <c r="I76" s="51"/>
    </row>
    <row r="77" spans="7:9" ht="20.25" customHeight="1">
      <c r="G77" s="51"/>
      <c r="H77" s="51"/>
      <c r="I77" s="51"/>
    </row>
    <row r="78" spans="7:9" ht="20.25" customHeight="1">
      <c r="G78" s="51"/>
      <c r="H78" s="51"/>
      <c r="I78" s="51"/>
    </row>
    <row r="79" spans="7:9" ht="20.25" customHeight="1">
      <c r="G79" s="51"/>
      <c r="H79" s="51"/>
      <c r="I79" s="51"/>
    </row>
    <row r="80" spans="7:9" ht="20.25" customHeight="1">
      <c r="G80" s="51"/>
      <c r="H80" s="51"/>
      <c r="I80" s="51"/>
    </row>
    <row r="81" spans="7:9" ht="20.25" customHeight="1">
      <c r="G81" s="51"/>
      <c r="H81" s="51"/>
      <c r="I81" s="51"/>
    </row>
  </sheetData>
  <sheetProtection/>
  <mergeCells count="95">
    <mergeCell ref="G57:H57"/>
    <mergeCell ref="G58:H58"/>
    <mergeCell ref="G59:H59"/>
    <mergeCell ref="F61:H65"/>
    <mergeCell ref="F57:F59"/>
    <mergeCell ref="I61:I65"/>
    <mergeCell ref="F66:H66"/>
    <mergeCell ref="F60:H60"/>
    <mergeCell ref="B61:B62"/>
    <mergeCell ref="B60:D60"/>
    <mergeCell ref="B57:D57"/>
    <mergeCell ref="B58:D58"/>
    <mergeCell ref="B59:D59"/>
    <mergeCell ref="B66:D66"/>
    <mergeCell ref="C61:D61"/>
    <mergeCell ref="C62:D62"/>
    <mergeCell ref="B46:E46"/>
    <mergeCell ref="B47:D47"/>
    <mergeCell ref="F55:H55"/>
    <mergeCell ref="F56:H56"/>
    <mergeCell ref="B55:B56"/>
    <mergeCell ref="C55:D55"/>
    <mergeCell ref="C53:D53"/>
    <mergeCell ref="B53:B54"/>
    <mergeCell ref="C48:D48"/>
    <mergeCell ref="F53:H53"/>
    <mergeCell ref="F54:H54"/>
    <mergeCell ref="C51:D51"/>
    <mergeCell ref="C52:D52"/>
    <mergeCell ref="B48:B52"/>
    <mergeCell ref="C49:D49"/>
    <mergeCell ref="C50:D50"/>
    <mergeCell ref="F48:H48"/>
    <mergeCell ref="F46:I46"/>
    <mergeCell ref="F47:H47"/>
    <mergeCell ref="I30:I39"/>
    <mergeCell ref="F49:F52"/>
    <mergeCell ref="G49:H49"/>
    <mergeCell ref="G50:H50"/>
    <mergeCell ref="G51:H51"/>
    <mergeCell ref="G52:H52"/>
    <mergeCell ref="B39:D39"/>
    <mergeCell ref="G24:H24"/>
    <mergeCell ref="G25:H25"/>
    <mergeCell ref="G27:H27"/>
    <mergeCell ref="C25:D25"/>
    <mergeCell ref="B26:D26"/>
    <mergeCell ref="B36:D36"/>
    <mergeCell ref="G28:H28"/>
    <mergeCell ref="F27:F29"/>
    <mergeCell ref="F30:H39"/>
    <mergeCell ref="B37:B38"/>
    <mergeCell ref="C22:D22"/>
    <mergeCell ref="B21:B25"/>
    <mergeCell ref="C37:D37"/>
    <mergeCell ref="C24:D24"/>
    <mergeCell ref="B28:D28"/>
    <mergeCell ref="B27:D27"/>
    <mergeCell ref="B19:B20"/>
    <mergeCell ref="B12:B13"/>
    <mergeCell ref="C14:D14"/>
    <mergeCell ref="B14:B18"/>
    <mergeCell ref="C12:D12"/>
    <mergeCell ref="C17:D17"/>
    <mergeCell ref="C18:D18"/>
    <mergeCell ref="D3:F3"/>
    <mergeCell ref="A5:E5"/>
    <mergeCell ref="C9:D9"/>
    <mergeCell ref="C10:D10"/>
    <mergeCell ref="F9:H9"/>
    <mergeCell ref="B8:D8"/>
    <mergeCell ref="B7:E7"/>
    <mergeCell ref="B10:B11"/>
    <mergeCell ref="F7:I7"/>
    <mergeCell ref="F8:H8"/>
    <mergeCell ref="F23:G23"/>
    <mergeCell ref="B40:D40"/>
    <mergeCell ref="F20:G20"/>
    <mergeCell ref="C15:D15"/>
    <mergeCell ref="C16:D16"/>
    <mergeCell ref="C19:D19"/>
    <mergeCell ref="F22:G22"/>
    <mergeCell ref="G29:H29"/>
    <mergeCell ref="F10:F17"/>
    <mergeCell ref="G13:H13"/>
    <mergeCell ref="B67:D67"/>
    <mergeCell ref="F40:H40"/>
    <mergeCell ref="A45:E45"/>
    <mergeCell ref="C20:D20"/>
    <mergeCell ref="B43:D43"/>
    <mergeCell ref="B42:D42"/>
    <mergeCell ref="C23:D23"/>
    <mergeCell ref="B29:C35"/>
    <mergeCell ref="F24:F25"/>
    <mergeCell ref="B41:D41"/>
  </mergeCells>
  <printOptions/>
  <pageMargins left="0.5905511811023623" right="0.2755905511811024" top="0.3937007874015748" bottom="0.3937007874015748" header="0" footer="0"/>
  <pageSetup fitToHeight="1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40">
      <selection activeCell="F29" sqref="F29"/>
    </sheetView>
  </sheetViews>
  <sheetFormatPr defaultColWidth="9.00390625" defaultRowHeight="20.25" customHeight="1"/>
  <cols>
    <col min="1" max="1" width="3.375" style="2" customWidth="1"/>
    <col min="2" max="2" width="4.00390625" style="2" customWidth="1"/>
    <col min="3" max="3" width="3.00390625" style="63" customWidth="1"/>
    <col min="4" max="4" width="33.75390625" style="64" customWidth="1"/>
    <col min="5" max="5" width="17.625" style="66" bestFit="1" customWidth="1"/>
    <col min="6" max="6" width="77.25390625" style="2" customWidth="1"/>
    <col min="7" max="16384" width="9.125" style="2" customWidth="1"/>
  </cols>
  <sheetData>
    <row r="1" spans="3:5" s="1" customFormat="1" ht="17.25">
      <c r="C1" s="319"/>
      <c r="D1" s="414"/>
      <c r="E1" s="415"/>
    </row>
    <row r="2" spans="2:5" s="1" customFormat="1" ht="17.25">
      <c r="B2" s="329"/>
      <c r="C2" s="414"/>
      <c r="D2" s="414" t="str">
        <f>'第１表'!C3</f>
        <v>平成22年度</v>
      </c>
      <c r="E2" s="415"/>
    </row>
    <row r="3" spans="1:6" ht="20.25" customHeight="1">
      <c r="A3" s="325"/>
      <c r="B3" s="325"/>
      <c r="C3" s="416"/>
      <c r="D3" s="648" t="s">
        <v>79</v>
      </c>
      <c r="E3" s="648"/>
      <c r="F3" s="648"/>
    </row>
    <row r="5" spans="1:5" ht="20.25" customHeight="1">
      <c r="A5" s="459" t="s">
        <v>386</v>
      </c>
      <c r="B5" s="459"/>
      <c r="C5" s="459"/>
      <c r="D5" s="459"/>
      <c r="E5" s="459"/>
    </row>
    <row r="6" ht="16.5" customHeight="1" thickBot="1">
      <c r="E6" s="66" t="s">
        <v>80</v>
      </c>
    </row>
    <row r="7" spans="2:6" ht="19.5" customHeight="1" thickBot="1">
      <c r="B7" s="655" t="s">
        <v>64</v>
      </c>
      <c r="C7" s="656"/>
      <c r="D7" s="656"/>
      <c r="E7" s="239" t="s">
        <v>198</v>
      </c>
      <c r="F7" s="240" t="s">
        <v>199</v>
      </c>
    </row>
    <row r="8" spans="2:6" ht="19.5" customHeight="1">
      <c r="B8" s="715" t="s">
        <v>200</v>
      </c>
      <c r="C8" s="649" t="s">
        <v>65</v>
      </c>
      <c r="D8" s="650"/>
      <c r="E8" s="67">
        <f>'第11表①'!E9</f>
        <v>43374050018</v>
      </c>
      <c r="F8" s="241" t="s">
        <v>201</v>
      </c>
    </row>
    <row r="9" spans="2:6" s="51" customFormat="1" ht="19.5" customHeight="1">
      <c r="B9" s="716"/>
      <c r="C9" s="633" t="s">
        <v>202</v>
      </c>
      <c r="D9" s="651"/>
      <c r="E9" s="67">
        <f>'第11表①'!E10+'第11表①'!E11</f>
        <v>82679670</v>
      </c>
      <c r="F9" s="242" t="s">
        <v>203</v>
      </c>
    </row>
    <row r="10" spans="2:6" s="51" customFormat="1" ht="19.5" customHeight="1">
      <c r="B10" s="716"/>
      <c r="C10" s="633" t="s">
        <v>204</v>
      </c>
      <c r="D10" s="651"/>
      <c r="E10" s="67">
        <f>'第11表①'!E12+'第11表①'!E13</f>
        <v>84693815</v>
      </c>
      <c r="F10" s="242" t="s">
        <v>205</v>
      </c>
    </row>
    <row r="11" spans="2:6" s="51" customFormat="1" ht="19.5" customHeight="1">
      <c r="B11" s="716"/>
      <c r="C11" s="689" t="s">
        <v>206</v>
      </c>
      <c r="D11" s="714"/>
      <c r="E11" s="67">
        <f>SUM(E12:E16)</f>
        <v>47094913405</v>
      </c>
      <c r="F11" s="242" t="s">
        <v>207</v>
      </c>
    </row>
    <row r="12" spans="2:6" s="51" customFormat="1" ht="19.5" customHeight="1">
      <c r="B12" s="716"/>
      <c r="C12" s="243"/>
      <c r="D12" s="78" t="s">
        <v>99</v>
      </c>
      <c r="E12" s="67">
        <f>'第11表①'!E14</f>
        <v>37256999780</v>
      </c>
      <c r="F12" s="242" t="s">
        <v>208</v>
      </c>
    </row>
    <row r="13" spans="2:6" s="51" customFormat="1" ht="19.5" customHeight="1">
      <c r="B13" s="716"/>
      <c r="C13" s="243"/>
      <c r="D13" s="65" t="s">
        <v>363</v>
      </c>
      <c r="E13" s="67">
        <f>'第11表①'!E15</f>
        <v>8109580000</v>
      </c>
      <c r="F13" s="242" t="s">
        <v>209</v>
      </c>
    </row>
    <row r="14" spans="2:6" s="51" customFormat="1" ht="19.5" customHeight="1">
      <c r="B14" s="716"/>
      <c r="C14" s="243"/>
      <c r="D14" s="190" t="s">
        <v>123</v>
      </c>
      <c r="E14" s="67">
        <f>'第11表①'!E16</f>
        <v>432227208</v>
      </c>
      <c r="F14" s="242" t="s">
        <v>210</v>
      </c>
    </row>
    <row r="15" spans="2:6" s="51" customFormat="1" ht="19.5" customHeight="1">
      <c r="B15" s="716"/>
      <c r="C15" s="243"/>
      <c r="D15" s="190" t="s">
        <v>124</v>
      </c>
      <c r="E15" s="67">
        <f>'第11表①'!E17</f>
        <v>1286276417</v>
      </c>
      <c r="F15" s="242" t="s">
        <v>211</v>
      </c>
    </row>
    <row r="16" spans="2:6" s="51" customFormat="1" ht="19.5" customHeight="1">
      <c r="B16" s="716"/>
      <c r="C16" s="77"/>
      <c r="D16" s="76" t="s">
        <v>158</v>
      </c>
      <c r="E16" s="67">
        <f>'第11表①'!E18</f>
        <v>9830000</v>
      </c>
      <c r="F16" s="242" t="s">
        <v>212</v>
      </c>
    </row>
    <row r="17" spans="2:6" s="51" customFormat="1" ht="19.5" customHeight="1">
      <c r="B17" s="716"/>
      <c r="C17" s="689" t="s">
        <v>67</v>
      </c>
      <c r="D17" s="651"/>
      <c r="E17" s="67">
        <f>SUM(E18:E19)</f>
        <v>63935562178</v>
      </c>
      <c r="F17" s="242" t="s">
        <v>364</v>
      </c>
    </row>
    <row r="18" spans="2:6" s="51" customFormat="1" ht="19.5" customHeight="1">
      <c r="B18" s="716"/>
      <c r="C18" s="238"/>
      <c r="D18" s="78" t="s">
        <v>125</v>
      </c>
      <c r="E18" s="67">
        <f>'第11表①'!E19</f>
        <v>63373531027</v>
      </c>
      <c r="F18" s="242" t="s">
        <v>213</v>
      </c>
    </row>
    <row r="19" spans="2:6" s="51" customFormat="1" ht="19.5" customHeight="1">
      <c r="B19" s="716"/>
      <c r="C19" s="77"/>
      <c r="D19" s="76" t="s">
        <v>126</v>
      </c>
      <c r="E19" s="67">
        <f>'第11表①'!E20</f>
        <v>562031151</v>
      </c>
      <c r="F19" s="242" t="s">
        <v>214</v>
      </c>
    </row>
    <row r="20" spans="2:6" s="51" customFormat="1" ht="19.5" customHeight="1">
      <c r="B20" s="716"/>
      <c r="C20" s="689" t="s">
        <v>81</v>
      </c>
      <c r="D20" s="714"/>
      <c r="E20" s="67">
        <f>SUM(E21:E24)</f>
        <v>32467153747</v>
      </c>
      <c r="F20" s="242" t="s">
        <v>215</v>
      </c>
    </row>
    <row r="21" spans="2:6" s="51" customFormat="1" ht="19.5" customHeight="1">
      <c r="B21" s="716"/>
      <c r="C21" s="243"/>
      <c r="D21" s="78" t="s">
        <v>365</v>
      </c>
      <c r="E21" s="67">
        <f>'第11表①'!E21</f>
        <v>31416626206</v>
      </c>
      <c r="F21" s="242" t="s">
        <v>216</v>
      </c>
    </row>
    <row r="22" spans="2:6" s="51" customFormat="1" ht="19.5" customHeight="1">
      <c r="B22" s="716"/>
      <c r="C22" s="243"/>
      <c r="D22" s="190" t="s">
        <v>123</v>
      </c>
      <c r="E22" s="67">
        <f>'第11表①'!E23</f>
        <v>216113602</v>
      </c>
      <c r="F22" s="242" t="s">
        <v>217</v>
      </c>
    </row>
    <row r="23" spans="2:6" s="51" customFormat="1" ht="19.5" customHeight="1">
      <c r="B23" s="716"/>
      <c r="C23" s="243"/>
      <c r="D23" s="190" t="s">
        <v>124</v>
      </c>
      <c r="E23" s="67">
        <f>'第11表①'!E24</f>
        <v>643138208</v>
      </c>
      <c r="F23" s="242" t="s">
        <v>218</v>
      </c>
    </row>
    <row r="24" spans="2:6" s="51" customFormat="1" ht="19.5" customHeight="1">
      <c r="B24" s="716"/>
      <c r="C24" s="77"/>
      <c r="D24" s="76" t="s">
        <v>158</v>
      </c>
      <c r="E24" s="67">
        <f>'第11表①'!E25</f>
        <v>191275731</v>
      </c>
      <c r="F24" s="242" t="s">
        <v>219</v>
      </c>
    </row>
    <row r="25" spans="2:6" s="51" customFormat="1" ht="19.5" customHeight="1">
      <c r="B25" s="716"/>
      <c r="C25" s="633" t="s">
        <v>70</v>
      </c>
      <c r="D25" s="651"/>
      <c r="E25" s="67">
        <f>'第11表①'!E27</f>
        <v>29408162</v>
      </c>
      <c r="F25" s="242" t="s">
        <v>220</v>
      </c>
    </row>
    <row r="26" spans="2:6" s="51" customFormat="1" ht="19.5" customHeight="1">
      <c r="B26" s="716"/>
      <c r="C26" s="633" t="s">
        <v>397</v>
      </c>
      <c r="D26" s="651"/>
      <c r="E26" s="67">
        <v>100000</v>
      </c>
      <c r="F26" s="242" t="s">
        <v>397</v>
      </c>
    </row>
    <row r="27" spans="2:6" s="51" customFormat="1" ht="19.5" customHeight="1">
      <c r="B27" s="716"/>
      <c r="C27" s="689" t="s">
        <v>71</v>
      </c>
      <c r="D27" s="714"/>
      <c r="E27" s="67">
        <f>SUM(E28:E33)</f>
        <v>35508456817</v>
      </c>
      <c r="F27" s="242" t="s">
        <v>221</v>
      </c>
    </row>
    <row r="28" spans="2:6" s="51" customFormat="1" ht="19.5" customHeight="1">
      <c r="B28" s="716"/>
      <c r="C28" s="243"/>
      <c r="D28" s="78" t="s">
        <v>366</v>
      </c>
      <c r="E28" s="67">
        <f>'第11表①'!E29</f>
        <v>26576854501</v>
      </c>
      <c r="F28" s="242" t="s">
        <v>222</v>
      </c>
    </row>
    <row r="29" spans="2:6" s="51" customFormat="1" ht="19.5" customHeight="1">
      <c r="B29" s="716"/>
      <c r="C29" s="243"/>
      <c r="D29" s="65" t="s">
        <v>353</v>
      </c>
      <c r="E29" s="67">
        <f>'第11表①'!E30</f>
        <v>4751041057</v>
      </c>
      <c r="F29" s="242" t="s">
        <v>223</v>
      </c>
    </row>
    <row r="30" spans="2:6" s="51" customFormat="1" ht="19.5" customHeight="1">
      <c r="B30" s="716"/>
      <c r="C30" s="243"/>
      <c r="D30" s="65" t="s">
        <v>197</v>
      </c>
      <c r="E30" s="67">
        <f>'第11表①'!E31</f>
        <v>2507609890</v>
      </c>
      <c r="F30" s="242" t="s">
        <v>224</v>
      </c>
    </row>
    <row r="31" spans="2:6" s="51" customFormat="1" ht="19.5" customHeight="1">
      <c r="B31" s="716"/>
      <c r="C31" s="243"/>
      <c r="D31" s="190" t="s">
        <v>127</v>
      </c>
      <c r="E31" s="67">
        <f>'第11表①'!E33</f>
        <v>237612922</v>
      </c>
      <c r="F31" s="242" t="s">
        <v>367</v>
      </c>
    </row>
    <row r="32" spans="2:6" s="51" customFormat="1" ht="19.5" customHeight="1">
      <c r="B32" s="716"/>
      <c r="C32" s="243"/>
      <c r="D32" s="190" t="s">
        <v>128</v>
      </c>
      <c r="E32" s="67">
        <f>'第11表①'!E34</f>
        <v>743552890</v>
      </c>
      <c r="F32" s="242" t="s">
        <v>368</v>
      </c>
    </row>
    <row r="33" spans="2:6" s="51" customFormat="1" ht="19.5" customHeight="1">
      <c r="B33" s="716"/>
      <c r="C33" s="77"/>
      <c r="D33" s="78" t="s">
        <v>158</v>
      </c>
      <c r="E33" s="67">
        <f>'第11表①'!E35</f>
        <v>691785557</v>
      </c>
      <c r="F33" s="242" t="s">
        <v>225</v>
      </c>
    </row>
    <row r="34" spans="2:6" s="51" customFormat="1" ht="19.5" customHeight="1">
      <c r="B34" s="716"/>
      <c r="C34" s="633" t="s">
        <v>184</v>
      </c>
      <c r="D34" s="651"/>
      <c r="E34" s="67">
        <f>'第11表①'!E36</f>
        <v>1684638266</v>
      </c>
      <c r="F34" s="242" t="s">
        <v>226</v>
      </c>
    </row>
    <row r="35" spans="2:6" s="51" customFormat="1" ht="19.5" customHeight="1" thickBot="1">
      <c r="B35" s="716"/>
      <c r="C35" s="712" t="s">
        <v>227</v>
      </c>
      <c r="D35" s="713"/>
      <c r="E35" s="70">
        <f>'第11表①'!E39</f>
        <v>200649565</v>
      </c>
      <c r="F35" s="242" t="s">
        <v>228</v>
      </c>
    </row>
    <row r="36" spans="2:6" s="51" customFormat="1" ht="19.5" customHeight="1" thickBot="1">
      <c r="B36" s="717"/>
      <c r="C36" s="720" t="s">
        <v>46</v>
      </c>
      <c r="D36" s="721"/>
      <c r="E36" s="83">
        <f>SUM(E8:E11,E17,E20,E25:E27,E34:E35)</f>
        <v>224462305643</v>
      </c>
      <c r="F36" s="242"/>
    </row>
    <row r="37" spans="2:6" s="51" customFormat="1" ht="19.5" customHeight="1">
      <c r="B37" s="718" t="s">
        <v>369</v>
      </c>
      <c r="C37" s="652" t="s">
        <v>66</v>
      </c>
      <c r="D37" s="654"/>
      <c r="E37" s="68">
        <f>'第11表①'!I9</f>
        <v>4993257121</v>
      </c>
      <c r="F37" s="244" t="s">
        <v>229</v>
      </c>
    </row>
    <row r="38" spans="2:6" s="51" customFormat="1" ht="19.5" customHeight="1">
      <c r="B38" s="666"/>
      <c r="C38" s="689" t="s">
        <v>82</v>
      </c>
      <c r="D38" s="714"/>
      <c r="E38" s="67">
        <f>SUM(E39:E46)</f>
        <v>210671610040</v>
      </c>
      <c r="F38" s="242" t="s">
        <v>230</v>
      </c>
    </row>
    <row r="39" spans="1:6" s="51" customFormat="1" ht="19.5" customHeight="1">
      <c r="A39" s="52"/>
      <c r="B39" s="666"/>
      <c r="C39" s="243"/>
      <c r="D39" s="78" t="s">
        <v>370</v>
      </c>
      <c r="E39" s="67">
        <f>'第11表①'!I10</f>
        <v>190669061913</v>
      </c>
      <c r="F39" s="242" t="s">
        <v>231</v>
      </c>
    </row>
    <row r="40" spans="1:6" s="51" customFormat="1" ht="19.5" customHeight="1">
      <c r="A40" s="52"/>
      <c r="B40" s="666"/>
      <c r="C40" s="243"/>
      <c r="D40" s="65" t="s">
        <v>129</v>
      </c>
      <c r="E40" s="67">
        <f>'第11表①'!I11</f>
        <v>8660964156</v>
      </c>
      <c r="F40" s="242" t="s">
        <v>232</v>
      </c>
    </row>
    <row r="41" spans="1:6" s="51" customFormat="1" ht="19.5" customHeight="1">
      <c r="A41" s="52"/>
      <c r="B41" s="666"/>
      <c r="C41" s="243"/>
      <c r="D41" s="65" t="s">
        <v>371</v>
      </c>
      <c r="E41" s="67">
        <f>'第11表①'!I12</f>
        <v>2955059649</v>
      </c>
      <c r="F41" s="242" t="s">
        <v>377</v>
      </c>
    </row>
    <row r="42" spans="1:6" s="51" customFormat="1" ht="19.5" customHeight="1">
      <c r="A42" s="52"/>
      <c r="B42" s="666"/>
      <c r="C42" s="243"/>
      <c r="D42" s="65" t="s">
        <v>280</v>
      </c>
      <c r="E42" s="67">
        <f>'第11表①'!I13</f>
        <v>634661401</v>
      </c>
      <c r="F42" s="244" t="s">
        <v>378</v>
      </c>
    </row>
    <row r="43" spans="1:6" s="51" customFormat="1" ht="19.5" customHeight="1">
      <c r="A43" s="52"/>
      <c r="B43" s="666"/>
      <c r="C43" s="243"/>
      <c r="D43" s="65" t="s">
        <v>135</v>
      </c>
      <c r="E43" s="67">
        <f>'第11表①'!I14</f>
        <v>7552344117</v>
      </c>
      <c r="F43" s="242" t="s">
        <v>233</v>
      </c>
    </row>
    <row r="44" spans="1:6" s="51" customFormat="1" ht="19.5" customHeight="1">
      <c r="A44" s="52"/>
      <c r="B44" s="666"/>
      <c r="C44" s="245"/>
      <c r="D44" s="65" t="s">
        <v>372</v>
      </c>
      <c r="E44" s="67">
        <f>'第11表①'!I15</f>
        <v>173646417</v>
      </c>
      <c r="F44" s="242" t="s">
        <v>373</v>
      </c>
    </row>
    <row r="45" spans="1:6" s="51" customFormat="1" ht="19.5" customHeight="1">
      <c r="A45" s="52"/>
      <c r="B45" s="666"/>
      <c r="C45" s="243"/>
      <c r="D45" s="65" t="s">
        <v>374</v>
      </c>
      <c r="E45" s="67">
        <f>'第11表①'!I16</f>
        <v>25872387</v>
      </c>
      <c r="F45" s="242" t="s">
        <v>375</v>
      </c>
    </row>
    <row r="46" spans="1:6" s="51" customFormat="1" ht="19.5" customHeight="1">
      <c r="A46" s="52"/>
      <c r="B46" s="666"/>
      <c r="C46" s="77"/>
      <c r="D46" s="76" t="s">
        <v>158</v>
      </c>
      <c r="E46" s="67">
        <f>'第11表①'!I17</f>
        <v>0</v>
      </c>
      <c r="F46" s="242"/>
    </row>
    <row r="47" spans="2:6" s="51" customFormat="1" ht="19.5" customHeight="1">
      <c r="B47" s="666"/>
      <c r="C47" s="689" t="s">
        <v>130</v>
      </c>
      <c r="D47" s="651"/>
      <c r="E47" s="67">
        <f>SUM(E48:E49)</f>
        <v>4833761421</v>
      </c>
      <c r="F47" s="242" t="s">
        <v>234</v>
      </c>
    </row>
    <row r="48" spans="2:6" s="51" customFormat="1" ht="19.5" customHeight="1">
      <c r="B48" s="666"/>
      <c r="C48" s="238"/>
      <c r="D48" s="78" t="s">
        <v>131</v>
      </c>
      <c r="E48" s="67">
        <f>'第11表①'!I18</f>
        <v>1585325092</v>
      </c>
      <c r="F48" s="242" t="s">
        <v>235</v>
      </c>
    </row>
    <row r="49" spans="2:6" s="51" customFormat="1" ht="19.5" customHeight="1">
      <c r="B49" s="666"/>
      <c r="C49" s="77"/>
      <c r="D49" s="76" t="s">
        <v>132</v>
      </c>
      <c r="E49" s="67">
        <f>'第11表①'!I19</f>
        <v>3248436329</v>
      </c>
      <c r="F49" s="242" t="s">
        <v>236</v>
      </c>
    </row>
    <row r="50" spans="1:6" s="51" customFormat="1" ht="19.5" customHeight="1">
      <c r="A50" s="52"/>
      <c r="B50" s="666"/>
      <c r="C50" s="633" t="s">
        <v>237</v>
      </c>
      <c r="D50" s="651"/>
      <c r="E50" s="67">
        <f>'第11表①'!I20</f>
        <v>0</v>
      </c>
      <c r="F50" s="242" t="s">
        <v>238</v>
      </c>
    </row>
    <row r="51" spans="1:6" s="51" customFormat="1" ht="19.5" customHeight="1">
      <c r="A51" s="52"/>
      <c r="B51" s="666"/>
      <c r="C51" s="640" t="s">
        <v>68</v>
      </c>
      <c r="D51" s="696"/>
      <c r="E51" s="67">
        <f>'第11表①'!I22</f>
        <v>4799418</v>
      </c>
      <c r="F51" s="242" t="s">
        <v>239</v>
      </c>
    </row>
    <row r="52" spans="1:6" s="51" customFormat="1" ht="19.5" customHeight="1">
      <c r="A52" s="52"/>
      <c r="B52" s="666"/>
      <c r="C52" s="633" t="s">
        <v>69</v>
      </c>
      <c r="D52" s="651"/>
      <c r="E52" s="67">
        <f>'第11表①'!I23</f>
        <v>934586214</v>
      </c>
      <c r="F52" s="242" t="s">
        <v>240</v>
      </c>
    </row>
    <row r="53" spans="1:6" s="51" customFormat="1" ht="19.5" customHeight="1">
      <c r="A53" s="52"/>
      <c r="B53" s="666"/>
      <c r="C53" s="633" t="s">
        <v>180</v>
      </c>
      <c r="D53" s="651"/>
      <c r="E53" s="71">
        <f>'第11表①'!I24+'第11表①'!I25</f>
        <v>0</v>
      </c>
      <c r="F53" s="242" t="s">
        <v>241</v>
      </c>
    </row>
    <row r="54" spans="1:6" s="51" customFormat="1" ht="20.25" customHeight="1" thickBot="1">
      <c r="A54" s="52"/>
      <c r="B54" s="666"/>
      <c r="C54" s="712" t="s">
        <v>242</v>
      </c>
      <c r="D54" s="713"/>
      <c r="E54" s="71">
        <f>'第11表①'!I27+'第11表①'!I28+'第11表①'!I29</f>
        <v>1013393983</v>
      </c>
      <c r="F54" s="242" t="s">
        <v>243</v>
      </c>
    </row>
    <row r="55" spans="1:6" s="51" customFormat="1" ht="19.5" customHeight="1" thickBot="1">
      <c r="A55" s="52"/>
      <c r="B55" s="719"/>
      <c r="C55" s="720" t="s">
        <v>46</v>
      </c>
      <c r="D55" s="721"/>
      <c r="E55" s="83">
        <f>SUM(E37:E38,E47,E50:E54)</f>
        <v>222451408197</v>
      </c>
      <c r="F55" s="242"/>
    </row>
    <row r="56" spans="2:6" s="51" customFormat="1" ht="19.5" customHeight="1" thickBot="1">
      <c r="B56" s="615" t="s">
        <v>376</v>
      </c>
      <c r="C56" s="616"/>
      <c r="D56" s="617"/>
      <c r="E56" s="69">
        <f>E36-E55</f>
        <v>2010897446</v>
      </c>
      <c r="F56" s="242"/>
    </row>
    <row r="57" spans="2:6" s="51" customFormat="1" ht="19.5" customHeight="1" thickBot="1">
      <c r="B57" s="615" t="s">
        <v>133</v>
      </c>
      <c r="C57" s="616"/>
      <c r="D57" s="617"/>
      <c r="E57" s="69">
        <f>'第11表①'!E42</f>
        <v>452396934</v>
      </c>
      <c r="F57" s="242"/>
    </row>
    <row r="58" spans="2:6" s="51" customFormat="1" ht="19.5" customHeight="1" thickBot="1">
      <c r="B58" s="615" t="s">
        <v>244</v>
      </c>
      <c r="C58" s="616"/>
      <c r="D58" s="617"/>
      <c r="E58" s="316">
        <v>945757303</v>
      </c>
      <c r="F58" s="242" t="s">
        <v>245</v>
      </c>
    </row>
    <row r="59" spans="1:6" ht="20.25" customHeight="1" thickBot="1">
      <c r="A59" s="51"/>
      <c r="B59" s="615" t="s">
        <v>246</v>
      </c>
      <c r="C59" s="616"/>
      <c r="D59" s="617"/>
      <c r="E59" s="69">
        <f>E56-E58</f>
        <v>1065140143</v>
      </c>
      <c r="F59" s="242"/>
    </row>
    <row r="60" spans="2:6" ht="15" customHeight="1" thickBot="1">
      <c r="B60" s="615" t="s">
        <v>83</v>
      </c>
      <c r="C60" s="616"/>
      <c r="D60" s="617"/>
      <c r="E60" s="72">
        <f>'第11表①'!E43</f>
        <v>11125862353</v>
      </c>
      <c r="F60" s="246" t="s">
        <v>247</v>
      </c>
    </row>
    <row r="61" spans="2:6" ht="20.25" customHeight="1">
      <c r="B61" s="722"/>
      <c r="C61" s="722"/>
      <c r="D61" s="722"/>
      <c r="E61" s="722"/>
      <c r="F61" s="722"/>
    </row>
    <row r="62" ht="20.25" customHeight="1">
      <c r="B62" s="8"/>
    </row>
  </sheetData>
  <sheetProtection/>
  <mergeCells count="32">
    <mergeCell ref="B37:B55"/>
    <mergeCell ref="C36:D36"/>
    <mergeCell ref="C37:D37"/>
    <mergeCell ref="B61:F61"/>
    <mergeCell ref="C47:D47"/>
    <mergeCell ref="C55:D55"/>
    <mergeCell ref="B56:D56"/>
    <mergeCell ref="B57:D57"/>
    <mergeCell ref="B58:D58"/>
    <mergeCell ref="B60:D60"/>
    <mergeCell ref="B59:D59"/>
    <mergeCell ref="C20:D20"/>
    <mergeCell ref="C38:D38"/>
    <mergeCell ref="D3:F3"/>
    <mergeCell ref="A5:E5"/>
    <mergeCell ref="C9:D9"/>
    <mergeCell ref="C10:D10"/>
    <mergeCell ref="B7:D7"/>
    <mergeCell ref="B8:B36"/>
    <mergeCell ref="C8:D8"/>
    <mergeCell ref="C11:D11"/>
    <mergeCell ref="C35:D35"/>
    <mergeCell ref="C27:D27"/>
    <mergeCell ref="C17:D17"/>
    <mergeCell ref="C34:D34"/>
    <mergeCell ref="C25:D25"/>
    <mergeCell ref="C26:D26"/>
    <mergeCell ref="C54:D54"/>
    <mergeCell ref="C52:D52"/>
    <mergeCell ref="C53:D53"/>
    <mergeCell ref="C50:D50"/>
    <mergeCell ref="C51:D51"/>
  </mergeCells>
  <printOptions/>
  <pageMargins left="0.5905511811023623" right="0.2755905511811024" top="0.3937007874015748" bottom="0.3937007874015748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SheetLayoutView="100" zoomScalePageLayoutView="0" workbookViewId="0" topLeftCell="A28">
      <selection activeCell="J41" sqref="J41"/>
    </sheetView>
  </sheetViews>
  <sheetFormatPr defaultColWidth="9.00390625" defaultRowHeight="12.75"/>
  <cols>
    <col min="1" max="2" width="3.75390625" style="2" customWidth="1"/>
    <col min="3" max="4" width="2.75390625" style="2" customWidth="1"/>
    <col min="5" max="5" width="19.25390625" style="2" customWidth="1"/>
    <col min="6" max="14" width="9.75390625" style="2" customWidth="1"/>
    <col min="15" max="15" width="8.75390625" style="2" customWidth="1"/>
    <col min="16" max="17" width="5.125" style="2" customWidth="1"/>
    <col min="18" max="16384" width="9.125" style="2" customWidth="1"/>
  </cols>
  <sheetData>
    <row r="1" spans="1:15" s="320" customFormat="1" ht="20.25" customHeight="1">
      <c r="A1" s="3"/>
      <c r="B1" s="1"/>
      <c r="C1" s="1"/>
      <c r="D1" s="1"/>
      <c r="E1" s="1"/>
      <c r="F1" s="329"/>
      <c r="G1" s="1"/>
      <c r="H1" s="1"/>
      <c r="I1" s="1"/>
      <c r="J1" s="1"/>
      <c r="K1" s="1"/>
      <c r="L1" s="1"/>
      <c r="M1" s="1"/>
      <c r="N1" s="1"/>
      <c r="O1" s="1"/>
    </row>
    <row r="2" spans="1:15" s="320" customFormat="1" ht="20.25" customHeight="1">
      <c r="A2" s="3"/>
      <c r="B2" s="486"/>
      <c r="C2" s="486"/>
      <c r="D2" s="1"/>
      <c r="E2" s="1"/>
      <c r="F2" s="486" t="str">
        <f>'第１表'!C3</f>
        <v>平成22年度</v>
      </c>
      <c r="G2" s="486"/>
      <c r="H2" s="1"/>
      <c r="I2" s="1"/>
      <c r="J2" s="1"/>
      <c r="K2" s="1"/>
      <c r="L2" s="1"/>
      <c r="M2" s="1"/>
      <c r="N2" s="1"/>
      <c r="O2" s="1"/>
    </row>
    <row r="3" spans="1:15" s="320" customFormat="1" ht="24" customHeight="1">
      <c r="A3" s="2"/>
      <c r="B3" s="490" t="s">
        <v>94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331"/>
    </row>
    <row r="4" spans="1:15" s="320" customFormat="1" ht="14.25" customHeight="1">
      <c r="A4" s="2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1"/>
    </row>
    <row r="5" ht="13.5" customHeight="1"/>
    <row r="6" spans="2:8" ht="22.5" customHeight="1">
      <c r="B6" s="459" t="s">
        <v>389</v>
      </c>
      <c r="C6" s="459"/>
      <c r="D6" s="459"/>
      <c r="E6" s="459"/>
      <c r="F6" s="459"/>
      <c r="G6" s="459"/>
      <c r="H6" s="459"/>
    </row>
    <row r="7" spans="12:15" ht="15.75" customHeight="1" thickBot="1">
      <c r="L7" s="47"/>
      <c r="N7" s="47" t="s">
        <v>76</v>
      </c>
      <c r="O7" s="8"/>
    </row>
    <row r="8" spans="3:17" ht="25.5" customHeight="1">
      <c r="C8" s="487" t="s">
        <v>73</v>
      </c>
      <c r="D8" s="488"/>
      <c r="E8" s="489"/>
      <c r="F8" s="13" t="s">
        <v>291</v>
      </c>
      <c r="G8" s="13" t="s">
        <v>292</v>
      </c>
      <c r="H8" s="153" t="s">
        <v>100</v>
      </c>
      <c r="I8" s="13" t="s">
        <v>32</v>
      </c>
      <c r="J8" s="13" t="s">
        <v>33</v>
      </c>
      <c r="K8" s="13" t="s">
        <v>34</v>
      </c>
      <c r="L8" s="13" t="s">
        <v>35</v>
      </c>
      <c r="M8" s="13" t="s">
        <v>36</v>
      </c>
      <c r="N8" s="14" t="s">
        <v>72</v>
      </c>
      <c r="O8" s="32"/>
      <c r="P8" s="32"/>
      <c r="Q8" s="32"/>
    </row>
    <row r="9" spans="3:17" ht="25.5" customHeight="1">
      <c r="C9" s="485" t="s">
        <v>37</v>
      </c>
      <c r="D9" s="473"/>
      <c r="E9" s="474"/>
      <c r="F9" s="48">
        <v>12613</v>
      </c>
      <c r="G9" s="48">
        <v>14195</v>
      </c>
      <c r="H9" s="294"/>
      <c r="I9" s="48">
        <v>27194</v>
      </c>
      <c r="J9" s="48">
        <v>23951</v>
      </c>
      <c r="K9" s="48">
        <v>19433</v>
      </c>
      <c r="L9" s="48">
        <v>17522</v>
      </c>
      <c r="M9" s="48">
        <v>14515</v>
      </c>
      <c r="N9" s="49">
        <f>SUM(F9:M9)</f>
        <v>129423</v>
      </c>
      <c r="O9" s="32"/>
      <c r="P9" s="32"/>
      <c r="Q9" s="32"/>
    </row>
    <row r="10" spans="3:17" ht="25.5" customHeight="1">
      <c r="C10" s="491" t="s">
        <v>293</v>
      </c>
      <c r="D10" s="492"/>
      <c r="E10" s="493"/>
      <c r="F10" s="48">
        <v>1749</v>
      </c>
      <c r="G10" s="48">
        <v>2151</v>
      </c>
      <c r="H10" s="295"/>
      <c r="I10" s="48">
        <v>3175</v>
      </c>
      <c r="J10" s="48">
        <v>3145</v>
      </c>
      <c r="K10" s="48">
        <v>2412</v>
      </c>
      <c r="L10" s="48">
        <v>2100</v>
      </c>
      <c r="M10" s="48">
        <v>1861</v>
      </c>
      <c r="N10" s="49">
        <f>SUM(F10:M10)</f>
        <v>16593</v>
      </c>
      <c r="O10" s="32"/>
      <c r="P10" s="32"/>
      <c r="Q10" s="32"/>
    </row>
    <row r="11" spans="3:17" ht="25.5" customHeight="1">
      <c r="C11" s="499" t="s">
        <v>294</v>
      </c>
      <c r="D11" s="500"/>
      <c r="E11" s="501"/>
      <c r="F11" s="48">
        <v>10864</v>
      </c>
      <c r="G11" s="48">
        <v>12044</v>
      </c>
      <c r="H11" s="295"/>
      <c r="I11" s="48">
        <v>24019</v>
      </c>
      <c r="J11" s="48">
        <v>20806</v>
      </c>
      <c r="K11" s="48">
        <v>17021</v>
      </c>
      <c r="L11" s="48">
        <v>15422</v>
      </c>
      <c r="M11" s="48">
        <v>12654</v>
      </c>
      <c r="N11" s="49">
        <f>SUM(F11:M11)</f>
        <v>112830</v>
      </c>
      <c r="O11" s="32"/>
      <c r="P11" s="32"/>
      <c r="Q11" s="32"/>
    </row>
    <row r="12" spans="3:17" ht="25.5" customHeight="1">
      <c r="C12" s="485" t="s">
        <v>38</v>
      </c>
      <c r="D12" s="473"/>
      <c r="E12" s="474"/>
      <c r="F12" s="48">
        <v>344</v>
      </c>
      <c r="G12" s="48">
        <v>589</v>
      </c>
      <c r="H12" s="295"/>
      <c r="I12" s="48">
        <v>828</v>
      </c>
      <c r="J12" s="48">
        <v>966</v>
      </c>
      <c r="K12" s="48">
        <v>642</v>
      </c>
      <c r="L12" s="48">
        <v>541</v>
      </c>
      <c r="M12" s="48">
        <v>645</v>
      </c>
      <c r="N12" s="49">
        <f>SUM(F12:M12)</f>
        <v>4555</v>
      </c>
      <c r="O12" s="32"/>
      <c r="P12" s="32"/>
      <c r="Q12" s="32"/>
    </row>
    <row r="13" spans="3:17" ht="25.5" customHeight="1" thickBot="1">
      <c r="C13" s="496" t="s">
        <v>39</v>
      </c>
      <c r="D13" s="497"/>
      <c r="E13" s="498"/>
      <c r="F13" s="50">
        <f aca="true" t="shared" si="0" ref="F13:N13">F9+F12</f>
        <v>12957</v>
      </c>
      <c r="G13" s="50">
        <f t="shared" si="0"/>
        <v>14784</v>
      </c>
      <c r="H13" s="296"/>
      <c r="I13" s="50">
        <f t="shared" si="0"/>
        <v>28022</v>
      </c>
      <c r="J13" s="50">
        <f t="shared" si="0"/>
        <v>24917</v>
      </c>
      <c r="K13" s="50">
        <f t="shared" si="0"/>
        <v>20075</v>
      </c>
      <c r="L13" s="50">
        <f t="shared" si="0"/>
        <v>18063</v>
      </c>
      <c r="M13" s="50">
        <f t="shared" si="0"/>
        <v>15160</v>
      </c>
      <c r="N13" s="202">
        <f t="shared" si="0"/>
        <v>133978</v>
      </c>
      <c r="O13" s="8"/>
      <c r="P13" s="8"/>
      <c r="Q13" s="8"/>
    </row>
    <row r="14" spans="4:15" ht="21.75" customHeight="1">
      <c r="D14" s="9"/>
      <c r="E14" s="9"/>
      <c r="F14" s="9"/>
      <c r="G14" s="8"/>
      <c r="H14" s="8"/>
      <c r="I14" s="46"/>
      <c r="J14" s="8"/>
      <c r="K14" s="8"/>
      <c r="L14" s="8"/>
      <c r="M14" s="8"/>
      <c r="N14" s="8"/>
      <c r="O14" s="8"/>
    </row>
    <row r="15" spans="2:9" ht="22.5" customHeight="1">
      <c r="B15" s="459" t="s">
        <v>390</v>
      </c>
      <c r="C15" s="459"/>
      <c r="D15" s="459"/>
      <c r="E15" s="459"/>
      <c r="F15" s="459"/>
      <c r="G15" s="459"/>
      <c r="H15" s="459"/>
      <c r="I15" s="459"/>
    </row>
    <row r="16" spans="3:14" ht="15.75" customHeight="1" thickBot="1">
      <c r="C16" s="154"/>
      <c r="D16" s="154"/>
      <c r="E16" s="154"/>
      <c r="F16" s="154"/>
      <c r="G16" s="154"/>
      <c r="H16" s="154"/>
      <c r="I16" s="154"/>
      <c r="J16" s="154"/>
      <c r="K16" s="154"/>
      <c r="L16" s="74"/>
      <c r="M16" s="74"/>
      <c r="N16" s="74" t="s">
        <v>76</v>
      </c>
    </row>
    <row r="17" spans="3:14" ht="25.5" customHeight="1">
      <c r="C17" s="487" t="s">
        <v>73</v>
      </c>
      <c r="D17" s="488"/>
      <c r="E17" s="489"/>
      <c r="F17" s="13" t="s">
        <v>291</v>
      </c>
      <c r="G17" s="13" t="s">
        <v>292</v>
      </c>
      <c r="H17" s="153" t="s">
        <v>100</v>
      </c>
      <c r="I17" s="13" t="s">
        <v>32</v>
      </c>
      <c r="J17" s="13" t="s">
        <v>33</v>
      </c>
      <c r="K17" s="13" t="s">
        <v>34</v>
      </c>
      <c r="L17" s="13" t="s">
        <v>35</v>
      </c>
      <c r="M17" s="13" t="s">
        <v>36</v>
      </c>
      <c r="N17" s="14" t="s">
        <v>72</v>
      </c>
    </row>
    <row r="18" spans="3:14" ht="25.5" customHeight="1">
      <c r="C18" s="491" t="s">
        <v>40</v>
      </c>
      <c r="D18" s="492"/>
      <c r="E18" s="493"/>
      <c r="F18" s="44">
        <v>89832</v>
      </c>
      <c r="G18" s="44">
        <v>120891</v>
      </c>
      <c r="H18" s="44">
        <v>3</v>
      </c>
      <c r="I18" s="44">
        <v>224399</v>
      </c>
      <c r="J18" s="44">
        <v>196138</v>
      </c>
      <c r="K18" s="44">
        <v>137555</v>
      </c>
      <c r="L18" s="44">
        <v>95382</v>
      </c>
      <c r="M18" s="44">
        <v>58525</v>
      </c>
      <c r="N18" s="155">
        <f>SUM(F18:M18)</f>
        <v>922725</v>
      </c>
    </row>
    <row r="19" spans="3:14" ht="25.5" customHeight="1">
      <c r="C19" s="491" t="s">
        <v>41</v>
      </c>
      <c r="D19" s="492"/>
      <c r="E19" s="493"/>
      <c r="F19" s="44">
        <v>2119</v>
      </c>
      <c r="G19" s="44">
        <v>4753</v>
      </c>
      <c r="H19" s="44">
        <v>0</v>
      </c>
      <c r="I19" s="44">
        <v>6835</v>
      </c>
      <c r="J19" s="44">
        <v>8901</v>
      </c>
      <c r="K19" s="44">
        <v>5750</v>
      </c>
      <c r="L19" s="44">
        <v>4342</v>
      </c>
      <c r="M19" s="44">
        <v>3526</v>
      </c>
      <c r="N19" s="73">
        <f>SUM(F19:M19)</f>
        <v>36226</v>
      </c>
    </row>
    <row r="20" spans="3:14" ht="25.5" customHeight="1" thickBot="1">
      <c r="C20" s="496" t="s">
        <v>39</v>
      </c>
      <c r="D20" s="497"/>
      <c r="E20" s="498"/>
      <c r="F20" s="45">
        <f aca="true" t="shared" si="1" ref="F20:N20">SUM(F18:F19)</f>
        <v>91951</v>
      </c>
      <c r="G20" s="45">
        <f t="shared" si="1"/>
        <v>125644</v>
      </c>
      <c r="H20" s="45">
        <f t="shared" si="1"/>
        <v>3</v>
      </c>
      <c r="I20" s="45">
        <f t="shared" si="1"/>
        <v>231234</v>
      </c>
      <c r="J20" s="45">
        <f t="shared" si="1"/>
        <v>205039</v>
      </c>
      <c r="K20" s="45">
        <f t="shared" si="1"/>
        <v>143305</v>
      </c>
      <c r="L20" s="45">
        <f t="shared" si="1"/>
        <v>99724</v>
      </c>
      <c r="M20" s="45">
        <f t="shared" si="1"/>
        <v>62051</v>
      </c>
      <c r="N20" s="80">
        <f t="shared" si="1"/>
        <v>958951</v>
      </c>
    </row>
    <row r="21" spans="3:20" ht="22.5" customHeight="1"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2:8" ht="22.5" customHeight="1">
      <c r="B22" s="3" t="s">
        <v>391</v>
      </c>
      <c r="C22" s="3"/>
      <c r="D22" s="3"/>
      <c r="E22" s="3"/>
      <c r="F22" s="3"/>
      <c r="G22" s="3"/>
      <c r="H22" s="3"/>
    </row>
    <row r="23" spans="3:14" ht="15.75" customHeight="1" thickBot="1">
      <c r="C23" s="154"/>
      <c r="D23" s="154"/>
      <c r="E23" s="154"/>
      <c r="F23" s="154"/>
      <c r="G23" s="154"/>
      <c r="H23" s="154"/>
      <c r="I23" s="154"/>
      <c r="J23" s="154"/>
      <c r="K23" s="154"/>
      <c r="L23" s="74"/>
      <c r="M23" s="74"/>
      <c r="N23" s="74" t="s">
        <v>76</v>
      </c>
    </row>
    <row r="24" spans="3:14" ht="25.5" customHeight="1">
      <c r="C24" s="487" t="s">
        <v>73</v>
      </c>
      <c r="D24" s="488"/>
      <c r="E24" s="489"/>
      <c r="F24" s="13" t="s">
        <v>291</v>
      </c>
      <c r="G24" s="13" t="s">
        <v>292</v>
      </c>
      <c r="H24" s="153" t="s">
        <v>100</v>
      </c>
      <c r="I24" s="13" t="s">
        <v>32</v>
      </c>
      <c r="J24" s="13" t="s">
        <v>33</v>
      </c>
      <c r="K24" s="13" t="s">
        <v>34</v>
      </c>
      <c r="L24" s="13" t="s">
        <v>35</v>
      </c>
      <c r="M24" s="13" t="s">
        <v>36</v>
      </c>
      <c r="N24" s="14" t="s">
        <v>72</v>
      </c>
    </row>
    <row r="25" spans="3:14" ht="25.5" customHeight="1">
      <c r="C25" s="491" t="s">
        <v>40</v>
      </c>
      <c r="D25" s="492"/>
      <c r="E25" s="493"/>
      <c r="F25" s="44">
        <v>557</v>
      </c>
      <c r="G25" s="44">
        <v>1008</v>
      </c>
      <c r="H25" s="44">
        <v>0</v>
      </c>
      <c r="I25" s="44">
        <v>20386</v>
      </c>
      <c r="J25" s="44">
        <v>24283</v>
      </c>
      <c r="K25" s="44">
        <v>27877</v>
      </c>
      <c r="L25" s="44">
        <v>18879</v>
      </c>
      <c r="M25" s="44">
        <v>10452</v>
      </c>
      <c r="N25" s="155">
        <f>SUM(F25:M25)</f>
        <v>103442</v>
      </c>
    </row>
    <row r="26" spans="3:14" ht="22.5" customHeight="1">
      <c r="C26" s="491" t="s">
        <v>41</v>
      </c>
      <c r="D26" s="492"/>
      <c r="E26" s="493"/>
      <c r="F26" s="44">
        <v>0</v>
      </c>
      <c r="G26" s="44">
        <v>1</v>
      </c>
      <c r="H26" s="44">
        <v>0</v>
      </c>
      <c r="I26" s="44">
        <v>365</v>
      </c>
      <c r="J26" s="44">
        <v>377</v>
      </c>
      <c r="K26" s="44">
        <v>384</v>
      </c>
      <c r="L26" s="44">
        <v>328</v>
      </c>
      <c r="M26" s="44">
        <v>248</v>
      </c>
      <c r="N26" s="73">
        <f>SUM(F26:M26)</f>
        <v>1703</v>
      </c>
    </row>
    <row r="27" spans="3:14" ht="26.25" customHeight="1" thickBot="1">
      <c r="C27" s="496" t="s">
        <v>39</v>
      </c>
      <c r="D27" s="497"/>
      <c r="E27" s="498"/>
      <c r="F27" s="45">
        <f aca="true" t="shared" si="2" ref="F27:N27">SUM(F25:F26)</f>
        <v>557</v>
      </c>
      <c r="G27" s="45">
        <f t="shared" si="2"/>
        <v>1009</v>
      </c>
      <c r="H27" s="45">
        <f t="shared" si="2"/>
        <v>0</v>
      </c>
      <c r="I27" s="45">
        <f t="shared" si="2"/>
        <v>20751</v>
      </c>
      <c r="J27" s="45">
        <f t="shared" si="2"/>
        <v>24660</v>
      </c>
      <c r="K27" s="45">
        <f t="shared" si="2"/>
        <v>28261</v>
      </c>
      <c r="L27" s="45">
        <f t="shared" si="2"/>
        <v>19207</v>
      </c>
      <c r="M27" s="45">
        <f t="shared" si="2"/>
        <v>10700</v>
      </c>
      <c r="N27" s="80">
        <f t="shared" si="2"/>
        <v>105145</v>
      </c>
    </row>
    <row r="28" ht="18" customHeight="1"/>
    <row r="29" spans="2:9" ht="25.5" customHeight="1" thickBot="1">
      <c r="B29" s="459" t="s">
        <v>392</v>
      </c>
      <c r="C29" s="459"/>
      <c r="D29" s="459"/>
      <c r="E29" s="459"/>
      <c r="F29" s="459"/>
      <c r="G29" s="459"/>
      <c r="H29" s="459"/>
      <c r="I29" s="459"/>
    </row>
    <row r="30" spans="3:13" ht="12">
      <c r="C30" s="487" t="s">
        <v>73</v>
      </c>
      <c r="D30" s="488"/>
      <c r="E30" s="489"/>
      <c r="F30" s="13" t="s">
        <v>291</v>
      </c>
      <c r="G30" s="13" t="s">
        <v>292</v>
      </c>
      <c r="H30" s="13" t="s">
        <v>32</v>
      </c>
      <c r="I30" s="13" t="s">
        <v>33</v>
      </c>
      <c r="J30" s="13" t="s">
        <v>34</v>
      </c>
      <c r="K30" s="13" t="s">
        <v>35</v>
      </c>
      <c r="L30" s="13" t="s">
        <v>36</v>
      </c>
      <c r="M30" s="14" t="s">
        <v>72</v>
      </c>
    </row>
    <row r="31" spans="3:13" ht="13.5">
      <c r="C31" s="502" t="s">
        <v>101</v>
      </c>
      <c r="D31" s="503"/>
      <c r="E31" s="504"/>
      <c r="F31" s="156">
        <f aca="true" t="shared" si="3" ref="F31:L31">SUM(F32:F33)</f>
        <v>1</v>
      </c>
      <c r="G31" s="156">
        <v>0</v>
      </c>
      <c r="H31" s="156">
        <f t="shared" si="3"/>
        <v>8901</v>
      </c>
      <c r="I31" s="156">
        <f t="shared" si="3"/>
        <v>20256</v>
      </c>
      <c r="J31" s="156">
        <f t="shared" si="3"/>
        <v>36238</v>
      </c>
      <c r="K31" s="156">
        <f t="shared" si="3"/>
        <v>49157</v>
      </c>
      <c r="L31" s="156">
        <f t="shared" si="3"/>
        <v>48198</v>
      </c>
      <c r="M31" s="157">
        <f aca="true" t="shared" si="4" ref="M31:M36">SUM(F31:L31)</f>
        <v>162751</v>
      </c>
    </row>
    <row r="32" spans="3:13" ht="13.5">
      <c r="C32" s="505" t="s">
        <v>295</v>
      </c>
      <c r="D32" s="506"/>
      <c r="E32" s="507"/>
      <c r="F32" s="158">
        <v>0</v>
      </c>
      <c r="G32" s="158">
        <v>0</v>
      </c>
      <c r="H32" s="158">
        <v>8761</v>
      </c>
      <c r="I32" s="158">
        <v>20034</v>
      </c>
      <c r="J32" s="158">
        <v>35807</v>
      </c>
      <c r="K32" s="158">
        <v>48689</v>
      </c>
      <c r="L32" s="158">
        <v>47496</v>
      </c>
      <c r="M32" s="159">
        <f t="shared" si="4"/>
        <v>160787</v>
      </c>
    </row>
    <row r="33" spans="3:13" ht="13.5">
      <c r="C33" s="508" t="s">
        <v>296</v>
      </c>
      <c r="D33" s="509"/>
      <c r="E33" s="510"/>
      <c r="F33" s="44">
        <v>1</v>
      </c>
      <c r="G33" s="44">
        <v>0</v>
      </c>
      <c r="H33" s="44">
        <v>140</v>
      </c>
      <c r="I33" s="44">
        <v>222</v>
      </c>
      <c r="J33" s="44">
        <v>431</v>
      </c>
      <c r="K33" s="44">
        <v>468</v>
      </c>
      <c r="L33" s="44">
        <v>702</v>
      </c>
      <c r="M33" s="61">
        <f t="shared" si="4"/>
        <v>1964</v>
      </c>
    </row>
    <row r="34" spans="3:13" ht="13.5">
      <c r="C34" s="502" t="s">
        <v>102</v>
      </c>
      <c r="D34" s="503"/>
      <c r="E34" s="504"/>
      <c r="F34" s="156">
        <f aca="true" t="shared" si="5" ref="F34:L34">SUM(F35:F36)</f>
        <v>0</v>
      </c>
      <c r="G34" s="156">
        <f t="shared" si="5"/>
        <v>0</v>
      </c>
      <c r="H34" s="156">
        <f t="shared" si="5"/>
        <v>12337</v>
      </c>
      <c r="I34" s="156">
        <f t="shared" si="5"/>
        <v>19575</v>
      </c>
      <c r="J34" s="156">
        <f t="shared" si="5"/>
        <v>28220</v>
      </c>
      <c r="K34" s="156">
        <f t="shared" si="5"/>
        <v>32850</v>
      </c>
      <c r="L34" s="156">
        <f t="shared" si="5"/>
        <v>22359</v>
      </c>
      <c r="M34" s="157">
        <f t="shared" si="4"/>
        <v>115341</v>
      </c>
    </row>
    <row r="35" spans="3:13" ht="13.5">
      <c r="C35" s="505" t="s">
        <v>295</v>
      </c>
      <c r="D35" s="506"/>
      <c r="E35" s="507"/>
      <c r="F35" s="158">
        <v>0</v>
      </c>
      <c r="G35" s="158">
        <v>0</v>
      </c>
      <c r="H35" s="158">
        <v>12133</v>
      </c>
      <c r="I35" s="158">
        <v>19189</v>
      </c>
      <c r="J35" s="158">
        <v>27593</v>
      </c>
      <c r="K35" s="158">
        <v>32296</v>
      </c>
      <c r="L35" s="158">
        <v>21997</v>
      </c>
      <c r="M35" s="159">
        <f t="shared" si="4"/>
        <v>113208</v>
      </c>
    </row>
    <row r="36" spans="3:13" ht="13.5">
      <c r="C36" s="508" t="s">
        <v>296</v>
      </c>
      <c r="D36" s="509"/>
      <c r="E36" s="510"/>
      <c r="F36" s="44">
        <v>0</v>
      </c>
      <c r="G36" s="44">
        <v>0</v>
      </c>
      <c r="H36" s="44">
        <v>204</v>
      </c>
      <c r="I36" s="44">
        <v>386</v>
      </c>
      <c r="J36" s="44">
        <v>627</v>
      </c>
      <c r="K36" s="44">
        <v>554</v>
      </c>
      <c r="L36" s="44">
        <v>362</v>
      </c>
      <c r="M36" s="61">
        <f t="shared" si="4"/>
        <v>2133</v>
      </c>
    </row>
    <row r="37" spans="3:13" ht="13.5">
      <c r="C37" s="502" t="s">
        <v>103</v>
      </c>
      <c r="D37" s="503"/>
      <c r="E37" s="504"/>
      <c r="F37" s="156">
        <v>0</v>
      </c>
      <c r="G37" s="156">
        <v>0</v>
      </c>
      <c r="H37" s="156">
        <v>961</v>
      </c>
      <c r="I37" s="156">
        <v>1676</v>
      </c>
      <c r="J37" s="156">
        <v>4073</v>
      </c>
      <c r="K37" s="156">
        <v>10150</v>
      </c>
      <c r="L37" s="156">
        <v>18985</v>
      </c>
      <c r="M37" s="157">
        <v>35845</v>
      </c>
    </row>
    <row r="38" spans="3:13" ht="13.5">
      <c r="C38" s="505" t="s">
        <v>295</v>
      </c>
      <c r="D38" s="506"/>
      <c r="E38" s="507"/>
      <c r="F38" s="158">
        <v>0</v>
      </c>
      <c r="G38" s="158">
        <v>0</v>
      </c>
      <c r="H38" s="158">
        <v>949</v>
      </c>
      <c r="I38" s="158">
        <v>1629</v>
      </c>
      <c r="J38" s="158">
        <v>4000</v>
      </c>
      <c r="K38" s="158">
        <v>9956</v>
      </c>
      <c r="L38" s="158">
        <v>18307</v>
      </c>
      <c r="M38" s="159">
        <v>34841</v>
      </c>
    </row>
    <row r="39" spans="3:13" ht="13.5">
      <c r="C39" s="508" t="s">
        <v>296</v>
      </c>
      <c r="D39" s="509"/>
      <c r="E39" s="510"/>
      <c r="F39" s="44">
        <v>0</v>
      </c>
      <c r="G39" s="44">
        <v>0</v>
      </c>
      <c r="H39" s="44">
        <v>12</v>
      </c>
      <c r="I39" s="44">
        <v>47</v>
      </c>
      <c r="J39" s="44">
        <v>73</v>
      </c>
      <c r="K39" s="44">
        <v>194</v>
      </c>
      <c r="L39" s="44">
        <v>678</v>
      </c>
      <c r="M39" s="61">
        <v>1004</v>
      </c>
    </row>
    <row r="40" spans="3:13" ht="14.25" thickBot="1">
      <c r="C40" s="496" t="s">
        <v>39</v>
      </c>
      <c r="D40" s="497"/>
      <c r="E40" s="498"/>
      <c r="F40" s="45">
        <v>1</v>
      </c>
      <c r="G40" s="45">
        <v>0</v>
      </c>
      <c r="H40" s="45">
        <v>22083</v>
      </c>
      <c r="I40" s="45">
        <v>41189</v>
      </c>
      <c r="J40" s="45">
        <v>67918</v>
      </c>
      <c r="K40" s="45">
        <v>91192</v>
      </c>
      <c r="L40" s="45">
        <v>88668</v>
      </c>
      <c r="M40" s="80">
        <v>311051</v>
      </c>
    </row>
    <row r="42" spans="3:20" ht="29.25" customHeight="1">
      <c r="C42" s="494" t="s">
        <v>188</v>
      </c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55"/>
      <c r="P42" s="55"/>
      <c r="Q42" s="55"/>
      <c r="R42" s="55"/>
      <c r="S42" s="55"/>
      <c r="T42" s="55"/>
    </row>
  </sheetData>
  <sheetProtection/>
  <mergeCells count="32">
    <mergeCell ref="C37:E37"/>
    <mergeCell ref="C38:E38"/>
    <mergeCell ref="C39:E39"/>
    <mergeCell ref="C40:E40"/>
    <mergeCell ref="C33:E33"/>
    <mergeCell ref="C34:E34"/>
    <mergeCell ref="C35:E35"/>
    <mergeCell ref="C36:E36"/>
    <mergeCell ref="C20:E20"/>
    <mergeCell ref="C25:E25"/>
    <mergeCell ref="C26:E26"/>
    <mergeCell ref="C24:E24"/>
    <mergeCell ref="C42:N42"/>
    <mergeCell ref="C12:E12"/>
    <mergeCell ref="C13:E13"/>
    <mergeCell ref="C11:E11"/>
    <mergeCell ref="B29:I29"/>
    <mergeCell ref="C30:E30"/>
    <mergeCell ref="C31:E31"/>
    <mergeCell ref="C32:E32"/>
    <mergeCell ref="C19:E19"/>
    <mergeCell ref="C27:E27"/>
    <mergeCell ref="C10:E10"/>
    <mergeCell ref="B15:I15"/>
    <mergeCell ref="C17:E17"/>
    <mergeCell ref="C18:E18"/>
    <mergeCell ref="C9:E9"/>
    <mergeCell ref="F2:G2"/>
    <mergeCell ref="B6:H6"/>
    <mergeCell ref="C8:E8"/>
    <mergeCell ref="B2:C2"/>
    <mergeCell ref="B3:N3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6"/>
  <sheetViews>
    <sheetView view="pageBreakPreview" zoomScaleSheetLayoutView="100" zoomScalePageLayoutView="0" workbookViewId="0" topLeftCell="A19">
      <selection activeCell="M36" sqref="M36"/>
    </sheetView>
  </sheetViews>
  <sheetFormatPr defaultColWidth="9.00390625" defaultRowHeight="12.75"/>
  <cols>
    <col min="1" max="1" width="2.625" style="2" customWidth="1"/>
    <col min="2" max="2" width="26.375" style="2" customWidth="1"/>
    <col min="3" max="10" width="7.25390625" style="2" customWidth="1"/>
    <col min="11" max="11" width="7.75390625" style="2" customWidth="1"/>
    <col min="12" max="14" width="7.25390625" style="2" customWidth="1"/>
    <col min="15" max="16384" width="9.125" style="2" customWidth="1"/>
  </cols>
  <sheetData>
    <row r="1" s="86" customFormat="1" ht="21" customHeight="1"/>
    <row r="2" spans="1:14" s="191" customFormat="1" ht="17.25">
      <c r="A2" s="454" t="str">
        <f>'第１表'!C3</f>
        <v>平成22年度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 s="191" customFormat="1" ht="30" customHeight="1">
      <c r="A3" s="490" t="s">
        <v>297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</row>
    <row r="4" spans="3:12" s="191" customFormat="1" ht="22.5" customHeight="1"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ht="15" customHeight="1"/>
    <row r="6" ht="14.25">
      <c r="A6" s="3" t="s">
        <v>189</v>
      </c>
    </row>
    <row r="7" ht="16.5" customHeight="1" thickBot="1"/>
    <row r="8" spans="2:14" ht="12.75" customHeight="1">
      <c r="B8" s="279"/>
      <c r="C8" s="518" t="s">
        <v>29</v>
      </c>
      <c r="D8" s="524"/>
      <c r="E8" s="518" t="s">
        <v>30</v>
      </c>
      <c r="F8" s="524"/>
      <c r="G8" s="534" t="s">
        <v>298</v>
      </c>
      <c r="H8" s="535"/>
      <c r="I8" s="530" t="s">
        <v>195</v>
      </c>
      <c r="J8" s="531"/>
      <c r="K8" s="518" t="s">
        <v>13</v>
      </c>
      <c r="L8" s="524"/>
      <c r="M8" s="518" t="s">
        <v>85</v>
      </c>
      <c r="N8" s="519"/>
    </row>
    <row r="9" spans="2:14" ht="12.75" customHeight="1">
      <c r="B9" s="280"/>
      <c r="C9" s="520"/>
      <c r="D9" s="525"/>
      <c r="E9" s="520"/>
      <c r="F9" s="525"/>
      <c r="G9" s="536"/>
      <c r="H9" s="537"/>
      <c r="I9" s="532"/>
      <c r="J9" s="533"/>
      <c r="K9" s="520"/>
      <c r="L9" s="525"/>
      <c r="M9" s="520"/>
      <c r="N9" s="521"/>
    </row>
    <row r="10" spans="2:14" ht="28.5" customHeight="1" thickBot="1">
      <c r="B10" s="281" t="s">
        <v>299</v>
      </c>
      <c r="C10" s="144"/>
      <c r="D10" s="149">
        <v>11488</v>
      </c>
      <c r="E10" s="150"/>
      <c r="F10" s="149">
        <v>4791</v>
      </c>
      <c r="G10" s="150"/>
      <c r="H10" s="149">
        <v>1868</v>
      </c>
      <c r="I10" s="150"/>
      <c r="J10" s="149">
        <v>259</v>
      </c>
      <c r="K10" s="150"/>
      <c r="L10" s="149">
        <v>14923</v>
      </c>
      <c r="M10" s="150"/>
      <c r="N10" s="151">
        <v>33329</v>
      </c>
    </row>
    <row r="11" spans="2:14" ht="28.5" customHeight="1">
      <c r="B11" s="280"/>
      <c r="C11" s="134" t="s">
        <v>86</v>
      </c>
      <c r="D11" s="134" t="s">
        <v>87</v>
      </c>
      <c r="E11" s="134" t="s">
        <v>86</v>
      </c>
      <c r="F11" s="134" t="s">
        <v>87</v>
      </c>
      <c r="G11" s="134" t="s">
        <v>86</v>
      </c>
      <c r="H11" s="134" t="s">
        <v>87</v>
      </c>
      <c r="I11" s="134" t="s">
        <v>86</v>
      </c>
      <c r="J11" s="134" t="s">
        <v>87</v>
      </c>
      <c r="K11" s="134" t="s">
        <v>86</v>
      </c>
      <c r="L11" s="160" t="s">
        <v>88</v>
      </c>
      <c r="M11" s="134" t="s">
        <v>86</v>
      </c>
      <c r="N11" s="161" t="s">
        <v>88</v>
      </c>
    </row>
    <row r="12" spans="2:14" ht="28.5" customHeight="1">
      <c r="B12" s="282" t="s">
        <v>300</v>
      </c>
      <c r="C12" s="43">
        <v>2605</v>
      </c>
      <c r="D12" s="43">
        <v>2606</v>
      </c>
      <c r="E12" s="43">
        <v>963</v>
      </c>
      <c r="F12" s="43">
        <v>964</v>
      </c>
      <c r="G12" s="43">
        <v>297</v>
      </c>
      <c r="H12" s="43">
        <v>296</v>
      </c>
      <c r="I12" s="43">
        <v>68</v>
      </c>
      <c r="J12" s="43">
        <v>68</v>
      </c>
      <c r="K12" s="43">
        <v>3301</v>
      </c>
      <c r="L12" s="43">
        <v>3301</v>
      </c>
      <c r="M12" s="43">
        <v>7234</v>
      </c>
      <c r="N12" s="40">
        <v>7235</v>
      </c>
    </row>
    <row r="13" spans="2:14" ht="28.5" customHeight="1" thickBot="1">
      <c r="B13" s="283" t="s">
        <v>301</v>
      </c>
      <c r="C13" s="146">
        <v>2306</v>
      </c>
      <c r="D13" s="146">
        <v>2307</v>
      </c>
      <c r="E13" s="146">
        <v>846</v>
      </c>
      <c r="F13" s="146">
        <v>846</v>
      </c>
      <c r="G13" s="146">
        <v>240</v>
      </c>
      <c r="H13" s="146">
        <v>239</v>
      </c>
      <c r="I13" s="146">
        <v>62</v>
      </c>
      <c r="J13" s="146">
        <v>62</v>
      </c>
      <c r="K13" s="146">
        <v>2674</v>
      </c>
      <c r="L13" s="146">
        <v>2673</v>
      </c>
      <c r="M13" s="146">
        <v>6128</v>
      </c>
      <c r="N13" s="147">
        <v>6127</v>
      </c>
    </row>
    <row r="14" spans="2:14" ht="28.5" customHeight="1" thickTop="1">
      <c r="B14" s="264" t="s">
        <v>302</v>
      </c>
      <c r="C14" s="268">
        <v>8016</v>
      </c>
      <c r="D14" s="268">
        <v>8015</v>
      </c>
      <c r="E14" s="268">
        <v>2567</v>
      </c>
      <c r="F14" s="268">
        <v>2563</v>
      </c>
      <c r="G14" s="268">
        <v>760</v>
      </c>
      <c r="H14" s="268">
        <v>760</v>
      </c>
      <c r="I14" s="268">
        <v>170</v>
      </c>
      <c r="J14" s="268">
        <v>170</v>
      </c>
      <c r="K14" s="268">
        <v>7594</v>
      </c>
      <c r="L14" s="268">
        <v>7594</v>
      </c>
      <c r="M14" s="268">
        <v>19107</v>
      </c>
      <c r="N14" s="269">
        <v>19102</v>
      </c>
    </row>
    <row r="15" spans="2:14" ht="28.5" customHeight="1" thickBot="1">
      <c r="B15" s="283" t="s">
        <v>301</v>
      </c>
      <c r="C15" s="146">
        <v>7121</v>
      </c>
      <c r="D15" s="146">
        <v>7118</v>
      </c>
      <c r="E15" s="146">
        <v>2226</v>
      </c>
      <c r="F15" s="146">
        <v>2222</v>
      </c>
      <c r="G15" s="146">
        <v>639</v>
      </c>
      <c r="H15" s="146">
        <v>639</v>
      </c>
      <c r="I15" s="146">
        <v>157</v>
      </c>
      <c r="J15" s="146">
        <v>157</v>
      </c>
      <c r="K15" s="146">
        <v>6079</v>
      </c>
      <c r="L15" s="146">
        <v>6077</v>
      </c>
      <c r="M15" s="146">
        <v>16222</v>
      </c>
      <c r="N15" s="147">
        <v>16213</v>
      </c>
    </row>
    <row r="16" spans="2:14" ht="28.5" customHeight="1" thickTop="1">
      <c r="B16" s="264" t="s">
        <v>303</v>
      </c>
      <c r="C16" s="270">
        <v>411</v>
      </c>
      <c r="D16" s="270">
        <v>412</v>
      </c>
      <c r="E16" s="270">
        <v>165</v>
      </c>
      <c r="F16" s="270">
        <v>168</v>
      </c>
      <c r="G16" s="270">
        <v>50</v>
      </c>
      <c r="H16" s="270">
        <v>51</v>
      </c>
      <c r="I16" s="270">
        <v>0</v>
      </c>
      <c r="J16" s="270">
        <v>0</v>
      </c>
      <c r="K16" s="270">
        <v>581</v>
      </c>
      <c r="L16" s="270">
        <v>581</v>
      </c>
      <c r="M16" s="270">
        <v>1207</v>
      </c>
      <c r="N16" s="271">
        <v>1212</v>
      </c>
    </row>
    <row r="17" spans="2:14" ht="28.5" customHeight="1" thickBot="1">
      <c r="B17" s="284" t="s">
        <v>301</v>
      </c>
      <c r="C17" s="148">
        <v>358</v>
      </c>
      <c r="D17" s="148">
        <v>361</v>
      </c>
      <c r="E17" s="148">
        <v>152</v>
      </c>
      <c r="F17" s="148">
        <v>156</v>
      </c>
      <c r="G17" s="148">
        <v>42</v>
      </c>
      <c r="H17" s="148">
        <v>43</v>
      </c>
      <c r="I17" s="148">
        <v>0</v>
      </c>
      <c r="J17" s="148">
        <v>0</v>
      </c>
      <c r="K17" s="148">
        <v>484</v>
      </c>
      <c r="L17" s="148">
        <v>487</v>
      </c>
      <c r="M17" s="148">
        <v>1036</v>
      </c>
      <c r="N17" s="39">
        <v>1047</v>
      </c>
    </row>
    <row r="18" ht="30" customHeight="1"/>
    <row r="19" s="86" customFormat="1" ht="14.25">
      <c r="A19" s="87" t="s">
        <v>190</v>
      </c>
    </row>
    <row r="20" s="86" customFormat="1" ht="12.75" thickBot="1"/>
    <row r="21" spans="2:5" s="86" customFormat="1" ht="12">
      <c r="B21" s="88"/>
      <c r="C21" s="145" t="s">
        <v>84</v>
      </c>
      <c r="D21" s="272"/>
      <c r="E21" s="90"/>
    </row>
    <row r="22" spans="2:5" s="86" customFormat="1" ht="28.5" customHeight="1" thickBot="1">
      <c r="B22" s="273" t="s">
        <v>304</v>
      </c>
      <c r="C22" s="141"/>
      <c r="D22" s="274">
        <v>6</v>
      </c>
      <c r="E22" s="90"/>
    </row>
    <row r="23" spans="2:5" s="86" customFormat="1" ht="28.5" customHeight="1" thickTop="1">
      <c r="B23" s="275" t="s">
        <v>305</v>
      </c>
      <c r="C23" s="257"/>
      <c r="D23" s="258">
        <v>4</v>
      </c>
      <c r="E23" s="90"/>
    </row>
    <row r="24" spans="2:5" s="86" customFormat="1" ht="28.5" customHeight="1" thickBot="1">
      <c r="B24" s="276" t="s">
        <v>306</v>
      </c>
      <c r="C24" s="142"/>
      <c r="D24" s="274">
        <v>4</v>
      </c>
      <c r="E24" s="90"/>
    </row>
    <row r="25" spans="2:5" s="86" customFormat="1" ht="28.5" customHeight="1" thickTop="1">
      <c r="B25" s="275" t="s">
        <v>249</v>
      </c>
      <c r="C25" s="257"/>
      <c r="D25" s="258">
        <v>2</v>
      </c>
      <c r="E25" s="90"/>
    </row>
    <row r="26" spans="2:5" s="86" customFormat="1" ht="28.5" customHeight="1" thickBot="1">
      <c r="B26" s="277" t="s">
        <v>307</v>
      </c>
      <c r="C26" s="143"/>
      <c r="D26" s="278">
        <v>2</v>
      </c>
      <c r="E26" s="90"/>
    </row>
    <row r="27" spans="2:5" s="86" customFormat="1" ht="27.75" customHeight="1">
      <c r="B27" s="203"/>
      <c r="C27" s="204"/>
      <c r="D27" s="205"/>
      <c r="E27" s="89"/>
    </row>
    <row r="28" ht="14.25">
      <c r="A28" s="3" t="s">
        <v>191</v>
      </c>
    </row>
    <row r="29" ht="18" customHeight="1" thickBot="1"/>
    <row r="30" spans="2:14" ht="12.75" customHeight="1">
      <c r="B30" s="98"/>
      <c r="C30" s="99"/>
      <c r="D30" s="100"/>
      <c r="E30" s="447" t="s">
        <v>89</v>
      </c>
      <c r="F30" s="430"/>
      <c r="G30" s="430"/>
      <c r="H30" s="540"/>
      <c r="I30" s="332"/>
      <c r="J30" s="333"/>
      <c r="K30" s="101"/>
      <c r="L30" s="522" t="s">
        <v>84</v>
      </c>
      <c r="M30" s="523"/>
      <c r="N30" s="102"/>
    </row>
    <row r="31" spans="2:14" ht="28.5" customHeight="1" thickBot="1">
      <c r="B31" s="249" t="s">
        <v>308</v>
      </c>
      <c r="C31" s="94"/>
      <c r="D31" s="94"/>
      <c r="E31" s="103"/>
      <c r="F31" s="104"/>
      <c r="G31" s="104"/>
      <c r="H31" s="162">
        <v>791</v>
      </c>
      <c r="I31" s="93" t="s">
        <v>139</v>
      </c>
      <c r="J31" s="94"/>
      <c r="K31" s="94"/>
      <c r="L31" s="515">
        <v>588</v>
      </c>
      <c r="M31" s="516"/>
      <c r="N31" s="105"/>
    </row>
    <row r="32" spans="2:14" ht="28.5" customHeight="1" thickTop="1">
      <c r="B32" s="285"/>
      <c r="C32" s="106"/>
      <c r="D32" s="259"/>
      <c r="E32" s="541" t="s">
        <v>86</v>
      </c>
      <c r="F32" s="542"/>
      <c r="G32" s="541" t="s">
        <v>87</v>
      </c>
      <c r="H32" s="544"/>
      <c r="I32" s="511" t="s">
        <v>309</v>
      </c>
      <c r="J32" s="512"/>
      <c r="K32" s="513"/>
      <c r="L32" s="545">
        <v>196</v>
      </c>
      <c r="M32" s="546"/>
      <c r="N32" s="105"/>
    </row>
    <row r="33" spans="2:14" ht="28.5" customHeight="1" thickBot="1">
      <c r="B33" s="286" t="s">
        <v>310</v>
      </c>
      <c r="C33" s="247"/>
      <c r="D33" s="247"/>
      <c r="E33" s="550">
        <v>105</v>
      </c>
      <c r="F33" s="551"/>
      <c r="G33" s="550">
        <v>95</v>
      </c>
      <c r="H33" s="552"/>
      <c r="I33" s="260" t="s">
        <v>192</v>
      </c>
      <c r="J33" s="111"/>
      <c r="K33" s="261"/>
      <c r="L33" s="515">
        <v>153</v>
      </c>
      <c r="M33" s="516"/>
      <c r="N33" s="107"/>
    </row>
    <row r="34" spans="2:14" ht="28.5" customHeight="1" thickBot="1" thickTop="1">
      <c r="B34" s="110" t="s">
        <v>311</v>
      </c>
      <c r="C34" s="111"/>
      <c r="D34" s="261"/>
      <c r="E34" s="515">
        <v>89</v>
      </c>
      <c r="F34" s="517"/>
      <c r="G34" s="515">
        <v>81</v>
      </c>
      <c r="H34" s="516"/>
      <c r="I34" s="514" t="s">
        <v>312</v>
      </c>
      <c r="J34" s="512"/>
      <c r="K34" s="513"/>
      <c r="L34" s="528">
        <v>144</v>
      </c>
      <c r="M34" s="529"/>
      <c r="N34" s="107"/>
    </row>
    <row r="35" spans="2:14" ht="28.5" customHeight="1" thickBot="1" thickTop="1">
      <c r="B35" s="264" t="s">
        <v>313</v>
      </c>
      <c r="C35" s="267"/>
      <c r="D35" s="267"/>
      <c r="E35" s="528">
        <v>572</v>
      </c>
      <c r="F35" s="543"/>
      <c r="G35" s="528">
        <v>416</v>
      </c>
      <c r="H35" s="529"/>
      <c r="I35" s="496" t="s">
        <v>193</v>
      </c>
      <c r="J35" s="497"/>
      <c r="K35" s="498"/>
      <c r="L35" s="526">
        <v>114</v>
      </c>
      <c r="M35" s="527"/>
      <c r="N35" s="107"/>
    </row>
    <row r="36" spans="2:14" ht="28.5" customHeight="1" thickBot="1">
      <c r="B36" s="92" t="s">
        <v>311</v>
      </c>
      <c r="C36" s="93"/>
      <c r="D36" s="94"/>
      <c r="E36" s="538">
        <v>508</v>
      </c>
      <c r="F36" s="539"/>
      <c r="G36" s="538">
        <v>370</v>
      </c>
      <c r="H36" s="549"/>
      <c r="M36" s="8"/>
      <c r="N36" s="32"/>
    </row>
    <row r="37" spans="2:14" ht="28.5" customHeight="1" thickTop="1">
      <c r="B37" s="264" t="s">
        <v>314</v>
      </c>
      <c r="C37" s="267"/>
      <c r="D37" s="267"/>
      <c r="E37" s="553">
        <v>92</v>
      </c>
      <c r="F37" s="554"/>
      <c r="G37" s="545">
        <v>257</v>
      </c>
      <c r="H37" s="546"/>
      <c r="I37" s="7"/>
      <c r="J37" s="8"/>
      <c r="K37" s="9"/>
      <c r="L37" s="8"/>
      <c r="M37" s="8"/>
      <c r="N37" s="32"/>
    </row>
    <row r="38" spans="2:14" ht="28.5" customHeight="1" thickBot="1">
      <c r="B38" s="95" t="s">
        <v>311</v>
      </c>
      <c r="C38" s="96"/>
      <c r="D38" s="97"/>
      <c r="E38" s="547">
        <v>79</v>
      </c>
      <c r="F38" s="548"/>
      <c r="G38" s="526">
        <v>224</v>
      </c>
      <c r="H38" s="527"/>
      <c r="N38" s="8"/>
    </row>
    <row r="52" spans="9:13" ht="9.75" customHeight="1">
      <c r="I52" s="8"/>
      <c r="J52" s="8"/>
      <c r="K52" s="8"/>
      <c r="L52" s="8"/>
      <c r="M52" s="8"/>
    </row>
    <row r="53" spans="2:13" ht="21" customHeight="1">
      <c r="B53" s="8"/>
      <c r="C53" s="8"/>
      <c r="D53" s="8"/>
      <c r="E53" s="109"/>
      <c r="F53" s="109"/>
      <c r="G53" s="8"/>
      <c r="H53" s="8"/>
      <c r="I53" s="8"/>
      <c r="J53" s="8"/>
      <c r="K53" s="8"/>
      <c r="L53" s="8"/>
      <c r="M53" s="8"/>
    </row>
    <row r="54" spans="2:13" ht="21" customHeight="1">
      <c r="B54" s="8"/>
      <c r="C54" s="8"/>
      <c r="D54" s="108"/>
      <c r="E54" s="8"/>
      <c r="F54" s="8"/>
      <c r="G54" s="8"/>
      <c r="H54" s="8"/>
      <c r="I54" s="8"/>
      <c r="J54" s="8"/>
      <c r="K54" s="8"/>
      <c r="L54" s="8"/>
      <c r="M54" s="8"/>
    </row>
    <row r="55" spans="2:13" ht="21" customHeight="1">
      <c r="B55" s="8"/>
      <c r="C55" s="8"/>
      <c r="D55" s="108"/>
      <c r="E55" s="8"/>
      <c r="F55" s="8"/>
      <c r="G55" s="8"/>
      <c r="H55" s="8"/>
      <c r="I55" s="108"/>
      <c r="J55" s="108"/>
      <c r="K55" s="108"/>
      <c r="L55" s="108"/>
      <c r="M55" s="108"/>
    </row>
    <row r="56" spans="2:13" ht="21" customHeight="1">
      <c r="B56" s="8"/>
      <c r="C56" s="8"/>
      <c r="D56" s="108"/>
      <c r="E56" s="108"/>
      <c r="F56" s="108"/>
      <c r="G56" s="108"/>
      <c r="H56" s="108"/>
      <c r="I56" s="8"/>
      <c r="J56" s="8"/>
      <c r="K56" s="8"/>
      <c r="L56" s="8"/>
      <c r="M56" s="8"/>
    </row>
    <row r="57" spans="2:13" ht="21" customHeight="1">
      <c r="B57" s="8"/>
      <c r="C57" s="8"/>
      <c r="D57" s="108"/>
      <c r="E57" s="8"/>
      <c r="F57" s="8"/>
      <c r="G57" s="8"/>
      <c r="H57" s="8"/>
      <c r="I57" s="8"/>
      <c r="J57" s="8"/>
      <c r="K57" s="8"/>
      <c r="L57" s="8"/>
      <c r="M57" s="8"/>
    </row>
    <row r="58" spans="2:13" ht="21" customHeight="1">
      <c r="B58" s="8"/>
      <c r="C58" s="8"/>
      <c r="D58" s="108"/>
      <c r="E58" s="8"/>
      <c r="F58" s="8"/>
      <c r="G58" s="8"/>
      <c r="H58" s="8"/>
      <c r="I58" s="8"/>
      <c r="J58" s="8"/>
      <c r="K58" s="8"/>
      <c r="L58" s="8"/>
      <c r="M58" s="8"/>
    </row>
    <row r="59" spans="2:13" ht="21" customHeight="1">
      <c r="B59" s="8"/>
      <c r="C59" s="8"/>
      <c r="D59" s="8"/>
      <c r="E59" s="109"/>
      <c r="F59" s="109"/>
      <c r="G59" s="8"/>
      <c r="H59" s="8"/>
      <c r="I59" s="8"/>
      <c r="J59" s="8"/>
      <c r="K59" s="8"/>
      <c r="L59" s="8"/>
      <c r="M59" s="8"/>
    </row>
    <row r="60" spans="2:13" ht="21" customHeight="1">
      <c r="B60" s="8"/>
      <c r="C60" s="8"/>
      <c r="D60" s="108"/>
      <c r="E60" s="8"/>
      <c r="F60" s="8"/>
      <c r="G60" s="8"/>
      <c r="H60" s="8"/>
      <c r="I60" s="8"/>
      <c r="J60" s="8"/>
      <c r="K60" s="8"/>
      <c r="L60" s="8"/>
      <c r="M60" s="8"/>
    </row>
    <row r="61" spans="2:13" ht="21" customHeight="1">
      <c r="B61" s="8"/>
      <c r="C61" s="8"/>
      <c r="D61" s="108"/>
      <c r="E61" s="8"/>
      <c r="F61" s="8"/>
      <c r="G61" s="8"/>
      <c r="H61" s="8"/>
      <c r="I61" s="8"/>
      <c r="J61" s="8"/>
      <c r="K61" s="8"/>
      <c r="L61" s="8"/>
      <c r="M61" s="8"/>
    </row>
    <row r="62" spans="2:13" ht="21" customHeight="1">
      <c r="B62" s="8"/>
      <c r="C62" s="8"/>
      <c r="D62" s="108"/>
      <c r="E62" s="8"/>
      <c r="F62" s="8"/>
      <c r="G62" s="8"/>
      <c r="H62" s="8"/>
      <c r="I62" s="8"/>
      <c r="J62" s="8"/>
      <c r="K62" s="8"/>
      <c r="L62" s="8"/>
      <c r="M62" s="8"/>
    </row>
    <row r="63" spans="2:13" ht="21" customHeight="1">
      <c r="B63" s="8"/>
      <c r="C63" s="8"/>
      <c r="D63" s="108"/>
      <c r="E63" s="8"/>
      <c r="F63" s="8"/>
      <c r="G63" s="8"/>
      <c r="H63" s="8"/>
      <c r="I63" s="8"/>
      <c r="J63" s="8"/>
      <c r="K63" s="8"/>
      <c r="L63" s="8"/>
      <c r="M63" s="8"/>
    </row>
    <row r="64" spans="2:13" ht="21" customHeight="1">
      <c r="B64" s="8"/>
      <c r="C64" s="8"/>
      <c r="D64" s="108"/>
      <c r="E64" s="8"/>
      <c r="F64" s="8"/>
      <c r="G64" s="8"/>
      <c r="H64" s="8"/>
      <c r="I64" s="8"/>
      <c r="J64" s="8"/>
      <c r="K64" s="8"/>
      <c r="L64" s="8"/>
      <c r="M64" s="8"/>
    </row>
    <row r="65" spans="2:13" ht="21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8" ht="21" customHeight="1">
      <c r="B66" s="8"/>
      <c r="C66" s="8"/>
      <c r="D66" s="8"/>
      <c r="E66" s="8"/>
      <c r="F66" s="8"/>
      <c r="G66" s="8"/>
      <c r="H66" s="8"/>
    </row>
  </sheetData>
  <sheetProtection/>
  <mergeCells count="32">
    <mergeCell ref="L31:M31"/>
    <mergeCell ref="G32:H32"/>
    <mergeCell ref="L32:M32"/>
    <mergeCell ref="E38:F38"/>
    <mergeCell ref="G38:H38"/>
    <mergeCell ref="G36:H36"/>
    <mergeCell ref="E33:F33"/>
    <mergeCell ref="G33:H33"/>
    <mergeCell ref="E37:F37"/>
    <mergeCell ref="G37:H37"/>
    <mergeCell ref="E36:F36"/>
    <mergeCell ref="E30:H30"/>
    <mergeCell ref="E32:F32"/>
    <mergeCell ref="E35:F35"/>
    <mergeCell ref="C8:D9"/>
    <mergeCell ref="E8:F9"/>
    <mergeCell ref="I8:J9"/>
    <mergeCell ref="G8:H9"/>
    <mergeCell ref="I35:K35"/>
    <mergeCell ref="L35:M35"/>
    <mergeCell ref="L34:M34"/>
    <mergeCell ref="G35:H35"/>
    <mergeCell ref="I32:K32"/>
    <mergeCell ref="I34:K34"/>
    <mergeCell ref="A2:N2"/>
    <mergeCell ref="A3:N3"/>
    <mergeCell ref="L33:M33"/>
    <mergeCell ref="E34:F34"/>
    <mergeCell ref="G34:H34"/>
    <mergeCell ref="M8:N9"/>
    <mergeCell ref="L30:M30"/>
    <mergeCell ref="K8:L9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workbookViewId="0" topLeftCell="A22">
      <selection activeCell="B9" sqref="B9"/>
    </sheetView>
  </sheetViews>
  <sheetFormatPr defaultColWidth="9.00390625" defaultRowHeight="12.75"/>
  <cols>
    <col min="1" max="1" width="2.625" style="320" customWidth="1"/>
    <col min="2" max="2" width="28.625" style="320" customWidth="1"/>
    <col min="3" max="5" width="21.375" style="320" customWidth="1"/>
    <col min="6" max="16384" width="9.125" style="320" customWidth="1"/>
  </cols>
  <sheetData>
    <row r="1" ht="22.5" customHeight="1"/>
    <row r="2" spans="1:5" ht="22.5" customHeight="1">
      <c r="A2" s="555" t="str">
        <f>'第１表'!C3</f>
        <v>平成22年度</v>
      </c>
      <c r="B2" s="555"/>
      <c r="C2" s="555"/>
      <c r="D2" s="555"/>
      <c r="E2" s="555"/>
    </row>
    <row r="3" spans="1:5" ht="22.5" customHeight="1">
      <c r="A3" s="556" t="s">
        <v>250</v>
      </c>
      <c r="B3" s="556"/>
      <c r="C3" s="556"/>
      <c r="D3" s="556"/>
      <c r="E3" s="556"/>
    </row>
    <row r="4" ht="22.5" customHeight="1"/>
    <row r="5" ht="22.5" customHeight="1"/>
    <row r="6" ht="22.5" customHeight="1">
      <c r="A6" s="347" t="s">
        <v>251</v>
      </c>
    </row>
    <row r="7" ht="15" customHeight="1" thickBot="1">
      <c r="A7" s="337"/>
    </row>
    <row r="8" spans="2:5" ht="22.5" customHeight="1">
      <c r="B8" s="338"/>
      <c r="C8" s="318" t="s">
        <v>252</v>
      </c>
      <c r="D8" s="318" t="s">
        <v>253</v>
      </c>
      <c r="E8" s="15" t="s">
        <v>254</v>
      </c>
    </row>
    <row r="9" spans="2:5" ht="26.25" customHeight="1" thickBot="1">
      <c r="B9" s="339" t="s">
        <v>255</v>
      </c>
      <c r="C9" s="340">
        <v>0</v>
      </c>
      <c r="D9" s="340">
        <v>9</v>
      </c>
      <c r="E9" s="341">
        <f>SUM(C9:D9)</f>
        <v>9</v>
      </c>
    </row>
    <row r="10" spans="2:5" ht="26.25" customHeight="1">
      <c r="B10" s="342" t="s">
        <v>256</v>
      </c>
      <c r="C10" s="343">
        <v>0</v>
      </c>
      <c r="D10" s="343">
        <v>0</v>
      </c>
      <c r="E10" s="301">
        <f aca="true" t="shared" si="0" ref="E10:E15">SUM(C10:D10)</f>
        <v>0</v>
      </c>
    </row>
    <row r="11" spans="2:5" ht="26.25" customHeight="1" thickBot="1">
      <c r="B11" s="344" t="s">
        <v>257</v>
      </c>
      <c r="C11" s="345">
        <v>0</v>
      </c>
      <c r="D11" s="345">
        <v>0</v>
      </c>
      <c r="E11" s="346">
        <f t="shared" si="0"/>
        <v>0</v>
      </c>
    </row>
    <row r="12" spans="2:5" ht="26.25" customHeight="1" thickTop="1">
      <c r="B12" s="342" t="s">
        <v>258</v>
      </c>
      <c r="C12" s="343">
        <v>0</v>
      </c>
      <c r="D12" s="343">
        <v>0</v>
      </c>
      <c r="E12" s="301">
        <f t="shared" si="0"/>
        <v>0</v>
      </c>
    </row>
    <row r="13" spans="2:5" ht="26.25" customHeight="1" thickBot="1">
      <c r="B13" s="344" t="s">
        <v>257</v>
      </c>
      <c r="C13" s="345">
        <v>0</v>
      </c>
      <c r="D13" s="345">
        <v>0</v>
      </c>
      <c r="E13" s="346">
        <f t="shared" si="0"/>
        <v>0</v>
      </c>
    </row>
    <row r="14" spans="2:5" ht="26.25" customHeight="1" thickTop="1">
      <c r="B14" s="342" t="s">
        <v>259</v>
      </c>
      <c r="C14" s="343">
        <v>0</v>
      </c>
      <c r="D14" s="343">
        <v>0</v>
      </c>
      <c r="E14" s="301">
        <f t="shared" si="0"/>
        <v>0</v>
      </c>
    </row>
    <row r="15" spans="2:5" ht="26.25" customHeight="1" thickBot="1">
      <c r="B15" s="339" t="s">
        <v>257</v>
      </c>
      <c r="C15" s="340">
        <v>0</v>
      </c>
      <c r="D15" s="340">
        <v>0</v>
      </c>
      <c r="E15" s="341">
        <f t="shared" si="0"/>
        <v>0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</sheetData>
  <mergeCells count="2">
    <mergeCell ref="A2:E2"/>
    <mergeCell ref="A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5"/>
  <sheetViews>
    <sheetView tabSelected="1" view="pageBreakPreview" zoomScaleSheetLayoutView="100" zoomScalePageLayoutView="0" workbookViewId="0" topLeftCell="A10">
      <selection activeCell="B9" sqref="B9"/>
    </sheetView>
  </sheetViews>
  <sheetFormatPr defaultColWidth="9.00390625" defaultRowHeight="12.75"/>
  <cols>
    <col min="1" max="1" width="2.625" style="2" customWidth="1"/>
    <col min="2" max="2" width="27.75390625" style="2" bestFit="1" customWidth="1"/>
    <col min="3" max="14" width="7.25390625" style="2" customWidth="1"/>
    <col min="15" max="16384" width="9.125" style="2" customWidth="1"/>
  </cols>
  <sheetData>
    <row r="1" s="86" customFormat="1" ht="21" customHeight="1"/>
    <row r="2" spans="1:14" s="191" customFormat="1" ht="17.25">
      <c r="A2" s="454" t="str">
        <f>'第１表'!C3</f>
        <v>平成22年度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</row>
    <row r="3" spans="1:14" s="191" customFormat="1" ht="30" customHeight="1">
      <c r="A3" s="490" t="s">
        <v>94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</row>
    <row r="4" spans="3:12" s="191" customFormat="1" ht="22.5" customHeight="1"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ht="15" customHeight="1"/>
    <row r="6" ht="14.25">
      <c r="A6" s="3" t="s">
        <v>263</v>
      </c>
    </row>
    <row r="7" ht="16.5" customHeight="1" thickBot="1"/>
    <row r="8" spans="2:14" ht="26.25" customHeight="1">
      <c r="B8" s="279"/>
      <c r="C8" s="565" t="s">
        <v>29</v>
      </c>
      <c r="D8" s="566"/>
      <c r="E8" s="565" t="s">
        <v>30</v>
      </c>
      <c r="F8" s="566"/>
      <c r="G8" s="534" t="s">
        <v>315</v>
      </c>
      <c r="H8" s="535"/>
      <c r="I8" s="530" t="s">
        <v>195</v>
      </c>
      <c r="J8" s="531"/>
      <c r="K8" s="518" t="s">
        <v>13</v>
      </c>
      <c r="L8" s="524"/>
      <c r="M8" s="518" t="s">
        <v>85</v>
      </c>
      <c r="N8" s="519"/>
    </row>
    <row r="9" spans="2:14" ht="26.25" customHeight="1" thickBot="1">
      <c r="B9" s="281" t="s">
        <v>398</v>
      </c>
      <c r="C9" s="144"/>
      <c r="D9" s="149">
        <v>143</v>
      </c>
      <c r="E9" s="150"/>
      <c r="F9" s="149">
        <v>55</v>
      </c>
      <c r="G9" s="150"/>
      <c r="H9" s="149">
        <v>26</v>
      </c>
      <c r="I9" s="150"/>
      <c r="J9" s="149">
        <v>5</v>
      </c>
      <c r="K9" s="150"/>
      <c r="L9" s="149">
        <v>329</v>
      </c>
      <c r="M9" s="150"/>
      <c r="N9" s="151">
        <v>558</v>
      </c>
    </row>
    <row r="10" spans="2:14" ht="26.25" customHeight="1">
      <c r="B10" s="280"/>
      <c r="C10" s="134" t="s">
        <v>86</v>
      </c>
      <c r="D10" s="134" t="s">
        <v>87</v>
      </c>
      <c r="E10" s="134" t="s">
        <v>86</v>
      </c>
      <c r="F10" s="134" t="s">
        <v>87</v>
      </c>
      <c r="G10" s="134" t="s">
        <v>86</v>
      </c>
      <c r="H10" s="134" t="s">
        <v>87</v>
      </c>
      <c r="I10" s="134" t="s">
        <v>86</v>
      </c>
      <c r="J10" s="134" t="s">
        <v>87</v>
      </c>
      <c r="K10" s="134" t="s">
        <v>86</v>
      </c>
      <c r="L10" s="160" t="s">
        <v>88</v>
      </c>
      <c r="M10" s="134" t="s">
        <v>86</v>
      </c>
      <c r="N10" s="161" t="s">
        <v>88</v>
      </c>
    </row>
    <row r="11" spans="2:14" ht="26.25" customHeight="1">
      <c r="B11" s="282" t="s">
        <v>300</v>
      </c>
      <c r="C11" s="43">
        <v>13</v>
      </c>
      <c r="D11" s="43">
        <v>13</v>
      </c>
      <c r="E11" s="43">
        <v>5</v>
      </c>
      <c r="F11" s="43">
        <v>5</v>
      </c>
      <c r="G11" s="43">
        <v>3</v>
      </c>
      <c r="H11" s="43">
        <v>3</v>
      </c>
      <c r="I11" s="43">
        <v>0</v>
      </c>
      <c r="J11" s="43">
        <v>0</v>
      </c>
      <c r="K11" s="43">
        <v>18</v>
      </c>
      <c r="L11" s="43">
        <v>18</v>
      </c>
      <c r="M11" s="43">
        <f aca="true" t="shared" si="0" ref="M11:M16">C11+E11+G11+K11+I11</f>
        <v>39</v>
      </c>
      <c r="N11" s="40">
        <f aca="true" t="shared" si="1" ref="N11:N16">D11+F11+H11+L11+J11</f>
        <v>39</v>
      </c>
    </row>
    <row r="12" spans="2:14" ht="26.25" customHeight="1" thickBot="1">
      <c r="B12" s="283" t="s">
        <v>316</v>
      </c>
      <c r="C12" s="146">
        <v>4</v>
      </c>
      <c r="D12" s="146">
        <v>4</v>
      </c>
      <c r="E12" s="146">
        <v>4</v>
      </c>
      <c r="F12" s="146">
        <v>4</v>
      </c>
      <c r="G12" s="146">
        <v>1</v>
      </c>
      <c r="H12" s="146">
        <v>1</v>
      </c>
      <c r="I12" s="146">
        <v>0</v>
      </c>
      <c r="J12" s="146">
        <v>0</v>
      </c>
      <c r="K12" s="146">
        <v>14</v>
      </c>
      <c r="L12" s="146">
        <v>14</v>
      </c>
      <c r="M12" s="146">
        <f t="shared" si="0"/>
        <v>23</v>
      </c>
      <c r="N12" s="147">
        <f t="shared" si="1"/>
        <v>23</v>
      </c>
    </row>
    <row r="13" spans="2:14" ht="26.25" customHeight="1" thickTop="1">
      <c r="B13" s="264" t="s">
        <v>302</v>
      </c>
      <c r="C13" s="268">
        <v>127</v>
      </c>
      <c r="D13" s="268">
        <v>127</v>
      </c>
      <c r="E13" s="268">
        <v>42</v>
      </c>
      <c r="F13" s="268">
        <v>41</v>
      </c>
      <c r="G13" s="268">
        <v>16</v>
      </c>
      <c r="H13" s="268">
        <v>16</v>
      </c>
      <c r="I13" s="268">
        <v>5</v>
      </c>
      <c r="J13" s="268">
        <v>5</v>
      </c>
      <c r="K13" s="268">
        <v>255</v>
      </c>
      <c r="L13" s="268">
        <v>255</v>
      </c>
      <c r="M13" s="268">
        <v>445</v>
      </c>
      <c r="N13" s="269">
        <v>444</v>
      </c>
    </row>
    <row r="14" spans="2:14" ht="26.25" customHeight="1" thickBot="1">
      <c r="B14" s="283" t="s">
        <v>301</v>
      </c>
      <c r="C14" s="146">
        <v>112</v>
      </c>
      <c r="D14" s="146">
        <v>112</v>
      </c>
      <c r="E14" s="146">
        <v>39</v>
      </c>
      <c r="F14" s="146">
        <v>38</v>
      </c>
      <c r="G14" s="146">
        <v>18</v>
      </c>
      <c r="H14" s="146">
        <v>18</v>
      </c>
      <c r="I14" s="146">
        <v>2</v>
      </c>
      <c r="J14" s="146">
        <v>2</v>
      </c>
      <c r="K14" s="146">
        <v>205</v>
      </c>
      <c r="L14" s="146">
        <v>205</v>
      </c>
      <c r="M14" s="146">
        <f t="shared" si="0"/>
        <v>376</v>
      </c>
      <c r="N14" s="147">
        <f t="shared" si="1"/>
        <v>375</v>
      </c>
    </row>
    <row r="15" spans="2:14" ht="26.25" customHeight="1" thickTop="1">
      <c r="B15" s="264" t="s">
        <v>303</v>
      </c>
      <c r="C15" s="270">
        <v>1</v>
      </c>
      <c r="D15" s="270">
        <v>1</v>
      </c>
      <c r="E15" s="270">
        <v>1</v>
      </c>
      <c r="F15" s="270">
        <v>2</v>
      </c>
      <c r="G15" s="270">
        <v>1</v>
      </c>
      <c r="H15" s="270">
        <v>1</v>
      </c>
      <c r="I15" s="270">
        <v>0</v>
      </c>
      <c r="J15" s="270">
        <v>0</v>
      </c>
      <c r="K15" s="270">
        <v>5</v>
      </c>
      <c r="L15" s="270">
        <v>5</v>
      </c>
      <c r="M15" s="270">
        <f t="shared" si="0"/>
        <v>8</v>
      </c>
      <c r="N15" s="271">
        <f t="shared" si="1"/>
        <v>9</v>
      </c>
    </row>
    <row r="16" spans="2:14" ht="26.25" customHeight="1" thickBot="1">
      <c r="B16" s="284" t="s">
        <v>301</v>
      </c>
      <c r="C16" s="148">
        <v>0</v>
      </c>
      <c r="D16" s="148">
        <v>0</v>
      </c>
      <c r="E16" s="148">
        <v>1</v>
      </c>
      <c r="F16" s="148">
        <v>2</v>
      </c>
      <c r="G16" s="148">
        <v>1</v>
      </c>
      <c r="H16" s="148">
        <v>1</v>
      </c>
      <c r="I16" s="148">
        <v>0</v>
      </c>
      <c r="J16" s="148">
        <v>0</v>
      </c>
      <c r="K16" s="148">
        <v>0</v>
      </c>
      <c r="L16" s="148">
        <v>0</v>
      </c>
      <c r="M16" s="148">
        <f t="shared" si="0"/>
        <v>2</v>
      </c>
      <c r="N16" s="39">
        <f t="shared" si="1"/>
        <v>3</v>
      </c>
    </row>
    <row r="17" ht="30" customHeight="1"/>
    <row r="18" s="86" customFormat="1" ht="14.25">
      <c r="A18" s="87" t="s">
        <v>264</v>
      </c>
    </row>
    <row r="19" s="86" customFormat="1" ht="12.75" thickBot="1"/>
    <row r="20" spans="2:5" s="86" customFormat="1" ht="12">
      <c r="B20" s="88"/>
      <c r="C20" s="145" t="s">
        <v>84</v>
      </c>
      <c r="D20" s="272"/>
      <c r="E20" s="90"/>
    </row>
    <row r="21" spans="2:5" s="86" customFormat="1" ht="26.25" customHeight="1" thickBot="1">
      <c r="B21" s="292" t="s">
        <v>317</v>
      </c>
      <c r="C21" s="141"/>
      <c r="D21" s="274">
        <v>0</v>
      </c>
      <c r="E21" s="90"/>
    </row>
    <row r="22" spans="2:5" s="86" customFormat="1" ht="26.25" customHeight="1" thickTop="1">
      <c r="B22" s="275" t="s">
        <v>318</v>
      </c>
      <c r="C22" s="257"/>
      <c r="D22" s="258">
        <v>0</v>
      </c>
      <c r="E22" s="90"/>
    </row>
    <row r="23" spans="2:5" s="86" customFormat="1" ht="26.25" customHeight="1" thickBot="1">
      <c r="B23" s="276" t="s">
        <v>319</v>
      </c>
      <c r="C23" s="142"/>
      <c r="D23" s="274">
        <v>0</v>
      </c>
      <c r="E23" s="90"/>
    </row>
    <row r="24" spans="2:5" s="86" customFormat="1" ht="26.25" customHeight="1" thickTop="1">
      <c r="B24" s="275" t="s">
        <v>320</v>
      </c>
      <c r="C24" s="257"/>
      <c r="D24" s="258">
        <v>0</v>
      </c>
      <c r="E24" s="90"/>
    </row>
    <row r="25" spans="2:5" s="86" customFormat="1" ht="26.25" customHeight="1" thickBot="1">
      <c r="B25" s="277" t="s">
        <v>319</v>
      </c>
      <c r="C25" s="143"/>
      <c r="D25" s="278">
        <v>0</v>
      </c>
      <c r="E25" s="90"/>
    </row>
    <row r="26" spans="2:5" s="86" customFormat="1" ht="27.75" customHeight="1">
      <c r="B26" s="203"/>
      <c r="C26" s="204"/>
      <c r="D26" s="205"/>
      <c r="E26" s="89"/>
    </row>
    <row r="27" ht="14.25">
      <c r="A27" s="3" t="s">
        <v>265</v>
      </c>
    </row>
    <row r="28" ht="18" customHeight="1" thickBot="1"/>
    <row r="29" spans="2:14" ht="12.75" customHeight="1">
      <c r="B29" s="98"/>
      <c r="C29" s="99"/>
      <c r="D29" s="447" t="s">
        <v>89</v>
      </c>
      <c r="E29" s="430"/>
      <c r="F29" s="430"/>
      <c r="G29" s="540"/>
      <c r="H29" s="430"/>
      <c r="I29" s="430"/>
      <c r="J29" s="430"/>
      <c r="K29" s="431"/>
      <c r="L29" s="522" t="s">
        <v>84</v>
      </c>
      <c r="M29" s="523"/>
      <c r="N29" s="102"/>
    </row>
    <row r="30" spans="2:14" ht="26.25" customHeight="1" thickBot="1">
      <c r="B30" s="249" t="s">
        <v>321</v>
      </c>
      <c r="C30" s="94"/>
      <c r="D30" s="287"/>
      <c r="E30" s="288"/>
      <c r="F30" s="288"/>
      <c r="G30" s="212">
        <v>0</v>
      </c>
      <c r="H30" s="93" t="s">
        <v>139</v>
      </c>
      <c r="I30" s="94"/>
      <c r="J30" s="94"/>
      <c r="K30" s="94"/>
      <c r="L30" s="251"/>
      <c r="M30" s="252">
        <v>0</v>
      </c>
      <c r="N30" s="105"/>
    </row>
    <row r="31" spans="2:14" ht="26.25" customHeight="1" thickTop="1">
      <c r="B31" s="285"/>
      <c r="C31" s="106"/>
      <c r="D31" s="563" t="s">
        <v>86</v>
      </c>
      <c r="E31" s="563"/>
      <c r="F31" s="563" t="s">
        <v>87</v>
      </c>
      <c r="G31" s="564"/>
      <c r="H31" s="514" t="s">
        <v>322</v>
      </c>
      <c r="I31" s="512"/>
      <c r="J31" s="512"/>
      <c r="K31" s="513"/>
      <c r="L31" s="265"/>
      <c r="M31" s="266">
        <v>0</v>
      </c>
      <c r="N31" s="105"/>
    </row>
    <row r="32" spans="2:14" ht="26.25" customHeight="1" thickBot="1">
      <c r="B32" s="562" t="s">
        <v>310</v>
      </c>
      <c r="C32" s="474"/>
      <c r="D32" s="262"/>
      <c r="E32" s="334">
        <v>0</v>
      </c>
      <c r="F32" s="262"/>
      <c r="G32" s="263">
        <v>0</v>
      </c>
      <c r="H32" s="8" t="s">
        <v>261</v>
      </c>
      <c r="I32" s="8"/>
      <c r="J32" s="8"/>
      <c r="K32" s="289"/>
      <c r="L32" s="255"/>
      <c r="M32" s="256">
        <v>0</v>
      </c>
      <c r="N32" s="107"/>
    </row>
    <row r="33" spans="2:14" ht="26.25" customHeight="1" thickBot="1" thickTop="1">
      <c r="B33" s="558" t="s">
        <v>323</v>
      </c>
      <c r="C33" s="559"/>
      <c r="D33" s="248"/>
      <c r="E33" s="336">
        <v>0</v>
      </c>
      <c r="F33" s="248"/>
      <c r="G33" s="212">
        <v>0</v>
      </c>
      <c r="H33" s="560" t="s">
        <v>324</v>
      </c>
      <c r="I33" s="561"/>
      <c r="J33" s="561"/>
      <c r="K33" s="561"/>
      <c r="L33" s="265"/>
      <c r="M33" s="266">
        <v>0</v>
      </c>
      <c r="N33" s="107"/>
    </row>
    <row r="34" spans="2:14" ht="26.25" customHeight="1" thickBot="1" thickTop="1">
      <c r="B34" s="514" t="s">
        <v>260</v>
      </c>
      <c r="C34" s="513"/>
      <c r="D34" s="265"/>
      <c r="E34" s="335">
        <v>0</v>
      </c>
      <c r="F34" s="265"/>
      <c r="G34" s="266">
        <v>0</v>
      </c>
      <c r="H34" s="456" t="s">
        <v>262</v>
      </c>
      <c r="I34" s="456"/>
      <c r="J34" s="456"/>
      <c r="K34" s="457"/>
      <c r="L34" s="62"/>
      <c r="M34" s="250">
        <v>0</v>
      </c>
      <c r="N34" s="107"/>
    </row>
    <row r="35" spans="2:14" ht="26.25" customHeight="1" thickBot="1">
      <c r="B35" s="558" t="s">
        <v>323</v>
      </c>
      <c r="C35" s="559"/>
      <c r="D35" s="251"/>
      <c r="E35" s="317">
        <v>0</v>
      </c>
      <c r="F35" s="251"/>
      <c r="G35" s="252">
        <v>0</v>
      </c>
      <c r="H35" s="8"/>
      <c r="I35" s="8"/>
      <c r="J35" s="8"/>
      <c r="K35" s="8"/>
      <c r="L35" s="290"/>
      <c r="M35" s="290"/>
      <c r="N35" s="32"/>
    </row>
    <row r="36" spans="2:13" ht="26.25" customHeight="1" thickTop="1">
      <c r="B36" s="514" t="s">
        <v>325</v>
      </c>
      <c r="C36" s="513"/>
      <c r="D36" s="265"/>
      <c r="E36" s="335">
        <v>0</v>
      </c>
      <c r="F36" s="265"/>
      <c r="G36" s="266">
        <v>0</v>
      </c>
      <c r="H36" s="291"/>
      <c r="I36" s="8"/>
      <c r="J36" s="8"/>
      <c r="K36" s="32"/>
      <c r="L36" s="32"/>
      <c r="M36" s="32"/>
    </row>
    <row r="37" spans="2:13" ht="26.25" customHeight="1" thickBot="1">
      <c r="B37" s="557" t="s">
        <v>323</v>
      </c>
      <c r="C37" s="457"/>
      <c r="D37" s="253"/>
      <c r="E37" s="348">
        <v>0</v>
      </c>
      <c r="F37" s="253"/>
      <c r="G37" s="254">
        <v>0</v>
      </c>
      <c r="H37" s="8"/>
      <c r="I37" s="8"/>
      <c r="J37" s="9"/>
      <c r="K37" s="8"/>
      <c r="L37" s="8"/>
      <c r="M37" s="8"/>
    </row>
    <row r="51" ht="9.75" customHeight="1"/>
    <row r="52" spans="2:13" ht="21" customHeight="1">
      <c r="B52" s="8"/>
      <c r="C52" s="8"/>
      <c r="D52" s="8"/>
      <c r="E52" s="109"/>
      <c r="F52" s="109"/>
      <c r="G52" s="8"/>
      <c r="H52" s="8"/>
      <c r="I52" s="8"/>
      <c r="J52" s="8"/>
      <c r="K52" s="8"/>
      <c r="L52" s="8"/>
      <c r="M52" s="8"/>
    </row>
    <row r="53" spans="2:13" ht="21" customHeight="1">
      <c r="B53" s="8"/>
      <c r="C53" s="8"/>
      <c r="D53" s="108"/>
      <c r="E53" s="8"/>
      <c r="F53" s="8"/>
      <c r="G53" s="8"/>
      <c r="H53" s="8"/>
      <c r="I53" s="8"/>
      <c r="J53" s="8"/>
      <c r="K53" s="8"/>
      <c r="L53" s="8"/>
      <c r="M53" s="8"/>
    </row>
    <row r="54" spans="2:13" ht="21" customHeight="1">
      <c r="B54" s="8"/>
      <c r="C54" s="8"/>
      <c r="D54" s="108"/>
      <c r="E54" s="8"/>
      <c r="F54" s="8"/>
      <c r="G54" s="8"/>
      <c r="H54" s="8"/>
      <c r="I54" s="8"/>
      <c r="J54" s="8"/>
      <c r="K54" s="8"/>
      <c r="L54" s="8"/>
      <c r="M54" s="8"/>
    </row>
    <row r="55" spans="2:13" ht="21" customHeight="1">
      <c r="B55" s="8"/>
      <c r="C55" s="8"/>
      <c r="D55" s="108"/>
      <c r="E55" s="108"/>
      <c r="F55" s="108"/>
      <c r="G55" s="108"/>
      <c r="H55" s="108"/>
      <c r="I55" s="108"/>
      <c r="J55" s="108"/>
      <c r="K55" s="108"/>
      <c r="L55" s="108"/>
      <c r="M55" s="108"/>
    </row>
    <row r="56" spans="2:13" ht="21" customHeight="1">
      <c r="B56" s="8"/>
      <c r="C56" s="8"/>
      <c r="D56" s="108"/>
      <c r="E56" s="8"/>
      <c r="F56" s="8"/>
      <c r="G56" s="8"/>
      <c r="H56" s="8"/>
      <c r="I56" s="8"/>
      <c r="J56" s="8"/>
      <c r="K56" s="8"/>
      <c r="L56" s="8"/>
      <c r="M56" s="8"/>
    </row>
    <row r="57" spans="2:13" ht="21" customHeight="1">
      <c r="B57" s="8"/>
      <c r="C57" s="8"/>
      <c r="D57" s="108"/>
      <c r="E57" s="8"/>
      <c r="F57" s="8"/>
      <c r="G57" s="8"/>
      <c r="H57" s="8"/>
      <c r="I57" s="8"/>
      <c r="J57" s="8"/>
      <c r="K57" s="8"/>
      <c r="L57" s="8"/>
      <c r="M57" s="8"/>
    </row>
    <row r="58" spans="2:13" ht="21" customHeight="1">
      <c r="B58" s="8"/>
      <c r="C58" s="8"/>
      <c r="D58" s="8"/>
      <c r="E58" s="109"/>
      <c r="F58" s="109"/>
      <c r="G58" s="8"/>
      <c r="H58" s="8"/>
      <c r="I58" s="8"/>
      <c r="J58" s="8"/>
      <c r="K58" s="8"/>
      <c r="L58" s="8"/>
      <c r="M58" s="8"/>
    </row>
    <row r="59" spans="2:13" ht="21" customHeight="1">
      <c r="B59" s="8"/>
      <c r="C59" s="8"/>
      <c r="D59" s="108"/>
      <c r="E59" s="8"/>
      <c r="F59" s="8"/>
      <c r="G59" s="8"/>
      <c r="H59" s="8"/>
      <c r="I59" s="8"/>
      <c r="J59" s="8"/>
      <c r="K59" s="8"/>
      <c r="L59" s="8"/>
      <c r="M59" s="8"/>
    </row>
    <row r="60" spans="2:13" ht="21" customHeight="1">
      <c r="B60" s="8"/>
      <c r="C60" s="8"/>
      <c r="D60" s="108"/>
      <c r="E60" s="8"/>
      <c r="F60" s="8"/>
      <c r="G60" s="8"/>
      <c r="H60" s="8"/>
      <c r="I60" s="8"/>
      <c r="J60" s="8"/>
      <c r="K60" s="8"/>
      <c r="L60" s="8"/>
      <c r="M60" s="8"/>
    </row>
    <row r="61" spans="2:13" ht="21" customHeight="1">
      <c r="B61" s="8"/>
      <c r="C61" s="8"/>
      <c r="D61" s="108"/>
      <c r="E61" s="8"/>
      <c r="F61" s="8"/>
      <c r="G61" s="8"/>
      <c r="H61" s="8"/>
      <c r="I61" s="8"/>
      <c r="J61" s="8"/>
      <c r="K61" s="8"/>
      <c r="L61" s="8"/>
      <c r="M61" s="8"/>
    </row>
    <row r="62" spans="2:13" ht="21" customHeight="1">
      <c r="B62" s="8"/>
      <c r="C62" s="8"/>
      <c r="D62" s="108"/>
      <c r="E62" s="8"/>
      <c r="F62" s="8"/>
      <c r="G62" s="8"/>
      <c r="H62" s="8"/>
      <c r="I62" s="8"/>
      <c r="J62" s="8"/>
      <c r="K62" s="8"/>
      <c r="L62" s="8"/>
      <c r="M62" s="8"/>
    </row>
    <row r="63" spans="2:13" ht="21" customHeight="1">
      <c r="B63" s="8"/>
      <c r="C63" s="8"/>
      <c r="D63" s="108"/>
      <c r="E63" s="8"/>
      <c r="F63" s="8"/>
      <c r="G63" s="8"/>
      <c r="H63" s="8"/>
      <c r="I63" s="8"/>
      <c r="J63" s="8"/>
      <c r="K63" s="8"/>
      <c r="L63" s="8"/>
      <c r="M63" s="8"/>
    </row>
    <row r="64" spans="2:13" ht="21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21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22">
    <mergeCell ref="L29:M29"/>
    <mergeCell ref="G8:H8"/>
    <mergeCell ref="K8:L8"/>
    <mergeCell ref="C8:D8"/>
    <mergeCell ref="E8:F8"/>
    <mergeCell ref="I8:J8"/>
    <mergeCell ref="M8:N8"/>
    <mergeCell ref="A3:N3"/>
    <mergeCell ref="A2:N2"/>
    <mergeCell ref="H34:K34"/>
    <mergeCell ref="D29:G29"/>
    <mergeCell ref="B32:C32"/>
    <mergeCell ref="B34:C34"/>
    <mergeCell ref="H31:K31"/>
    <mergeCell ref="D31:E31"/>
    <mergeCell ref="H29:K29"/>
    <mergeCell ref="F31:G31"/>
    <mergeCell ref="B37:C37"/>
    <mergeCell ref="B35:C35"/>
    <mergeCell ref="B33:C33"/>
    <mergeCell ref="H33:K33"/>
    <mergeCell ref="B36:C36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85" zoomScaleNormal="75" zoomScaleSheetLayoutView="85" zoomScalePageLayoutView="0" workbookViewId="0" topLeftCell="A40">
      <selection activeCell="F59" sqref="F59:F64"/>
    </sheetView>
  </sheetViews>
  <sheetFormatPr defaultColWidth="9.00390625" defaultRowHeight="12.75"/>
  <cols>
    <col min="1" max="3" width="1.75390625" style="2" customWidth="1"/>
    <col min="4" max="4" width="23.125" style="2" customWidth="1"/>
    <col min="5" max="6" width="12.25390625" style="2" customWidth="1"/>
    <col min="7" max="12" width="13.125" style="2" customWidth="1"/>
    <col min="13" max="13" width="14.125" style="2" customWidth="1"/>
    <col min="14" max="14" width="1.75390625" style="2" customWidth="1"/>
    <col min="15" max="16384" width="9.125" style="2" customWidth="1"/>
  </cols>
  <sheetData>
    <row r="1" spans="1:14" ht="12.75" customHeight="1">
      <c r="A1" s="3"/>
      <c r="J1" s="320"/>
      <c r="K1" s="320"/>
      <c r="L1" s="320"/>
      <c r="M1" s="320"/>
      <c r="N1" s="320"/>
    </row>
    <row r="2" spans="5:8" s="1" customFormat="1" ht="17.25" customHeight="1">
      <c r="E2" s="486" t="str">
        <f>'第１表'!C3</f>
        <v>平成22年度</v>
      </c>
      <c r="F2" s="486"/>
      <c r="G2" s="486"/>
      <c r="H2" s="486"/>
    </row>
    <row r="3" spans="1:13" s="1" customFormat="1" ht="18.75" customHeight="1">
      <c r="A3" s="490" t="s">
        <v>94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331"/>
      <c r="M3" s="331"/>
    </row>
    <row r="4" spans="1:13" s="3" customFormat="1" ht="13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="1" customFormat="1" ht="15" customHeight="1">
      <c r="A5" s="1" t="s">
        <v>269</v>
      </c>
    </row>
    <row r="6" spans="1:3" ht="12" customHeight="1">
      <c r="A6" s="1"/>
      <c r="B6" s="1"/>
      <c r="C6" s="1"/>
    </row>
    <row r="7" spans="2:10" s="10" customFormat="1" ht="15" customHeight="1">
      <c r="B7" s="459" t="s">
        <v>150</v>
      </c>
      <c r="C7" s="459"/>
      <c r="D7" s="459"/>
      <c r="E7" s="459"/>
      <c r="F7" s="459"/>
      <c r="G7" s="459"/>
      <c r="H7" s="459"/>
      <c r="I7" s="459"/>
      <c r="J7" s="459"/>
    </row>
    <row r="8" ht="15" customHeight="1">
      <c r="B8" s="2" t="s">
        <v>151</v>
      </c>
    </row>
    <row r="9" spans="6:13" ht="15" customHeight="1">
      <c r="F9" s="458" t="s">
        <v>393</v>
      </c>
      <c r="G9" s="458"/>
      <c r="H9" s="458"/>
      <c r="I9" s="458"/>
      <c r="J9" s="458"/>
      <c r="K9" s="458"/>
      <c r="L9" s="458"/>
      <c r="M9" s="458"/>
    </row>
    <row r="10" ht="15" customHeight="1" thickBot="1">
      <c r="B10" s="3"/>
    </row>
    <row r="11" spans="3:13" ht="24" customHeight="1">
      <c r="C11" s="573" t="s">
        <v>42</v>
      </c>
      <c r="D11" s="574"/>
      <c r="E11" s="33" t="s">
        <v>107</v>
      </c>
      <c r="F11" s="33" t="s">
        <v>326</v>
      </c>
      <c r="G11" s="33" t="s">
        <v>106</v>
      </c>
      <c r="H11" s="33" t="s">
        <v>32</v>
      </c>
      <c r="I11" s="33" t="s">
        <v>33</v>
      </c>
      <c r="J11" s="33" t="s">
        <v>34</v>
      </c>
      <c r="K11" s="33" t="s">
        <v>35</v>
      </c>
      <c r="L11" s="33" t="s">
        <v>36</v>
      </c>
      <c r="M11" s="15" t="s">
        <v>4</v>
      </c>
    </row>
    <row r="12" spans="3:13" ht="24" customHeight="1">
      <c r="C12" s="485" t="s">
        <v>77</v>
      </c>
      <c r="D12" s="473"/>
      <c r="E12" s="36"/>
      <c r="F12" s="36"/>
      <c r="G12" s="36"/>
      <c r="H12" s="36"/>
      <c r="I12" s="36"/>
      <c r="J12" s="36"/>
      <c r="K12" s="36"/>
      <c r="L12" s="36"/>
      <c r="M12" s="37"/>
    </row>
    <row r="13" spans="3:13" ht="24" customHeight="1">
      <c r="C13" s="567" t="s">
        <v>105</v>
      </c>
      <c r="D13" s="568"/>
      <c r="E13" s="350">
        <v>203628</v>
      </c>
      <c r="F13" s="350">
        <v>301382</v>
      </c>
      <c r="G13" s="350">
        <f>SUM(G14:G19)</f>
        <v>0</v>
      </c>
      <c r="H13" s="350">
        <v>592758</v>
      </c>
      <c r="I13" s="350">
        <v>598731</v>
      </c>
      <c r="J13" s="350">
        <v>461420</v>
      </c>
      <c r="K13" s="350">
        <v>363131</v>
      </c>
      <c r="L13" s="350">
        <v>262481</v>
      </c>
      <c r="M13" s="351">
        <v>2783531</v>
      </c>
    </row>
    <row r="14" spans="3:13" ht="24" customHeight="1">
      <c r="C14" s="7"/>
      <c r="D14" s="34" t="s">
        <v>327</v>
      </c>
      <c r="E14" s="352">
        <v>36427</v>
      </c>
      <c r="F14" s="353">
        <v>53669</v>
      </c>
      <c r="G14" s="353">
        <v>0</v>
      </c>
      <c r="H14" s="353">
        <v>91091</v>
      </c>
      <c r="I14" s="353">
        <v>92135</v>
      </c>
      <c r="J14" s="353">
        <v>75129</v>
      </c>
      <c r="K14" s="353">
        <v>82141</v>
      </c>
      <c r="L14" s="353">
        <v>93156</v>
      </c>
      <c r="M14" s="354">
        <v>523748</v>
      </c>
    </row>
    <row r="15" spans="3:13" ht="24" customHeight="1">
      <c r="C15" s="7"/>
      <c r="D15" s="35" t="s">
        <v>108</v>
      </c>
      <c r="E15" s="355">
        <v>55411</v>
      </c>
      <c r="F15" s="356">
        <v>78409</v>
      </c>
      <c r="G15" s="356">
        <v>0</v>
      </c>
      <c r="H15" s="356">
        <v>184282</v>
      </c>
      <c r="I15" s="356">
        <v>160136</v>
      </c>
      <c r="J15" s="356">
        <v>110460</v>
      </c>
      <c r="K15" s="356">
        <v>66597</v>
      </c>
      <c r="L15" s="356">
        <v>29461</v>
      </c>
      <c r="M15" s="357">
        <v>684756</v>
      </c>
    </row>
    <row r="16" spans="3:13" ht="24" customHeight="1">
      <c r="C16" s="7"/>
      <c r="D16" s="35" t="s">
        <v>328</v>
      </c>
      <c r="E16" s="355">
        <v>1343</v>
      </c>
      <c r="F16" s="356">
        <v>3328</v>
      </c>
      <c r="G16" s="356">
        <v>0</v>
      </c>
      <c r="H16" s="356">
        <v>25653</v>
      </c>
      <c r="I16" s="356">
        <v>38441</v>
      </c>
      <c r="J16" s="356">
        <v>44002</v>
      </c>
      <c r="K16" s="356">
        <v>36607</v>
      </c>
      <c r="L16" s="356">
        <v>23446</v>
      </c>
      <c r="M16" s="357">
        <v>172820</v>
      </c>
    </row>
    <row r="17" spans="3:13" ht="24" customHeight="1">
      <c r="C17" s="7"/>
      <c r="D17" s="163" t="s">
        <v>118</v>
      </c>
      <c r="E17" s="355">
        <v>19215</v>
      </c>
      <c r="F17" s="356">
        <v>40833</v>
      </c>
      <c r="G17" s="356">
        <v>0</v>
      </c>
      <c r="H17" s="356">
        <v>63156</v>
      </c>
      <c r="I17" s="356">
        <v>106773</v>
      </c>
      <c r="J17" s="356">
        <v>92931</v>
      </c>
      <c r="K17" s="356">
        <v>81490</v>
      </c>
      <c r="L17" s="356">
        <v>56298</v>
      </c>
      <c r="M17" s="357">
        <v>460696</v>
      </c>
    </row>
    <row r="18" spans="3:13" ht="24" customHeight="1">
      <c r="C18" s="7"/>
      <c r="D18" s="163" t="s">
        <v>109</v>
      </c>
      <c r="E18" s="355">
        <v>2279</v>
      </c>
      <c r="F18" s="356">
        <v>2747</v>
      </c>
      <c r="G18" s="356">
        <v>0</v>
      </c>
      <c r="H18" s="356">
        <v>8408</v>
      </c>
      <c r="I18" s="356">
        <v>6602</v>
      </c>
      <c r="J18" s="356">
        <v>5013</v>
      </c>
      <c r="K18" s="356">
        <v>4921</v>
      </c>
      <c r="L18" s="356">
        <v>3710</v>
      </c>
      <c r="M18" s="357">
        <v>33680</v>
      </c>
    </row>
    <row r="19" spans="3:13" ht="24" customHeight="1">
      <c r="C19" s="7"/>
      <c r="D19" s="164" t="s">
        <v>110</v>
      </c>
      <c r="E19" s="358">
        <v>88953</v>
      </c>
      <c r="F19" s="359">
        <v>122396</v>
      </c>
      <c r="G19" s="359">
        <v>0</v>
      </c>
      <c r="H19" s="359">
        <v>220168</v>
      </c>
      <c r="I19" s="359">
        <v>194644</v>
      </c>
      <c r="J19" s="359">
        <v>133885</v>
      </c>
      <c r="K19" s="359">
        <v>91375</v>
      </c>
      <c r="L19" s="359">
        <v>56410</v>
      </c>
      <c r="M19" s="357">
        <v>907831</v>
      </c>
    </row>
    <row r="20" spans="3:13" ht="24" customHeight="1">
      <c r="C20" s="569" t="s">
        <v>111</v>
      </c>
      <c r="D20" s="570"/>
      <c r="E20" s="350">
        <v>580</v>
      </c>
      <c r="F20" s="350">
        <v>1075</v>
      </c>
      <c r="G20" s="350">
        <f>SUM(G21:G26)</f>
        <v>0</v>
      </c>
      <c r="H20" s="350">
        <v>21080</v>
      </c>
      <c r="I20" s="350">
        <v>25117</v>
      </c>
      <c r="J20" s="350">
        <v>28968</v>
      </c>
      <c r="K20" s="350">
        <v>19759</v>
      </c>
      <c r="L20" s="350">
        <v>11162</v>
      </c>
      <c r="M20" s="351">
        <v>107741</v>
      </c>
    </row>
    <row r="21" spans="3:13" ht="24" customHeight="1">
      <c r="C21" s="165"/>
      <c r="D21" s="166" t="s">
        <v>112</v>
      </c>
      <c r="E21" s="360"/>
      <c r="F21" s="361"/>
      <c r="G21" s="360"/>
      <c r="H21" s="353">
        <v>232</v>
      </c>
      <c r="I21" s="353">
        <v>291</v>
      </c>
      <c r="J21" s="353">
        <v>186</v>
      </c>
      <c r="K21" s="353">
        <v>185</v>
      </c>
      <c r="L21" s="353">
        <v>159</v>
      </c>
      <c r="M21" s="354">
        <v>1053</v>
      </c>
    </row>
    <row r="22" spans="3:13" ht="24" customHeight="1">
      <c r="C22" s="165"/>
      <c r="D22" s="163" t="s">
        <v>113</v>
      </c>
      <c r="E22" s="355">
        <v>166</v>
      </c>
      <c r="F22" s="356">
        <v>166</v>
      </c>
      <c r="G22" s="356">
        <v>0</v>
      </c>
      <c r="H22" s="356">
        <v>5673</v>
      </c>
      <c r="I22" s="356">
        <v>6913</v>
      </c>
      <c r="J22" s="356">
        <v>9368</v>
      </c>
      <c r="K22" s="356">
        <v>6356</v>
      </c>
      <c r="L22" s="356">
        <v>4489</v>
      </c>
      <c r="M22" s="357">
        <v>33131</v>
      </c>
    </row>
    <row r="23" spans="3:13" ht="24" customHeight="1">
      <c r="C23" s="165"/>
      <c r="D23" s="163" t="s">
        <v>114</v>
      </c>
      <c r="E23" s="355">
        <v>414</v>
      </c>
      <c r="F23" s="356">
        <v>478</v>
      </c>
      <c r="G23" s="356">
        <v>0</v>
      </c>
      <c r="H23" s="356">
        <v>3051</v>
      </c>
      <c r="I23" s="356">
        <v>3123</v>
      </c>
      <c r="J23" s="356">
        <v>3161</v>
      </c>
      <c r="K23" s="356">
        <v>2624</v>
      </c>
      <c r="L23" s="356">
        <v>1329</v>
      </c>
      <c r="M23" s="357">
        <v>14180</v>
      </c>
    </row>
    <row r="24" spans="3:13" ht="24" customHeight="1">
      <c r="C24" s="165"/>
      <c r="D24" s="163" t="s">
        <v>115</v>
      </c>
      <c r="E24" s="362"/>
      <c r="F24" s="356">
        <v>431</v>
      </c>
      <c r="G24" s="362"/>
      <c r="H24" s="356">
        <v>11229</v>
      </c>
      <c r="I24" s="356">
        <v>13658</v>
      </c>
      <c r="J24" s="356">
        <v>14826</v>
      </c>
      <c r="K24" s="356">
        <v>9217</v>
      </c>
      <c r="L24" s="356">
        <v>4474</v>
      </c>
      <c r="M24" s="357">
        <v>53835</v>
      </c>
    </row>
    <row r="25" spans="3:13" ht="24" customHeight="1">
      <c r="C25" s="165"/>
      <c r="D25" s="163" t="s">
        <v>116</v>
      </c>
      <c r="E25" s="362"/>
      <c r="F25" s="362"/>
      <c r="G25" s="362"/>
      <c r="H25" s="356">
        <v>403</v>
      </c>
      <c r="I25" s="356">
        <v>474</v>
      </c>
      <c r="J25" s="356">
        <v>477</v>
      </c>
      <c r="K25" s="356">
        <v>381</v>
      </c>
      <c r="L25" s="356">
        <v>178</v>
      </c>
      <c r="M25" s="357">
        <v>1913</v>
      </c>
    </row>
    <row r="26" spans="3:13" ht="24" customHeight="1">
      <c r="C26" s="165"/>
      <c r="D26" s="164" t="s">
        <v>117</v>
      </c>
      <c r="E26" s="358">
        <v>0</v>
      </c>
      <c r="F26" s="359">
        <v>0</v>
      </c>
      <c r="G26" s="363"/>
      <c r="H26" s="359">
        <v>492</v>
      </c>
      <c r="I26" s="359">
        <v>658</v>
      </c>
      <c r="J26" s="359">
        <v>950</v>
      </c>
      <c r="K26" s="359">
        <v>996</v>
      </c>
      <c r="L26" s="359">
        <v>533</v>
      </c>
      <c r="M26" s="357">
        <v>3629</v>
      </c>
    </row>
    <row r="27" spans="3:13" ht="24" customHeight="1">
      <c r="C27" s="567" t="s">
        <v>329</v>
      </c>
      <c r="D27" s="474"/>
      <c r="E27" s="364">
        <v>1</v>
      </c>
      <c r="F27" s="364">
        <v>0</v>
      </c>
      <c r="G27" s="417"/>
      <c r="H27" s="364">
        <v>22328</v>
      </c>
      <c r="I27" s="364">
        <v>41765</v>
      </c>
      <c r="J27" s="364">
        <v>68969</v>
      </c>
      <c r="K27" s="364">
        <v>92927</v>
      </c>
      <c r="L27" s="364">
        <v>90352</v>
      </c>
      <c r="M27" s="351">
        <v>316342</v>
      </c>
    </row>
    <row r="28" spans="3:13" ht="24" customHeight="1">
      <c r="C28" s="75"/>
      <c r="D28" s="11" t="s">
        <v>43</v>
      </c>
      <c r="E28" s="353">
        <v>1</v>
      </c>
      <c r="F28" s="353">
        <v>0</v>
      </c>
      <c r="G28" s="360"/>
      <c r="H28" s="353">
        <v>8931</v>
      </c>
      <c r="I28" s="353">
        <v>20350</v>
      </c>
      <c r="J28" s="353">
        <v>36417</v>
      </c>
      <c r="K28" s="353">
        <v>49416</v>
      </c>
      <c r="L28" s="353">
        <v>48505</v>
      </c>
      <c r="M28" s="354">
        <v>163620</v>
      </c>
    </row>
    <row r="29" spans="3:13" ht="24" customHeight="1">
      <c r="C29" s="7"/>
      <c r="D29" s="11" t="s">
        <v>44</v>
      </c>
      <c r="E29" s="355">
        <v>0</v>
      </c>
      <c r="F29" s="355">
        <v>0</v>
      </c>
      <c r="G29" s="365"/>
      <c r="H29" s="366">
        <v>12428</v>
      </c>
      <c r="I29" s="366">
        <v>19733</v>
      </c>
      <c r="J29" s="366">
        <v>28437</v>
      </c>
      <c r="K29" s="366">
        <v>33227</v>
      </c>
      <c r="L29" s="366">
        <v>22647</v>
      </c>
      <c r="M29" s="367">
        <v>116472</v>
      </c>
    </row>
    <row r="30" spans="3:13" ht="24" customHeight="1">
      <c r="C30" s="7"/>
      <c r="D30" s="11" t="s">
        <v>45</v>
      </c>
      <c r="E30" s="355">
        <v>0</v>
      </c>
      <c r="F30" s="355">
        <v>0</v>
      </c>
      <c r="G30" s="363"/>
      <c r="H30" s="368">
        <v>969</v>
      </c>
      <c r="I30" s="368">
        <v>1682</v>
      </c>
      <c r="J30" s="368">
        <v>4115</v>
      </c>
      <c r="K30" s="368">
        <v>10284</v>
      </c>
      <c r="L30" s="368">
        <v>19200</v>
      </c>
      <c r="M30" s="369">
        <v>36250</v>
      </c>
    </row>
    <row r="31" spans="3:13" ht="24" customHeight="1" thickBot="1">
      <c r="C31" s="496" t="s">
        <v>46</v>
      </c>
      <c r="D31" s="498"/>
      <c r="E31" s="370">
        <f>E13+E20+E27</f>
        <v>204209</v>
      </c>
      <c r="F31" s="370">
        <f aca="true" t="shared" si="0" ref="F31:M31">F13+F20+F27</f>
        <v>302457</v>
      </c>
      <c r="G31" s="370">
        <f t="shared" si="0"/>
        <v>0</v>
      </c>
      <c r="H31" s="370">
        <f t="shared" si="0"/>
        <v>636166</v>
      </c>
      <c r="I31" s="370">
        <f t="shared" si="0"/>
        <v>665613</v>
      </c>
      <c r="J31" s="370">
        <f t="shared" si="0"/>
        <v>559357</v>
      </c>
      <c r="K31" s="370">
        <f t="shared" si="0"/>
        <v>475817</v>
      </c>
      <c r="L31" s="370">
        <f t="shared" si="0"/>
        <v>363995</v>
      </c>
      <c r="M31" s="371">
        <f t="shared" si="0"/>
        <v>3207614</v>
      </c>
    </row>
    <row r="32" spans="3:13" ht="24" customHeight="1">
      <c r="C32" s="571" t="s">
        <v>78</v>
      </c>
      <c r="D32" s="572"/>
      <c r="E32" s="572"/>
      <c r="F32" s="36"/>
      <c r="G32" s="36"/>
      <c r="H32" s="36"/>
      <c r="I32" s="36"/>
      <c r="J32" s="36"/>
      <c r="K32" s="36"/>
      <c r="L32" s="36"/>
      <c r="M32" s="37"/>
    </row>
    <row r="33" spans="3:13" ht="24" customHeight="1">
      <c r="C33" s="567" t="s">
        <v>105</v>
      </c>
      <c r="D33" s="568"/>
      <c r="E33" s="350">
        <v>267171491</v>
      </c>
      <c r="F33" s="350">
        <v>618771240</v>
      </c>
      <c r="G33" s="350">
        <f>SUM(G34:G39)</f>
        <v>-9200</v>
      </c>
      <c r="H33" s="350">
        <v>2024643512</v>
      </c>
      <c r="I33" s="350">
        <v>2320194781</v>
      </c>
      <c r="J33" s="350">
        <v>2157931379</v>
      </c>
      <c r="K33" s="350">
        <v>1815501103</v>
      </c>
      <c r="L33" s="350">
        <v>1336544030</v>
      </c>
      <c r="M33" s="351">
        <v>10540756534</v>
      </c>
    </row>
    <row r="34" spans="3:13" ht="24" customHeight="1">
      <c r="C34" s="7"/>
      <c r="D34" s="34" t="s">
        <v>327</v>
      </c>
      <c r="E34" s="352">
        <v>64317196</v>
      </c>
      <c r="F34" s="353">
        <v>125493508</v>
      </c>
      <c r="G34" s="353">
        <v>0</v>
      </c>
      <c r="H34" s="353">
        <v>292788260</v>
      </c>
      <c r="I34" s="353">
        <v>350353922</v>
      </c>
      <c r="J34" s="353">
        <v>328337679</v>
      </c>
      <c r="K34" s="353">
        <v>395532707</v>
      </c>
      <c r="L34" s="353">
        <v>495465352</v>
      </c>
      <c r="M34" s="354">
        <v>2052288167</v>
      </c>
    </row>
    <row r="35" spans="3:13" ht="24" customHeight="1">
      <c r="C35" s="7"/>
      <c r="D35" s="35" t="s">
        <v>108</v>
      </c>
      <c r="E35" s="355">
        <v>137612286</v>
      </c>
      <c r="F35" s="356">
        <v>368175138</v>
      </c>
      <c r="G35" s="356">
        <v>-9200</v>
      </c>
      <c r="H35" s="356">
        <v>1169436051</v>
      </c>
      <c r="I35" s="356">
        <v>1258407986</v>
      </c>
      <c r="J35" s="356">
        <v>1043922695</v>
      </c>
      <c r="K35" s="356">
        <v>674924914</v>
      </c>
      <c r="L35" s="356">
        <v>304616373</v>
      </c>
      <c r="M35" s="357">
        <v>4957094898</v>
      </c>
    </row>
    <row r="36" spans="3:13" ht="24" customHeight="1">
      <c r="C36" s="7"/>
      <c r="D36" s="35" t="s">
        <v>328</v>
      </c>
      <c r="E36" s="355">
        <v>3040726</v>
      </c>
      <c r="F36" s="356">
        <v>11565140</v>
      </c>
      <c r="G36" s="356">
        <v>0</v>
      </c>
      <c r="H36" s="356">
        <v>123335555</v>
      </c>
      <c r="I36" s="356">
        <v>233433915</v>
      </c>
      <c r="J36" s="356">
        <v>344974714</v>
      </c>
      <c r="K36" s="356">
        <v>342736782</v>
      </c>
      <c r="L36" s="356">
        <v>230003271</v>
      </c>
      <c r="M36" s="357">
        <v>1289090103</v>
      </c>
    </row>
    <row r="37" spans="3:13" ht="24" customHeight="1">
      <c r="C37" s="7"/>
      <c r="D37" s="163" t="s">
        <v>118</v>
      </c>
      <c r="E37" s="355">
        <v>10412922</v>
      </c>
      <c r="F37" s="356">
        <v>24204449</v>
      </c>
      <c r="G37" s="356">
        <v>0</v>
      </c>
      <c r="H37" s="356">
        <v>39493723</v>
      </c>
      <c r="I37" s="356">
        <v>124097319</v>
      </c>
      <c r="J37" s="356">
        <v>135164133</v>
      </c>
      <c r="K37" s="356">
        <v>151902018</v>
      </c>
      <c r="L37" s="356">
        <v>127532634</v>
      </c>
      <c r="M37" s="357">
        <v>612807198</v>
      </c>
    </row>
    <row r="38" spans="3:13" ht="24" customHeight="1">
      <c r="C38" s="7"/>
      <c r="D38" s="163" t="s">
        <v>109</v>
      </c>
      <c r="E38" s="355">
        <v>13752163</v>
      </c>
      <c r="F38" s="356">
        <v>37128779</v>
      </c>
      <c r="G38" s="356">
        <v>0</v>
      </c>
      <c r="H38" s="356">
        <v>140369138</v>
      </c>
      <c r="I38" s="356">
        <v>123906067</v>
      </c>
      <c r="J38" s="356">
        <v>104356897</v>
      </c>
      <c r="K38" s="356">
        <v>111855622</v>
      </c>
      <c r="L38" s="356">
        <v>91541044</v>
      </c>
      <c r="M38" s="357">
        <v>622909710</v>
      </c>
    </row>
    <row r="39" spans="3:13" ht="24" customHeight="1">
      <c r="C39" s="7"/>
      <c r="D39" s="164" t="s">
        <v>110</v>
      </c>
      <c r="E39" s="358">
        <v>38036198</v>
      </c>
      <c r="F39" s="359">
        <v>52204226</v>
      </c>
      <c r="G39" s="359">
        <v>0</v>
      </c>
      <c r="H39" s="359">
        <v>259220785</v>
      </c>
      <c r="I39" s="359">
        <v>229995572</v>
      </c>
      <c r="J39" s="359">
        <v>201175261</v>
      </c>
      <c r="K39" s="359">
        <v>138549060</v>
      </c>
      <c r="L39" s="359">
        <v>87385356</v>
      </c>
      <c r="M39" s="357">
        <v>1006566458</v>
      </c>
    </row>
    <row r="40" spans="3:13" ht="24" customHeight="1">
      <c r="C40" s="569" t="s">
        <v>111</v>
      </c>
      <c r="D40" s="570"/>
      <c r="E40" s="350">
        <v>2466269</v>
      </c>
      <c r="F40" s="350">
        <v>15315976</v>
      </c>
      <c r="G40" s="350">
        <f>SUM(G41:G46)</f>
        <v>0</v>
      </c>
      <c r="H40" s="350">
        <v>387276598</v>
      </c>
      <c r="I40" s="350">
        <v>498455039</v>
      </c>
      <c r="J40" s="350">
        <v>613836164</v>
      </c>
      <c r="K40" s="350">
        <v>425641879</v>
      </c>
      <c r="L40" s="350">
        <v>231934689</v>
      </c>
      <c r="M40" s="351">
        <v>2174926614</v>
      </c>
    </row>
    <row r="41" spans="3:13" ht="24" customHeight="1">
      <c r="C41" s="165"/>
      <c r="D41" s="166" t="s">
        <v>112</v>
      </c>
      <c r="E41" s="360"/>
      <c r="F41" s="361"/>
      <c r="G41" s="360"/>
      <c r="H41" s="353">
        <v>350070</v>
      </c>
      <c r="I41" s="353">
        <v>520034</v>
      </c>
      <c r="J41" s="353">
        <v>329787</v>
      </c>
      <c r="K41" s="353">
        <v>589108</v>
      </c>
      <c r="L41" s="353">
        <v>780171</v>
      </c>
      <c r="M41" s="354">
        <v>2569170</v>
      </c>
    </row>
    <row r="42" spans="3:13" ht="24" customHeight="1">
      <c r="C42" s="165"/>
      <c r="D42" s="163" t="s">
        <v>113</v>
      </c>
      <c r="E42" s="355">
        <v>560032</v>
      </c>
      <c r="F42" s="372">
        <v>1024515</v>
      </c>
      <c r="G42" s="372">
        <v>0</v>
      </c>
      <c r="H42" s="356">
        <v>47595704</v>
      </c>
      <c r="I42" s="356">
        <v>67214974</v>
      </c>
      <c r="J42" s="356">
        <v>113890467</v>
      </c>
      <c r="K42" s="356">
        <v>75683443</v>
      </c>
      <c r="L42" s="356">
        <v>51755692</v>
      </c>
      <c r="M42" s="357">
        <v>357724827</v>
      </c>
    </row>
    <row r="43" spans="3:13" ht="24" customHeight="1">
      <c r="C43" s="165"/>
      <c r="D43" s="163" t="s">
        <v>114</v>
      </c>
      <c r="E43" s="355">
        <v>1906237</v>
      </c>
      <c r="F43" s="372">
        <v>3825769</v>
      </c>
      <c r="G43" s="372">
        <v>0</v>
      </c>
      <c r="H43" s="356">
        <v>35789432</v>
      </c>
      <c r="I43" s="356">
        <v>52138343</v>
      </c>
      <c r="J43" s="356">
        <v>73731340</v>
      </c>
      <c r="K43" s="356">
        <v>67047415</v>
      </c>
      <c r="L43" s="356">
        <v>36989800</v>
      </c>
      <c r="M43" s="357">
        <v>271428336</v>
      </c>
    </row>
    <row r="44" spans="3:13" ht="24" customHeight="1">
      <c r="C44" s="165"/>
      <c r="D44" s="163" t="s">
        <v>115</v>
      </c>
      <c r="E44" s="362"/>
      <c r="F44" s="372">
        <v>10465692</v>
      </c>
      <c r="G44" s="362"/>
      <c r="H44" s="356">
        <v>286326323</v>
      </c>
      <c r="I44" s="356">
        <v>354367390</v>
      </c>
      <c r="J44" s="356">
        <v>392334175</v>
      </c>
      <c r="K44" s="356">
        <v>246676740</v>
      </c>
      <c r="L44" s="356">
        <v>122930091</v>
      </c>
      <c r="M44" s="357">
        <v>1413100411</v>
      </c>
    </row>
    <row r="45" spans="3:13" ht="24" customHeight="1">
      <c r="C45" s="165"/>
      <c r="D45" s="163" t="s">
        <v>116</v>
      </c>
      <c r="E45" s="362"/>
      <c r="F45" s="362"/>
      <c r="G45" s="362"/>
      <c r="H45" s="356">
        <v>6811965</v>
      </c>
      <c r="I45" s="356">
        <v>9018870</v>
      </c>
      <c r="J45" s="356">
        <v>10013109</v>
      </c>
      <c r="K45" s="356">
        <v>8720272</v>
      </c>
      <c r="L45" s="356">
        <v>4319323</v>
      </c>
      <c r="M45" s="357">
        <v>38883539</v>
      </c>
    </row>
    <row r="46" spans="3:13" ht="24" customHeight="1">
      <c r="C46" s="165"/>
      <c r="D46" s="164" t="s">
        <v>117</v>
      </c>
      <c r="E46" s="358">
        <v>0</v>
      </c>
      <c r="F46" s="359">
        <v>0</v>
      </c>
      <c r="G46" s="363"/>
      <c r="H46" s="356">
        <v>10403104</v>
      </c>
      <c r="I46" s="356">
        <v>15195428</v>
      </c>
      <c r="J46" s="356">
        <v>23537286</v>
      </c>
      <c r="K46" s="356">
        <v>26924901</v>
      </c>
      <c r="L46" s="356">
        <v>15159612</v>
      </c>
      <c r="M46" s="357">
        <v>91220331</v>
      </c>
    </row>
    <row r="47" spans="3:13" ht="24" customHeight="1">
      <c r="C47" s="567" t="s">
        <v>329</v>
      </c>
      <c r="D47" s="474"/>
      <c r="E47" s="364">
        <v>860</v>
      </c>
      <c r="F47" s="364">
        <v>0</v>
      </c>
      <c r="G47" s="417"/>
      <c r="H47" s="364">
        <v>523787896</v>
      </c>
      <c r="I47" s="364">
        <v>1043957006</v>
      </c>
      <c r="J47" s="364">
        <v>1860696748</v>
      </c>
      <c r="K47" s="364">
        <v>2724197807</v>
      </c>
      <c r="L47" s="364">
        <v>2890995203</v>
      </c>
      <c r="M47" s="351">
        <v>9043635520</v>
      </c>
    </row>
    <row r="48" spans="3:13" ht="24" customHeight="1">
      <c r="C48" s="75"/>
      <c r="D48" s="11" t="s">
        <v>43</v>
      </c>
      <c r="E48" s="353">
        <v>860</v>
      </c>
      <c r="F48" s="353">
        <v>0</v>
      </c>
      <c r="G48" s="360"/>
      <c r="H48" s="353">
        <v>188958591</v>
      </c>
      <c r="I48" s="353">
        <v>473386489</v>
      </c>
      <c r="J48" s="353">
        <v>917065033</v>
      </c>
      <c r="K48" s="353">
        <v>1350395574</v>
      </c>
      <c r="L48" s="353">
        <v>1409803228</v>
      </c>
      <c r="M48" s="354">
        <v>4339609775</v>
      </c>
    </row>
    <row r="49" spans="3:13" ht="24" customHeight="1">
      <c r="C49" s="7"/>
      <c r="D49" s="11" t="s">
        <v>44</v>
      </c>
      <c r="E49" s="355">
        <v>0</v>
      </c>
      <c r="F49" s="355">
        <v>0</v>
      </c>
      <c r="G49" s="365"/>
      <c r="H49" s="366">
        <v>310282230</v>
      </c>
      <c r="I49" s="366">
        <v>523634892</v>
      </c>
      <c r="J49" s="366">
        <v>801617127</v>
      </c>
      <c r="K49" s="366">
        <v>987562560</v>
      </c>
      <c r="L49" s="366">
        <v>707922575</v>
      </c>
      <c r="M49" s="367">
        <v>3331019384</v>
      </c>
    </row>
    <row r="50" spans="3:13" ht="24" customHeight="1">
      <c r="C50" s="7"/>
      <c r="D50" s="11" t="s">
        <v>45</v>
      </c>
      <c r="E50" s="355">
        <v>0</v>
      </c>
      <c r="F50" s="355">
        <v>0</v>
      </c>
      <c r="G50" s="363"/>
      <c r="H50" s="368">
        <v>24547075</v>
      </c>
      <c r="I50" s="368">
        <v>46935625</v>
      </c>
      <c r="J50" s="368">
        <v>142014588</v>
      </c>
      <c r="K50" s="368">
        <v>386239673</v>
      </c>
      <c r="L50" s="368">
        <v>773269400</v>
      </c>
      <c r="M50" s="369">
        <v>1373006361</v>
      </c>
    </row>
    <row r="51" spans="3:13" ht="24" customHeight="1" thickBot="1">
      <c r="C51" s="496" t="s">
        <v>46</v>
      </c>
      <c r="D51" s="498"/>
      <c r="E51" s="370">
        <f>E33+E40+E47</f>
        <v>269638620</v>
      </c>
      <c r="F51" s="370">
        <f>F33+F40+F47</f>
        <v>634087216</v>
      </c>
      <c r="G51" s="370">
        <f aca="true" t="shared" si="1" ref="G51:L51">G33+G40+G47</f>
        <v>-9200</v>
      </c>
      <c r="H51" s="370">
        <f t="shared" si="1"/>
        <v>2935708006</v>
      </c>
      <c r="I51" s="370">
        <f t="shared" si="1"/>
        <v>3862606826</v>
      </c>
      <c r="J51" s="370">
        <f t="shared" si="1"/>
        <v>4632464291</v>
      </c>
      <c r="K51" s="370">
        <f t="shared" si="1"/>
        <v>4965340789</v>
      </c>
      <c r="L51" s="370">
        <f t="shared" si="1"/>
        <v>4459473922</v>
      </c>
      <c r="M51" s="371">
        <f>M33+M40+M47</f>
        <v>21759318668</v>
      </c>
    </row>
    <row r="52" ht="12" customHeight="1"/>
  </sheetData>
  <sheetProtection/>
  <mergeCells count="15">
    <mergeCell ref="C11:D11"/>
    <mergeCell ref="E2:H2"/>
    <mergeCell ref="A3:K3"/>
    <mergeCell ref="B7:J7"/>
    <mergeCell ref="F9:M9"/>
    <mergeCell ref="C51:D51"/>
    <mergeCell ref="C12:D12"/>
    <mergeCell ref="C13:D13"/>
    <mergeCell ref="C47:D47"/>
    <mergeCell ref="C33:D33"/>
    <mergeCell ref="C40:D40"/>
    <mergeCell ref="C32:E32"/>
    <mergeCell ref="C20:D20"/>
    <mergeCell ref="C27:D27"/>
    <mergeCell ref="C31:D31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85" zoomScaleSheetLayoutView="85" zoomScalePageLayoutView="0" workbookViewId="0" topLeftCell="A1">
      <selection activeCell="P33" sqref="P33"/>
    </sheetView>
  </sheetViews>
  <sheetFormatPr defaultColWidth="9.00390625" defaultRowHeight="12.75"/>
  <cols>
    <col min="1" max="3" width="1.75390625" style="86" customWidth="1"/>
    <col min="4" max="4" width="23.125" style="86" customWidth="1"/>
    <col min="5" max="6" width="12.25390625" style="86" customWidth="1"/>
    <col min="7" max="12" width="13.125" style="86" customWidth="1"/>
    <col min="13" max="13" width="14.125" style="86" customWidth="1"/>
    <col min="14" max="14" width="1.75390625" style="86" customWidth="1"/>
    <col min="15" max="16384" width="9.125" style="86" customWidth="1"/>
  </cols>
  <sheetData>
    <row r="1" spans="1:14" ht="12.75" customHeight="1">
      <c r="A1" s="87"/>
      <c r="J1" s="373"/>
      <c r="K1" s="373"/>
      <c r="L1" s="373"/>
      <c r="M1" s="373"/>
      <c r="N1" s="373"/>
    </row>
    <row r="2" spans="5:8" s="191" customFormat="1" ht="17.25" customHeight="1">
      <c r="E2" s="575" t="str">
        <f>'第１表'!C3</f>
        <v>平成22年度</v>
      </c>
      <c r="F2" s="575"/>
      <c r="G2" s="575"/>
      <c r="H2" s="575"/>
    </row>
    <row r="3" spans="1:13" s="191" customFormat="1" ht="18.75" customHeight="1">
      <c r="A3" s="582" t="s">
        <v>94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374"/>
      <c r="M3" s="374"/>
    </row>
    <row r="4" spans="1:13" s="87" customFormat="1" ht="13.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10" s="191" customFormat="1" ht="15" customHeight="1">
      <c r="A5" s="1" t="s">
        <v>269</v>
      </c>
      <c r="B5" s="1"/>
      <c r="C5" s="1"/>
      <c r="D5" s="1"/>
      <c r="E5" s="1"/>
      <c r="F5" s="1"/>
      <c r="G5" s="1"/>
      <c r="H5" s="1"/>
      <c r="I5" s="1"/>
      <c r="J5" s="1"/>
    </row>
    <row r="6" spans="1:10" ht="12" customHeight="1">
      <c r="A6" s="1"/>
      <c r="B6" s="1"/>
      <c r="C6" s="1"/>
      <c r="D6" s="2"/>
      <c r="E6" s="2"/>
      <c r="F6" s="2"/>
      <c r="G6" s="2"/>
      <c r="H6" s="2"/>
      <c r="I6" s="2"/>
      <c r="J6" s="2"/>
    </row>
    <row r="7" spans="1:10" s="91" customFormat="1" ht="15" customHeight="1">
      <c r="A7" s="10"/>
      <c r="B7" s="459" t="s">
        <v>150</v>
      </c>
      <c r="C7" s="459"/>
      <c r="D7" s="459"/>
      <c r="E7" s="459"/>
      <c r="F7" s="459"/>
      <c r="G7" s="459"/>
      <c r="H7" s="459"/>
      <c r="I7" s="459"/>
      <c r="J7" s="459"/>
    </row>
    <row r="8" spans="1:10" ht="15" customHeight="1">
      <c r="A8" s="2"/>
      <c r="B8" s="2" t="s">
        <v>151</v>
      </c>
      <c r="C8" s="2"/>
      <c r="D8" s="2"/>
      <c r="E8" s="2"/>
      <c r="F8" s="2"/>
      <c r="G8" s="2"/>
      <c r="H8" s="2"/>
      <c r="I8" s="2"/>
      <c r="J8" s="2"/>
    </row>
    <row r="9" spans="6:13" ht="15" customHeight="1">
      <c r="F9" s="583" t="s">
        <v>394</v>
      </c>
      <c r="G9" s="583"/>
      <c r="H9" s="583"/>
      <c r="I9" s="583"/>
      <c r="J9" s="583"/>
      <c r="K9" s="583"/>
      <c r="L9" s="583"/>
      <c r="M9" s="583"/>
    </row>
    <row r="10" ht="15" customHeight="1" thickBot="1">
      <c r="B10" s="87"/>
    </row>
    <row r="11" spans="3:13" ht="24" customHeight="1">
      <c r="C11" s="584" t="s">
        <v>42</v>
      </c>
      <c r="D11" s="585"/>
      <c r="E11" s="192" t="s">
        <v>107</v>
      </c>
      <c r="F11" s="192" t="s">
        <v>326</v>
      </c>
      <c r="G11" s="192" t="s">
        <v>106</v>
      </c>
      <c r="H11" s="192" t="s">
        <v>32</v>
      </c>
      <c r="I11" s="192" t="s">
        <v>33</v>
      </c>
      <c r="J11" s="192" t="s">
        <v>34</v>
      </c>
      <c r="K11" s="192" t="s">
        <v>35</v>
      </c>
      <c r="L11" s="192" t="s">
        <v>36</v>
      </c>
      <c r="M11" s="193" t="s">
        <v>4</v>
      </c>
    </row>
    <row r="12" spans="3:13" ht="24" customHeight="1">
      <c r="C12" s="578" t="s">
        <v>104</v>
      </c>
      <c r="D12" s="579"/>
      <c r="E12" s="376"/>
      <c r="F12" s="376"/>
      <c r="G12" s="376"/>
      <c r="H12" s="376"/>
      <c r="I12" s="376"/>
      <c r="J12" s="376"/>
      <c r="K12" s="376"/>
      <c r="L12" s="376"/>
      <c r="M12" s="377"/>
    </row>
    <row r="13" spans="3:13" ht="24" customHeight="1">
      <c r="C13" s="580" t="s">
        <v>105</v>
      </c>
      <c r="D13" s="581"/>
      <c r="E13" s="378">
        <v>2866038605</v>
      </c>
      <c r="F13" s="378">
        <v>6463744544</v>
      </c>
      <c r="G13" s="378">
        <v>-10201</v>
      </c>
      <c r="H13" s="378">
        <v>20713593045</v>
      </c>
      <c r="I13" s="378">
        <v>23646434172</v>
      </c>
      <c r="J13" s="378">
        <v>21935433508</v>
      </c>
      <c r="K13" s="378">
        <v>18415303504</v>
      </c>
      <c r="L13" s="378">
        <v>13523561414</v>
      </c>
      <c r="M13" s="379">
        <v>107564098591</v>
      </c>
    </row>
    <row r="14" spans="3:13" ht="24" customHeight="1">
      <c r="C14" s="90"/>
      <c r="D14" s="194" t="s">
        <v>327</v>
      </c>
      <c r="E14" s="380">
        <v>648911508</v>
      </c>
      <c r="F14" s="381">
        <v>1265938741</v>
      </c>
      <c r="G14" s="381">
        <v>-4652</v>
      </c>
      <c r="H14" s="381">
        <v>2952717688</v>
      </c>
      <c r="I14" s="381">
        <v>3537385591</v>
      </c>
      <c r="J14" s="381">
        <v>3313661045</v>
      </c>
      <c r="K14" s="381">
        <v>3989769573</v>
      </c>
      <c r="L14" s="381">
        <v>5000093748</v>
      </c>
      <c r="M14" s="382">
        <v>20708473242</v>
      </c>
    </row>
    <row r="15" spans="3:13" ht="24" customHeight="1">
      <c r="C15" s="90"/>
      <c r="D15" s="195" t="s">
        <v>108</v>
      </c>
      <c r="E15" s="383">
        <v>1383861486</v>
      </c>
      <c r="F15" s="384">
        <v>3701498794</v>
      </c>
      <c r="G15" s="384">
        <v>-5549</v>
      </c>
      <c r="H15" s="384">
        <v>11742445285</v>
      </c>
      <c r="I15" s="384">
        <v>12642532503</v>
      </c>
      <c r="J15" s="384">
        <v>10487928209</v>
      </c>
      <c r="K15" s="384">
        <v>6778086670</v>
      </c>
      <c r="L15" s="384">
        <v>3060195885</v>
      </c>
      <c r="M15" s="385">
        <v>49796543283</v>
      </c>
    </row>
    <row r="16" spans="3:13" ht="24" customHeight="1">
      <c r="C16" s="90"/>
      <c r="D16" s="195" t="s">
        <v>328</v>
      </c>
      <c r="E16" s="383">
        <v>30505049</v>
      </c>
      <c r="F16" s="384">
        <v>116019168</v>
      </c>
      <c r="G16" s="420">
        <v>0</v>
      </c>
      <c r="H16" s="384">
        <v>1238103345</v>
      </c>
      <c r="I16" s="384">
        <v>2344306406</v>
      </c>
      <c r="J16" s="384">
        <v>3466214701</v>
      </c>
      <c r="K16" s="384">
        <v>3440653363</v>
      </c>
      <c r="L16" s="384">
        <v>2310534977</v>
      </c>
      <c r="M16" s="385">
        <v>12946337009</v>
      </c>
    </row>
    <row r="17" spans="3:13" ht="24" customHeight="1">
      <c r="C17" s="90"/>
      <c r="D17" s="196" t="s">
        <v>118</v>
      </c>
      <c r="E17" s="383">
        <v>280456070</v>
      </c>
      <c r="F17" s="384">
        <v>479697790</v>
      </c>
      <c r="G17" s="384">
        <v>0</v>
      </c>
      <c r="H17" s="384">
        <v>755119970</v>
      </c>
      <c r="I17" s="384">
        <v>1555206511</v>
      </c>
      <c r="J17" s="384">
        <v>1589164364</v>
      </c>
      <c r="K17" s="384">
        <v>1685287538</v>
      </c>
      <c r="L17" s="384">
        <v>1347968117</v>
      </c>
      <c r="M17" s="385">
        <v>7692900360</v>
      </c>
    </row>
    <row r="18" spans="3:13" ht="24" customHeight="1">
      <c r="C18" s="90"/>
      <c r="D18" s="196" t="s">
        <v>109</v>
      </c>
      <c r="E18" s="383">
        <v>138712200</v>
      </c>
      <c r="F18" s="384">
        <v>374227257</v>
      </c>
      <c r="G18" s="384">
        <v>0</v>
      </c>
      <c r="H18" s="384">
        <v>1415108467</v>
      </c>
      <c r="I18" s="384">
        <v>1249517801</v>
      </c>
      <c r="J18" s="384">
        <v>1051801684</v>
      </c>
      <c r="K18" s="384">
        <v>1126284524</v>
      </c>
      <c r="L18" s="384">
        <v>923868297</v>
      </c>
      <c r="M18" s="385">
        <v>6279520230</v>
      </c>
    </row>
    <row r="19" spans="3:13" ht="24" customHeight="1">
      <c r="C19" s="90"/>
      <c r="D19" s="197" t="s">
        <v>110</v>
      </c>
      <c r="E19" s="386">
        <v>383592292</v>
      </c>
      <c r="F19" s="387">
        <v>526362794</v>
      </c>
      <c r="G19" s="387">
        <v>0</v>
      </c>
      <c r="H19" s="387">
        <v>2610098290</v>
      </c>
      <c r="I19" s="387">
        <v>2317485360</v>
      </c>
      <c r="J19" s="387">
        <v>2026663505</v>
      </c>
      <c r="K19" s="387">
        <v>1395221836</v>
      </c>
      <c r="L19" s="387">
        <v>880900390</v>
      </c>
      <c r="M19" s="385">
        <v>10140324467</v>
      </c>
    </row>
    <row r="20" spans="3:13" ht="24" customHeight="1">
      <c r="C20" s="586" t="s">
        <v>111</v>
      </c>
      <c r="D20" s="587"/>
      <c r="E20" s="378">
        <v>24722104</v>
      </c>
      <c r="F20" s="378">
        <v>154209239</v>
      </c>
      <c r="G20" s="378">
        <f>SUM(G21:G26)</f>
        <v>0</v>
      </c>
      <c r="H20" s="378">
        <v>3896335779</v>
      </c>
      <c r="I20" s="378">
        <v>5015018494</v>
      </c>
      <c r="J20" s="378">
        <v>6177549973</v>
      </c>
      <c r="K20" s="378">
        <v>4286243370</v>
      </c>
      <c r="L20" s="378">
        <v>2336695590</v>
      </c>
      <c r="M20" s="379">
        <v>21890774549</v>
      </c>
    </row>
    <row r="21" spans="3:13" ht="24" customHeight="1">
      <c r="C21" s="198"/>
      <c r="D21" s="199" t="s">
        <v>112</v>
      </c>
      <c r="E21" s="388"/>
      <c r="F21" s="389"/>
      <c r="G21" s="388"/>
      <c r="H21" s="381">
        <v>3604814</v>
      </c>
      <c r="I21" s="381">
        <v>5356237</v>
      </c>
      <c r="J21" s="381">
        <v>3383844</v>
      </c>
      <c r="K21" s="381">
        <v>6012882</v>
      </c>
      <c r="L21" s="381">
        <v>7897631</v>
      </c>
      <c r="M21" s="382">
        <v>26255408</v>
      </c>
    </row>
    <row r="22" spans="3:13" ht="24" customHeight="1">
      <c r="C22" s="198"/>
      <c r="D22" s="196" t="s">
        <v>113</v>
      </c>
      <c r="E22" s="383">
        <v>5659734</v>
      </c>
      <c r="F22" s="384">
        <v>10377969</v>
      </c>
      <c r="G22" s="384">
        <v>0</v>
      </c>
      <c r="H22" s="384">
        <v>479743233</v>
      </c>
      <c r="I22" s="384">
        <v>676915160</v>
      </c>
      <c r="J22" s="384">
        <v>1146839242</v>
      </c>
      <c r="K22" s="384">
        <v>762850979</v>
      </c>
      <c r="L22" s="384">
        <v>522289572</v>
      </c>
      <c r="M22" s="385">
        <v>3604675889</v>
      </c>
    </row>
    <row r="23" spans="3:13" ht="24" customHeight="1">
      <c r="C23" s="198"/>
      <c r="D23" s="196" t="s">
        <v>114</v>
      </c>
      <c r="E23" s="383">
        <v>19062370</v>
      </c>
      <c r="F23" s="384">
        <v>38314510</v>
      </c>
      <c r="G23" s="384">
        <v>0</v>
      </c>
      <c r="H23" s="384">
        <v>359120788</v>
      </c>
      <c r="I23" s="384">
        <v>523801266</v>
      </c>
      <c r="J23" s="384">
        <v>740980028</v>
      </c>
      <c r="K23" s="384">
        <v>674497450</v>
      </c>
      <c r="L23" s="384">
        <v>372276822</v>
      </c>
      <c r="M23" s="385">
        <v>2728053234</v>
      </c>
    </row>
    <row r="24" spans="3:13" ht="24" customHeight="1">
      <c r="C24" s="198"/>
      <c r="D24" s="196" t="s">
        <v>115</v>
      </c>
      <c r="E24" s="390"/>
      <c r="F24" s="384">
        <v>105516760</v>
      </c>
      <c r="G24" s="390"/>
      <c r="H24" s="384">
        <v>2881174863</v>
      </c>
      <c r="I24" s="384">
        <v>3566239474</v>
      </c>
      <c r="J24" s="384">
        <v>3950229854</v>
      </c>
      <c r="K24" s="384">
        <v>2485465397</v>
      </c>
      <c r="L24" s="384">
        <v>1238234441</v>
      </c>
      <c r="M24" s="385">
        <v>14226860789</v>
      </c>
    </row>
    <row r="25" spans="3:13" ht="24" customHeight="1">
      <c r="C25" s="198"/>
      <c r="D25" s="196" t="s">
        <v>116</v>
      </c>
      <c r="E25" s="390"/>
      <c r="F25" s="390"/>
      <c r="G25" s="390"/>
      <c r="H25" s="384">
        <v>68455418</v>
      </c>
      <c r="I25" s="384">
        <v>90362943</v>
      </c>
      <c r="J25" s="384">
        <v>100329589</v>
      </c>
      <c r="K25" s="384">
        <v>87420594</v>
      </c>
      <c r="L25" s="384">
        <v>43326701</v>
      </c>
      <c r="M25" s="385">
        <v>389895245</v>
      </c>
    </row>
    <row r="26" spans="3:13" ht="24" customHeight="1">
      <c r="C26" s="198"/>
      <c r="D26" s="197" t="s">
        <v>117</v>
      </c>
      <c r="E26" s="386">
        <v>0</v>
      </c>
      <c r="F26" s="387">
        <v>0</v>
      </c>
      <c r="G26" s="391"/>
      <c r="H26" s="387">
        <v>104236663</v>
      </c>
      <c r="I26" s="387">
        <v>152343414</v>
      </c>
      <c r="J26" s="387">
        <v>235787416</v>
      </c>
      <c r="K26" s="387">
        <v>269996068</v>
      </c>
      <c r="L26" s="387">
        <v>152670423</v>
      </c>
      <c r="M26" s="385">
        <v>915033984</v>
      </c>
    </row>
    <row r="27" spans="3:13" ht="24" customHeight="1">
      <c r="C27" s="580" t="s">
        <v>329</v>
      </c>
      <c r="D27" s="588"/>
      <c r="E27" s="392">
        <v>8600</v>
      </c>
      <c r="F27" s="392">
        <v>0</v>
      </c>
      <c r="G27" s="418"/>
      <c r="H27" s="392">
        <v>5259117438</v>
      </c>
      <c r="I27" s="392">
        <v>10484234046</v>
      </c>
      <c r="J27" s="392">
        <v>18683544253</v>
      </c>
      <c r="K27" s="392">
        <v>27349503593</v>
      </c>
      <c r="L27" s="392">
        <v>29048536131</v>
      </c>
      <c r="M27" s="379">
        <v>90824944061</v>
      </c>
    </row>
    <row r="28" spans="3:13" ht="24" customHeight="1">
      <c r="C28" s="200"/>
      <c r="D28" s="201" t="s">
        <v>43</v>
      </c>
      <c r="E28" s="381">
        <v>8600</v>
      </c>
      <c r="F28" s="381">
        <v>0</v>
      </c>
      <c r="G28" s="393"/>
      <c r="H28" s="381">
        <v>1898688025</v>
      </c>
      <c r="I28" s="381">
        <v>4755941144</v>
      </c>
      <c r="J28" s="381">
        <v>9214028559</v>
      </c>
      <c r="K28" s="381">
        <v>13562751556</v>
      </c>
      <c r="L28" s="381">
        <v>14170918107</v>
      </c>
      <c r="M28" s="382">
        <v>43602335991</v>
      </c>
    </row>
    <row r="29" spans="3:13" ht="24" customHeight="1">
      <c r="C29" s="90"/>
      <c r="D29" s="201" t="s">
        <v>44</v>
      </c>
      <c r="E29" s="383">
        <v>0</v>
      </c>
      <c r="F29" s="383">
        <v>0</v>
      </c>
      <c r="G29" s="394"/>
      <c r="H29" s="395">
        <v>3114835689</v>
      </c>
      <c r="I29" s="395">
        <v>5258507367</v>
      </c>
      <c r="J29" s="395">
        <v>8046943517</v>
      </c>
      <c r="K29" s="395">
        <v>9915737320</v>
      </c>
      <c r="L29" s="395">
        <v>7112418112</v>
      </c>
      <c r="M29" s="396">
        <v>33448442005</v>
      </c>
    </row>
    <row r="30" spans="3:13" ht="24" customHeight="1">
      <c r="C30" s="90"/>
      <c r="D30" s="201" t="s">
        <v>45</v>
      </c>
      <c r="E30" s="383">
        <v>0</v>
      </c>
      <c r="F30" s="383">
        <v>0</v>
      </c>
      <c r="G30" s="391"/>
      <c r="H30" s="397">
        <v>245593724</v>
      </c>
      <c r="I30" s="397">
        <v>469785535</v>
      </c>
      <c r="J30" s="397">
        <v>1422572177</v>
      </c>
      <c r="K30" s="397">
        <v>3871014717</v>
      </c>
      <c r="L30" s="397">
        <v>7765199912</v>
      </c>
      <c r="M30" s="398">
        <f>SUM(E30:L30)</f>
        <v>13774166065</v>
      </c>
    </row>
    <row r="31" spans="3:13" ht="24" customHeight="1" thickBot="1">
      <c r="C31" s="589" t="s">
        <v>46</v>
      </c>
      <c r="D31" s="590"/>
      <c r="E31" s="399">
        <f>E13+E20+E27</f>
        <v>2890769309</v>
      </c>
      <c r="F31" s="399">
        <f>F13+F20+F27</f>
        <v>6617953783</v>
      </c>
      <c r="G31" s="399">
        <f>G13+G20+G27</f>
        <v>-10201</v>
      </c>
      <c r="H31" s="399">
        <f>H13+H20+H27</f>
        <v>29869046262</v>
      </c>
      <c r="I31" s="399">
        <f>I13+I20+I27</f>
        <v>39145686712</v>
      </c>
      <c r="J31" s="399">
        <f>J13+J20+J27</f>
        <v>46796527734</v>
      </c>
      <c r="K31" s="399">
        <f>K13+K20+K27</f>
        <v>50051050467</v>
      </c>
      <c r="L31" s="399">
        <f>L13+L20+L27</f>
        <v>44908793135</v>
      </c>
      <c r="M31" s="400">
        <f>M13+M20+M27</f>
        <v>220279817201</v>
      </c>
    </row>
    <row r="32" spans="3:13" ht="24" customHeight="1">
      <c r="C32" s="576" t="s">
        <v>266</v>
      </c>
      <c r="D32" s="577"/>
      <c r="E32" s="724"/>
      <c r="F32" s="724"/>
      <c r="G32" s="724"/>
      <c r="H32" s="724"/>
      <c r="I32" s="724"/>
      <c r="J32" s="724"/>
      <c r="K32" s="724"/>
      <c r="L32" s="724"/>
      <c r="M32" s="725"/>
    </row>
    <row r="33" spans="3:13" ht="24" customHeight="1">
      <c r="C33" s="580" t="s">
        <v>105</v>
      </c>
      <c r="D33" s="581"/>
      <c r="E33" s="378">
        <v>2617595132</v>
      </c>
      <c r="F33" s="378">
        <v>5869746196</v>
      </c>
      <c r="G33" s="378">
        <v>-9181</v>
      </c>
      <c r="H33" s="378">
        <v>18901886005</v>
      </c>
      <c r="I33" s="378">
        <v>21512510914</v>
      </c>
      <c r="J33" s="378">
        <v>19943264262</v>
      </c>
      <c r="K33" s="378">
        <v>16712301610</v>
      </c>
      <c r="L33" s="378">
        <v>12258227153</v>
      </c>
      <c r="M33" s="379">
        <v>97815522091</v>
      </c>
    </row>
    <row r="34" spans="3:13" ht="24" customHeight="1">
      <c r="C34" s="90"/>
      <c r="D34" s="194" t="s">
        <v>327</v>
      </c>
      <c r="E34" s="380">
        <v>583921003</v>
      </c>
      <c r="F34" s="381">
        <v>1139266671</v>
      </c>
      <c r="G34" s="381">
        <v>-4187</v>
      </c>
      <c r="H34" s="381">
        <v>2656978879</v>
      </c>
      <c r="I34" s="381">
        <v>3183321571</v>
      </c>
      <c r="J34" s="381">
        <v>2982120901</v>
      </c>
      <c r="K34" s="381">
        <v>3590320996</v>
      </c>
      <c r="L34" s="381">
        <v>4499363720</v>
      </c>
      <c r="M34" s="382">
        <v>18635289554</v>
      </c>
    </row>
    <row r="35" spans="3:13" ht="24" customHeight="1">
      <c r="C35" s="90"/>
      <c r="D35" s="195" t="s">
        <v>108</v>
      </c>
      <c r="E35" s="383">
        <v>1245384158</v>
      </c>
      <c r="F35" s="384">
        <v>3331195989</v>
      </c>
      <c r="G35" s="384">
        <v>-4994</v>
      </c>
      <c r="H35" s="384">
        <v>10567371302</v>
      </c>
      <c r="I35" s="384">
        <v>11377825429</v>
      </c>
      <c r="J35" s="384">
        <v>9438202114</v>
      </c>
      <c r="K35" s="384">
        <v>6099794322</v>
      </c>
      <c r="L35" s="384">
        <v>2754138457</v>
      </c>
      <c r="M35" s="385">
        <v>44813906777</v>
      </c>
    </row>
    <row r="36" spans="3:13" ht="24" customHeight="1">
      <c r="C36" s="90"/>
      <c r="D36" s="195" t="s">
        <v>328</v>
      </c>
      <c r="E36" s="383">
        <v>27454451</v>
      </c>
      <c r="F36" s="384">
        <v>104417012</v>
      </c>
      <c r="G36" s="384">
        <v>0</v>
      </c>
      <c r="H36" s="384">
        <v>1114267745</v>
      </c>
      <c r="I36" s="384">
        <v>2109726470</v>
      </c>
      <c r="J36" s="384">
        <v>3119543849</v>
      </c>
      <c r="K36" s="384">
        <v>3096601016</v>
      </c>
      <c r="L36" s="384">
        <v>2079447364</v>
      </c>
      <c r="M36" s="385">
        <v>11651457907</v>
      </c>
    </row>
    <row r="37" spans="3:13" ht="24" customHeight="1">
      <c r="C37" s="90"/>
      <c r="D37" s="196" t="s">
        <v>118</v>
      </c>
      <c r="E37" s="383">
        <v>252402519</v>
      </c>
      <c r="F37" s="384">
        <v>431699671</v>
      </c>
      <c r="G37" s="384">
        <v>0</v>
      </c>
      <c r="H37" s="384">
        <v>679584776</v>
      </c>
      <c r="I37" s="384">
        <v>1399586873</v>
      </c>
      <c r="J37" s="384">
        <v>1430073973</v>
      </c>
      <c r="K37" s="384">
        <v>1516708125</v>
      </c>
      <c r="L37" s="384">
        <v>1212896207</v>
      </c>
      <c r="M37" s="385">
        <v>6922952144</v>
      </c>
    </row>
    <row r="38" spans="3:13" ht="24" customHeight="1">
      <c r="C38" s="90"/>
      <c r="D38" s="196" t="s">
        <v>109</v>
      </c>
      <c r="E38" s="383">
        <v>124840709</v>
      </c>
      <c r="F38" s="384">
        <v>336804059</v>
      </c>
      <c r="G38" s="384">
        <v>0</v>
      </c>
      <c r="H38" s="384">
        <v>1273596713</v>
      </c>
      <c r="I38" s="384">
        <v>1124565211</v>
      </c>
      <c r="J38" s="384">
        <v>946620930</v>
      </c>
      <c r="K38" s="384">
        <v>1013655315</v>
      </c>
      <c r="L38" s="384">
        <v>831481015</v>
      </c>
      <c r="M38" s="385">
        <v>5651563952</v>
      </c>
    </row>
    <row r="39" spans="3:13" ht="24" customHeight="1">
      <c r="C39" s="90"/>
      <c r="D39" s="197" t="s">
        <v>110</v>
      </c>
      <c r="E39" s="386">
        <v>383592292</v>
      </c>
      <c r="F39" s="387">
        <v>526362794</v>
      </c>
      <c r="G39" s="387">
        <v>0</v>
      </c>
      <c r="H39" s="387">
        <v>2610086590</v>
      </c>
      <c r="I39" s="387">
        <v>2317485360</v>
      </c>
      <c r="J39" s="387">
        <v>2026702495</v>
      </c>
      <c r="K39" s="387">
        <v>1395221836</v>
      </c>
      <c r="L39" s="387">
        <v>880900390</v>
      </c>
      <c r="M39" s="385">
        <v>10140351757</v>
      </c>
    </row>
    <row r="40" spans="3:13" ht="24" customHeight="1">
      <c r="C40" s="586" t="s">
        <v>111</v>
      </c>
      <c r="D40" s="587"/>
      <c r="E40" s="723">
        <v>22249857</v>
      </c>
      <c r="F40" s="723">
        <v>138788196</v>
      </c>
      <c r="G40" s="723">
        <v>0</v>
      </c>
      <c r="H40" s="723">
        <v>3506391149</v>
      </c>
      <c r="I40" s="723">
        <v>4513117524</v>
      </c>
      <c r="J40" s="723">
        <v>5559385957</v>
      </c>
      <c r="K40" s="723">
        <v>3856808651</v>
      </c>
      <c r="L40" s="723">
        <v>2102848558</v>
      </c>
      <c r="M40" s="726">
        <v>19699589892</v>
      </c>
    </row>
    <row r="41" spans="3:13" ht="24" customHeight="1">
      <c r="C41" s="198"/>
      <c r="D41" s="199" t="s">
        <v>112</v>
      </c>
      <c r="E41" s="388"/>
      <c r="F41" s="388"/>
      <c r="G41" s="388"/>
      <c r="H41" s="381">
        <v>3244269</v>
      </c>
      <c r="I41" s="381">
        <v>4820532</v>
      </c>
      <c r="J41" s="381">
        <v>3045411</v>
      </c>
      <c r="K41" s="381">
        <v>5411545</v>
      </c>
      <c r="L41" s="381">
        <v>7107838</v>
      </c>
      <c r="M41" s="382">
        <v>23629595</v>
      </c>
    </row>
    <row r="42" spans="3:13" ht="24" customHeight="1">
      <c r="C42" s="198"/>
      <c r="D42" s="196" t="s">
        <v>113</v>
      </c>
      <c r="E42" s="383">
        <v>5093724</v>
      </c>
      <c r="F42" s="384">
        <v>9340136</v>
      </c>
      <c r="G42" s="384">
        <v>0</v>
      </c>
      <c r="H42" s="384">
        <v>431657019</v>
      </c>
      <c r="I42" s="384">
        <v>609222921</v>
      </c>
      <c r="J42" s="384">
        <v>1032101119</v>
      </c>
      <c r="K42" s="384">
        <v>686553051</v>
      </c>
      <c r="L42" s="384">
        <v>470001526</v>
      </c>
      <c r="M42" s="385">
        <v>3243969496</v>
      </c>
    </row>
    <row r="43" spans="3:13" ht="24" customHeight="1">
      <c r="C43" s="198"/>
      <c r="D43" s="196" t="s">
        <v>114</v>
      </c>
      <c r="E43" s="401">
        <v>17156133</v>
      </c>
      <c r="F43" s="402">
        <v>34483050</v>
      </c>
      <c r="G43" s="402">
        <v>0</v>
      </c>
      <c r="H43" s="384">
        <v>323137637</v>
      </c>
      <c r="I43" s="384">
        <v>471204765</v>
      </c>
      <c r="J43" s="384">
        <v>666585109</v>
      </c>
      <c r="K43" s="384">
        <v>606544969</v>
      </c>
      <c r="L43" s="384">
        <v>334931293</v>
      </c>
      <c r="M43" s="385">
        <v>2454042956</v>
      </c>
    </row>
    <row r="44" spans="3:13" ht="24" customHeight="1">
      <c r="C44" s="198"/>
      <c r="D44" s="196" t="s">
        <v>115</v>
      </c>
      <c r="E44" s="390"/>
      <c r="F44" s="384">
        <v>94965010</v>
      </c>
      <c r="G44" s="390"/>
      <c r="H44" s="384">
        <v>2592960257</v>
      </c>
      <c r="I44" s="384">
        <v>3209549527</v>
      </c>
      <c r="J44" s="384">
        <v>3555205605</v>
      </c>
      <c r="K44" s="384">
        <v>2236624203</v>
      </c>
      <c r="L44" s="384">
        <v>1114410547</v>
      </c>
      <c r="M44" s="385">
        <v>12803715149</v>
      </c>
    </row>
    <row r="45" spans="3:13" ht="24" customHeight="1">
      <c r="C45" s="198"/>
      <c r="D45" s="196" t="s">
        <v>116</v>
      </c>
      <c r="E45" s="390"/>
      <c r="F45" s="390"/>
      <c r="G45" s="390"/>
      <c r="H45" s="384">
        <v>6160983</v>
      </c>
      <c r="I45" s="384">
        <v>81326635</v>
      </c>
      <c r="J45" s="384">
        <v>90296620</v>
      </c>
      <c r="K45" s="384">
        <v>78678502</v>
      </c>
      <c r="L45" s="384">
        <v>38994019</v>
      </c>
      <c r="M45" s="385">
        <v>350905606</v>
      </c>
    </row>
    <row r="46" spans="3:13" ht="24" customHeight="1">
      <c r="C46" s="198"/>
      <c r="D46" s="197" t="s">
        <v>117</v>
      </c>
      <c r="E46" s="386">
        <v>0</v>
      </c>
      <c r="F46" s="387">
        <v>0</v>
      </c>
      <c r="G46" s="403"/>
      <c r="H46" s="387">
        <v>93782137</v>
      </c>
      <c r="I46" s="387">
        <v>136993144</v>
      </c>
      <c r="J46" s="387">
        <v>212152093</v>
      </c>
      <c r="K46" s="387">
        <v>242996381</v>
      </c>
      <c r="L46" s="387">
        <v>137403335</v>
      </c>
      <c r="M46" s="385">
        <v>823327090</v>
      </c>
    </row>
    <row r="47" spans="3:13" ht="24" customHeight="1">
      <c r="C47" s="580" t="s">
        <v>329</v>
      </c>
      <c r="D47" s="588"/>
      <c r="E47" s="392">
        <v>7740</v>
      </c>
      <c r="F47" s="392">
        <v>0</v>
      </c>
      <c r="G47" s="418"/>
      <c r="H47" s="392">
        <v>4735435047</v>
      </c>
      <c r="I47" s="392">
        <v>9439741267</v>
      </c>
      <c r="J47" s="392">
        <v>16824241542</v>
      </c>
      <c r="K47" s="392">
        <v>24636378881</v>
      </c>
      <c r="L47" s="392">
        <v>26179204600</v>
      </c>
      <c r="M47" s="379">
        <v>81815009077</v>
      </c>
    </row>
    <row r="48" spans="3:13" ht="24" customHeight="1">
      <c r="C48" s="200"/>
      <c r="D48" s="201" t="s">
        <v>43</v>
      </c>
      <c r="E48" s="381">
        <v>7740</v>
      </c>
      <c r="F48" s="381">
        <v>0</v>
      </c>
      <c r="G48" s="388"/>
      <c r="H48" s="381">
        <v>1711538134</v>
      </c>
      <c r="I48" s="381">
        <v>4284496822</v>
      </c>
      <c r="J48" s="381">
        <v>8302247693</v>
      </c>
      <c r="K48" s="381">
        <v>12228815013</v>
      </c>
      <c r="L48" s="381">
        <v>12789448664</v>
      </c>
      <c r="M48" s="382">
        <v>39316554066</v>
      </c>
    </row>
    <row r="49" spans="3:13" ht="24" customHeight="1">
      <c r="C49" s="90"/>
      <c r="D49" s="201" t="s">
        <v>44</v>
      </c>
      <c r="E49" s="383">
        <v>0</v>
      </c>
      <c r="F49" s="383">
        <v>0</v>
      </c>
      <c r="G49" s="404"/>
      <c r="H49" s="395">
        <v>2802862575</v>
      </c>
      <c r="I49" s="395">
        <v>4732437498</v>
      </c>
      <c r="J49" s="395">
        <v>7241679026</v>
      </c>
      <c r="K49" s="395">
        <v>8923811545</v>
      </c>
      <c r="L49" s="395">
        <v>6401110980</v>
      </c>
      <c r="M49" s="396">
        <v>30101901624</v>
      </c>
    </row>
    <row r="50" spans="3:13" ht="24" customHeight="1">
      <c r="C50" s="90"/>
      <c r="D50" s="201" t="s">
        <v>45</v>
      </c>
      <c r="E50" s="383">
        <v>0</v>
      </c>
      <c r="F50" s="383">
        <v>0</v>
      </c>
      <c r="G50" s="403"/>
      <c r="H50" s="397">
        <v>221034338</v>
      </c>
      <c r="I50" s="397">
        <v>422806947</v>
      </c>
      <c r="J50" s="397">
        <v>1280314823</v>
      </c>
      <c r="K50" s="397">
        <v>3483752323</v>
      </c>
      <c r="L50" s="397">
        <v>6988644956</v>
      </c>
      <c r="M50" s="398">
        <v>12396553387</v>
      </c>
    </row>
    <row r="51" spans="3:13" ht="24" customHeight="1" thickBot="1">
      <c r="C51" s="589" t="s">
        <v>46</v>
      </c>
      <c r="D51" s="590"/>
      <c r="E51" s="399">
        <f aca="true" t="shared" si="0" ref="E51:L51">E33+E40+E47</f>
        <v>2639852729</v>
      </c>
      <c r="F51" s="399">
        <f t="shared" si="0"/>
        <v>6008534392</v>
      </c>
      <c r="G51" s="399">
        <f t="shared" si="0"/>
        <v>-9181</v>
      </c>
      <c r="H51" s="399">
        <f t="shared" si="0"/>
        <v>27143712201</v>
      </c>
      <c r="I51" s="399">
        <f t="shared" si="0"/>
        <v>35465369705</v>
      </c>
      <c r="J51" s="399">
        <f t="shared" si="0"/>
        <v>42326891761</v>
      </c>
      <c r="K51" s="399">
        <f t="shared" si="0"/>
        <v>45205489142</v>
      </c>
      <c r="L51" s="399">
        <f t="shared" si="0"/>
        <v>40540280311</v>
      </c>
      <c r="M51" s="400">
        <f>M33+M40+M47</f>
        <v>199330121060</v>
      </c>
    </row>
    <row r="52" ht="12" customHeight="1"/>
  </sheetData>
  <sheetProtection/>
  <mergeCells count="15">
    <mergeCell ref="C40:D40"/>
    <mergeCell ref="C47:D47"/>
    <mergeCell ref="C51:D51"/>
    <mergeCell ref="C20:D20"/>
    <mergeCell ref="C27:D27"/>
    <mergeCell ref="C31:D31"/>
    <mergeCell ref="C33:D33"/>
    <mergeCell ref="E2:H2"/>
    <mergeCell ref="C32:D32"/>
    <mergeCell ref="C12:D12"/>
    <mergeCell ref="C13:D13"/>
    <mergeCell ref="A3:K3"/>
    <mergeCell ref="B7:J7"/>
    <mergeCell ref="F9:M9"/>
    <mergeCell ref="C11:D11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zoomScalePageLayoutView="0" workbookViewId="0" topLeftCell="A16">
      <selection activeCell="E25" sqref="E25"/>
    </sheetView>
  </sheetViews>
  <sheetFormatPr defaultColWidth="9.00390625" defaultRowHeight="12.75"/>
  <cols>
    <col min="1" max="1" width="3.75390625" style="2" customWidth="1"/>
    <col min="2" max="3" width="2.75390625" style="2" customWidth="1"/>
    <col min="4" max="4" width="14.25390625" style="2" customWidth="1"/>
    <col min="5" max="13" width="9.75390625" style="2" customWidth="1"/>
    <col min="14" max="14" width="3.75390625" style="2" customWidth="1"/>
    <col min="15" max="16" width="5.125" style="2" customWidth="1"/>
    <col min="17" max="16384" width="9.125" style="2" customWidth="1"/>
  </cols>
  <sheetData>
    <row r="1" spans="1:14" s="320" customFormat="1" ht="20.25" customHeight="1">
      <c r="A1" s="1"/>
      <c r="B1" s="1"/>
      <c r="C1" s="1"/>
      <c r="D1" s="1"/>
      <c r="E1" s="329"/>
      <c r="F1" s="1"/>
      <c r="G1" s="1"/>
      <c r="H1" s="1"/>
      <c r="I1" s="1"/>
      <c r="J1" s="1"/>
      <c r="K1" s="1"/>
      <c r="L1" s="1"/>
      <c r="M1" s="1"/>
      <c r="N1" s="1"/>
    </row>
    <row r="2" spans="1:14" s="320" customFormat="1" ht="20.25" customHeight="1">
      <c r="A2" s="486"/>
      <c r="B2" s="486"/>
      <c r="C2" s="1"/>
      <c r="D2" s="1"/>
      <c r="E2" s="486" t="str">
        <f>'第１表'!C3</f>
        <v>平成22年度</v>
      </c>
      <c r="F2" s="486"/>
      <c r="G2" s="1"/>
      <c r="H2" s="1"/>
      <c r="I2" s="1"/>
      <c r="J2" s="1"/>
      <c r="K2" s="1"/>
      <c r="L2" s="1"/>
      <c r="M2" s="1"/>
      <c r="N2" s="1"/>
    </row>
    <row r="3" spans="1:14" s="320" customFormat="1" ht="24" customHeight="1">
      <c r="A3" s="490" t="s">
        <v>94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331"/>
    </row>
    <row r="4" spans="1:14" s="320" customFormat="1" ht="24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1"/>
    </row>
    <row r="5" spans="1:14" s="320" customFormat="1" ht="24" customHeight="1">
      <c r="A5" s="1" t="s">
        <v>379</v>
      </c>
      <c r="B5" s="330"/>
      <c r="C5" s="330"/>
      <c r="D5" s="330"/>
      <c r="E5" s="330"/>
      <c r="F5" s="330"/>
      <c r="G5" s="330"/>
      <c r="H5" s="330"/>
      <c r="I5" s="330"/>
      <c r="J5" s="330"/>
      <c r="K5" s="331"/>
      <c r="L5" s="331"/>
      <c r="M5" s="331"/>
      <c r="N5" s="331"/>
    </row>
    <row r="6" ht="22.5" customHeight="1">
      <c r="A6" s="1" t="s">
        <v>140</v>
      </c>
    </row>
    <row r="7" spans="1:7" ht="22.5" customHeight="1">
      <c r="A7" s="459" t="s">
        <v>141</v>
      </c>
      <c r="B7" s="459"/>
      <c r="C7" s="459"/>
      <c r="D7" s="459"/>
      <c r="E7" s="459"/>
      <c r="F7" s="459"/>
      <c r="G7" s="459"/>
    </row>
    <row r="8" spans="11:14" ht="9.75" customHeight="1" thickBot="1">
      <c r="K8" s="47"/>
      <c r="M8" s="47"/>
      <c r="N8" s="8"/>
    </row>
    <row r="9" spans="2:16" ht="25.5" customHeight="1">
      <c r="B9" s="487" t="s">
        <v>73</v>
      </c>
      <c r="C9" s="488"/>
      <c r="D9" s="489"/>
      <c r="E9" s="13" t="s">
        <v>291</v>
      </c>
      <c r="F9" s="13" t="s">
        <v>292</v>
      </c>
      <c r="G9" s="153" t="s">
        <v>100</v>
      </c>
      <c r="H9" s="13" t="s">
        <v>32</v>
      </c>
      <c r="I9" s="13" t="s">
        <v>33</v>
      </c>
      <c r="J9" s="13" t="s">
        <v>34</v>
      </c>
      <c r="K9" s="13" t="s">
        <v>35</v>
      </c>
      <c r="L9" s="13" t="s">
        <v>36</v>
      </c>
      <c r="M9" s="14" t="s">
        <v>72</v>
      </c>
      <c r="N9" s="32"/>
      <c r="O9" s="32"/>
      <c r="P9" s="32"/>
    </row>
    <row r="10" spans="2:16" ht="25.5" customHeight="1">
      <c r="B10" s="485" t="s">
        <v>142</v>
      </c>
      <c r="C10" s="473"/>
      <c r="D10" s="474"/>
      <c r="E10" s="405">
        <v>0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5">
        <v>0</v>
      </c>
      <c r="M10" s="406">
        <f>SUM(E10:L10)</f>
        <v>0</v>
      </c>
      <c r="N10" s="32"/>
      <c r="O10" s="32"/>
      <c r="P10" s="32"/>
    </row>
    <row r="11" spans="2:16" ht="25.5" customHeight="1">
      <c r="B11" s="499" t="s">
        <v>143</v>
      </c>
      <c r="C11" s="500"/>
      <c r="D11" s="501"/>
      <c r="E11" s="405">
        <v>0</v>
      </c>
      <c r="F11" s="405">
        <v>0</v>
      </c>
      <c r="G11" s="405">
        <v>0</v>
      </c>
      <c r="H11" s="405">
        <v>0</v>
      </c>
      <c r="I11" s="405">
        <v>0</v>
      </c>
      <c r="J11" s="405">
        <v>0</v>
      </c>
      <c r="K11" s="405">
        <v>0</v>
      </c>
      <c r="L11" s="405">
        <v>0</v>
      </c>
      <c r="M11" s="406">
        <f>SUM(E11:L11)</f>
        <v>0</v>
      </c>
      <c r="N11" s="32"/>
      <c r="O11" s="32"/>
      <c r="P11" s="32"/>
    </row>
    <row r="12" spans="2:16" ht="25.5" customHeight="1">
      <c r="B12" s="499" t="s">
        <v>144</v>
      </c>
      <c r="C12" s="500"/>
      <c r="D12" s="501"/>
      <c r="E12" s="405">
        <v>13636</v>
      </c>
      <c r="F12" s="405">
        <v>16049</v>
      </c>
      <c r="G12" s="405">
        <v>0</v>
      </c>
      <c r="H12" s="405">
        <v>11175</v>
      </c>
      <c r="I12" s="405">
        <v>3613</v>
      </c>
      <c r="J12" s="405">
        <v>2106</v>
      </c>
      <c r="K12" s="405">
        <v>1078</v>
      </c>
      <c r="L12" s="405">
        <v>781</v>
      </c>
      <c r="M12" s="406">
        <v>48438</v>
      </c>
      <c r="N12" s="32"/>
      <c r="O12" s="32"/>
      <c r="P12" s="32"/>
    </row>
    <row r="13" spans="2:16" ht="25.5" customHeight="1">
      <c r="B13" s="499" t="s">
        <v>145</v>
      </c>
      <c r="C13" s="500"/>
      <c r="D13" s="501"/>
      <c r="E13" s="405">
        <v>0</v>
      </c>
      <c r="F13" s="405">
        <v>0</v>
      </c>
      <c r="G13" s="405">
        <v>0</v>
      </c>
      <c r="H13" s="405">
        <v>0</v>
      </c>
      <c r="I13" s="405">
        <v>0</v>
      </c>
      <c r="J13" s="405">
        <v>0</v>
      </c>
      <c r="K13" s="405">
        <v>0</v>
      </c>
      <c r="L13" s="405">
        <v>0</v>
      </c>
      <c r="M13" s="406">
        <f>SUM(E13:L13)</f>
        <v>0</v>
      </c>
      <c r="N13" s="32"/>
      <c r="O13" s="32"/>
      <c r="P13" s="32"/>
    </row>
    <row r="14" spans="2:16" ht="25.5" customHeight="1">
      <c r="B14" s="499" t="s">
        <v>146</v>
      </c>
      <c r="C14" s="500"/>
      <c r="D14" s="501"/>
      <c r="E14" s="407">
        <v>39</v>
      </c>
      <c r="F14" s="407">
        <v>40</v>
      </c>
      <c r="G14" s="407">
        <v>0</v>
      </c>
      <c r="H14" s="407">
        <v>53</v>
      </c>
      <c r="I14" s="407">
        <v>33</v>
      </c>
      <c r="J14" s="407">
        <v>16</v>
      </c>
      <c r="K14" s="407">
        <v>41</v>
      </c>
      <c r="L14" s="407">
        <v>28</v>
      </c>
      <c r="M14" s="406">
        <v>250</v>
      </c>
      <c r="N14" s="32"/>
      <c r="O14" s="32"/>
      <c r="P14" s="32"/>
    </row>
    <row r="15" spans="2:16" ht="25.5" customHeight="1" thickBot="1">
      <c r="B15" s="496" t="s">
        <v>39</v>
      </c>
      <c r="C15" s="497"/>
      <c r="D15" s="498"/>
      <c r="E15" s="408">
        <f>SUM(E10:E14)</f>
        <v>13675</v>
      </c>
      <c r="F15" s="408">
        <f aca="true" t="shared" si="0" ref="F15:M15">SUM(F10:F14)</f>
        <v>16089</v>
      </c>
      <c r="G15" s="408">
        <f t="shared" si="0"/>
        <v>0</v>
      </c>
      <c r="H15" s="408">
        <f t="shared" si="0"/>
        <v>11228</v>
      </c>
      <c r="I15" s="408">
        <f t="shared" si="0"/>
        <v>3646</v>
      </c>
      <c r="J15" s="408">
        <f t="shared" si="0"/>
        <v>2122</v>
      </c>
      <c r="K15" s="408">
        <f t="shared" si="0"/>
        <v>1119</v>
      </c>
      <c r="L15" s="408">
        <f t="shared" si="0"/>
        <v>809</v>
      </c>
      <c r="M15" s="409">
        <f t="shared" si="0"/>
        <v>48688</v>
      </c>
      <c r="N15" s="8"/>
      <c r="O15" s="8"/>
      <c r="P15" s="8"/>
    </row>
    <row r="16" spans="3:14" ht="20.25" customHeight="1">
      <c r="C16" s="9"/>
      <c r="D16" s="9"/>
      <c r="E16" s="9"/>
      <c r="F16" s="8"/>
      <c r="G16" s="8"/>
      <c r="H16" s="46"/>
      <c r="I16" s="8"/>
      <c r="J16" s="8"/>
      <c r="K16" s="8"/>
      <c r="L16" s="8"/>
      <c r="M16" s="8"/>
      <c r="N16" s="8"/>
    </row>
    <row r="17" spans="1:7" ht="22.5" customHeight="1">
      <c r="A17" s="459" t="s">
        <v>147</v>
      </c>
      <c r="B17" s="459"/>
      <c r="C17" s="459"/>
      <c r="D17" s="459"/>
      <c r="E17" s="459"/>
      <c r="F17" s="459"/>
      <c r="G17" s="459"/>
    </row>
    <row r="18" spans="11:14" ht="18.75" customHeight="1" thickBot="1">
      <c r="K18" s="47"/>
      <c r="M18" s="213" t="s">
        <v>148</v>
      </c>
      <c r="N18" s="8"/>
    </row>
    <row r="19" spans="2:16" ht="25.5" customHeight="1">
      <c r="B19" s="487" t="s">
        <v>73</v>
      </c>
      <c r="C19" s="488"/>
      <c r="D19" s="489"/>
      <c r="E19" s="13" t="s">
        <v>291</v>
      </c>
      <c r="F19" s="13" t="s">
        <v>292</v>
      </c>
      <c r="G19" s="153" t="s">
        <v>100</v>
      </c>
      <c r="H19" s="13" t="s">
        <v>32</v>
      </c>
      <c r="I19" s="13" t="s">
        <v>33</v>
      </c>
      <c r="J19" s="13" t="s">
        <v>34</v>
      </c>
      <c r="K19" s="13" t="s">
        <v>35</v>
      </c>
      <c r="L19" s="13" t="s">
        <v>36</v>
      </c>
      <c r="M19" s="14" t="s">
        <v>72</v>
      </c>
      <c r="N19" s="32"/>
      <c r="O19" s="32"/>
      <c r="P19" s="32"/>
    </row>
    <row r="20" spans="2:16" ht="25.5" customHeight="1">
      <c r="B20" s="485" t="s">
        <v>142</v>
      </c>
      <c r="C20" s="473"/>
      <c r="D20" s="474"/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5">
        <v>0</v>
      </c>
      <c r="M20" s="406">
        <f>SUM(E20:L20)</f>
        <v>0</v>
      </c>
      <c r="N20" s="32"/>
      <c r="O20" s="32"/>
      <c r="P20" s="32"/>
    </row>
    <row r="21" spans="2:16" ht="25.5" customHeight="1">
      <c r="B21" s="499" t="s">
        <v>143</v>
      </c>
      <c r="C21" s="500"/>
      <c r="D21" s="501"/>
      <c r="E21" s="405">
        <v>0</v>
      </c>
      <c r="F21" s="405">
        <v>0</v>
      </c>
      <c r="G21" s="405">
        <v>0</v>
      </c>
      <c r="H21" s="405">
        <v>0</v>
      </c>
      <c r="I21" s="405">
        <v>0</v>
      </c>
      <c r="J21" s="405">
        <v>0</v>
      </c>
      <c r="K21" s="405">
        <v>0</v>
      </c>
      <c r="L21" s="405">
        <v>0</v>
      </c>
      <c r="M21" s="406">
        <f>SUM(E21:L21)</f>
        <v>0</v>
      </c>
      <c r="N21" s="32"/>
      <c r="O21" s="32"/>
      <c r="P21" s="32"/>
    </row>
    <row r="22" spans="2:16" ht="25.5" customHeight="1">
      <c r="B22" s="499" t="s">
        <v>144</v>
      </c>
      <c r="C22" s="500"/>
      <c r="D22" s="501"/>
      <c r="E22" s="405">
        <v>7529300</v>
      </c>
      <c r="F22" s="405">
        <v>8866750</v>
      </c>
      <c r="G22" s="405">
        <v>0</v>
      </c>
      <c r="H22" s="405">
        <v>6177850</v>
      </c>
      <c r="I22" s="405">
        <v>1992450</v>
      </c>
      <c r="J22" s="405">
        <v>1158300</v>
      </c>
      <c r="K22" s="405">
        <v>595100</v>
      </c>
      <c r="L22" s="405">
        <v>431150</v>
      </c>
      <c r="M22" s="406">
        <v>26750900</v>
      </c>
      <c r="N22" s="32"/>
      <c r="O22" s="32"/>
      <c r="P22" s="32"/>
    </row>
    <row r="23" spans="2:16" ht="25.5" customHeight="1">
      <c r="B23" s="499" t="s">
        <v>145</v>
      </c>
      <c r="C23" s="500"/>
      <c r="D23" s="501"/>
      <c r="E23" s="405">
        <v>0</v>
      </c>
      <c r="F23" s="405">
        <v>0</v>
      </c>
      <c r="G23" s="405">
        <v>0</v>
      </c>
      <c r="H23" s="405">
        <v>0</v>
      </c>
      <c r="I23" s="405">
        <v>0</v>
      </c>
      <c r="J23" s="405">
        <v>0</v>
      </c>
      <c r="K23" s="405">
        <v>0</v>
      </c>
      <c r="L23" s="405">
        <v>0</v>
      </c>
      <c r="M23" s="406">
        <f>SUM(E23:L23)</f>
        <v>0</v>
      </c>
      <c r="N23" s="32"/>
      <c r="O23" s="32"/>
      <c r="P23" s="32"/>
    </row>
    <row r="24" spans="2:16" ht="25.5" customHeight="1">
      <c r="B24" s="499" t="s">
        <v>146</v>
      </c>
      <c r="C24" s="500"/>
      <c r="D24" s="501"/>
      <c r="E24" s="405">
        <v>2934057</v>
      </c>
      <c r="F24" s="407">
        <v>2733545</v>
      </c>
      <c r="G24" s="407">
        <v>0</v>
      </c>
      <c r="H24" s="407">
        <v>2821727</v>
      </c>
      <c r="I24" s="407">
        <v>2771022</v>
      </c>
      <c r="J24" s="407">
        <v>1093945</v>
      </c>
      <c r="K24" s="407">
        <v>1138760</v>
      </c>
      <c r="L24" s="407">
        <v>372750</v>
      </c>
      <c r="M24" s="406">
        <v>13865806</v>
      </c>
      <c r="N24" s="32"/>
      <c r="O24" s="32"/>
      <c r="P24" s="32"/>
    </row>
    <row r="25" spans="2:16" ht="25.5" customHeight="1" thickBot="1">
      <c r="B25" s="496" t="s">
        <v>39</v>
      </c>
      <c r="C25" s="497"/>
      <c r="D25" s="498"/>
      <c r="E25" s="408">
        <f aca="true" t="shared" si="1" ref="E25:M25">SUM(E20:E24)</f>
        <v>10463357</v>
      </c>
      <c r="F25" s="408">
        <f t="shared" si="1"/>
        <v>11600295</v>
      </c>
      <c r="G25" s="408">
        <f t="shared" si="1"/>
        <v>0</v>
      </c>
      <c r="H25" s="408">
        <f t="shared" si="1"/>
        <v>8999577</v>
      </c>
      <c r="I25" s="408">
        <f t="shared" si="1"/>
        <v>4763472</v>
      </c>
      <c r="J25" s="408">
        <f t="shared" si="1"/>
        <v>2252245</v>
      </c>
      <c r="K25" s="408">
        <f t="shared" si="1"/>
        <v>1733860</v>
      </c>
      <c r="L25" s="408">
        <f t="shared" si="1"/>
        <v>803900</v>
      </c>
      <c r="M25" s="409">
        <f t="shared" si="1"/>
        <v>40616706</v>
      </c>
      <c r="N25" s="8"/>
      <c r="O25" s="8"/>
      <c r="P25" s="8"/>
    </row>
    <row r="26" spans="11:13" ht="19.5" customHeight="1">
      <c r="K26" s="47"/>
      <c r="M26" s="47"/>
    </row>
    <row r="27" spans="1:7" ht="22.5" customHeight="1">
      <c r="A27" s="459" t="s">
        <v>196</v>
      </c>
      <c r="B27" s="459"/>
      <c r="C27" s="459"/>
      <c r="D27" s="459"/>
      <c r="E27" s="459"/>
      <c r="F27" s="459"/>
      <c r="G27" s="459"/>
    </row>
    <row r="28" spans="11:14" ht="18" customHeight="1" thickBot="1">
      <c r="K28" s="47"/>
      <c r="M28" s="213" t="s">
        <v>148</v>
      </c>
      <c r="N28" s="8"/>
    </row>
    <row r="29" spans="2:16" ht="25.5" customHeight="1">
      <c r="B29" s="487" t="s">
        <v>73</v>
      </c>
      <c r="C29" s="488"/>
      <c r="D29" s="489"/>
      <c r="E29" s="13" t="s">
        <v>291</v>
      </c>
      <c r="F29" s="13" t="s">
        <v>292</v>
      </c>
      <c r="G29" s="153" t="s">
        <v>100</v>
      </c>
      <c r="H29" s="13" t="s">
        <v>32</v>
      </c>
      <c r="I29" s="13" t="s">
        <v>33</v>
      </c>
      <c r="J29" s="13" t="s">
        <v>34</v>
      </c>
      <c r="K29" s="13" t="s">
        <v>35</v>
      </c>
      <c r="L29" s="13" t="s">
        <v>36</v>
      </c>
      <c r="M29" s="14" t="s">
        <v>72</v>
      </c>
      <c r="N29" s="32"/>
      <c r="O29" s="32"/>
      <c r="P29" s="32"/>
    </row>
    <row r="30" spans="2:16" ht="25.5" customHeight="1">
      <c r="B30" s="485" t="s">
        <v>142</v>
      </c>
      <c r="C30" s="473"/>
      <c r="D30" s="474"/>
      <c r="E30" s="405">
        <v>0</v>
      </c>
      <c r="F30" s="405">
        <v>0</v>
      </c>
      <c r="G30" s="405">
        <v>0</v>
      </c>
      <c r="H30" s="405">
        <v>0</v>
      </c>
      <c r="I30" s="405">
        <v>0</v>
      </c>
      <c r="J30" s="405">
        <v>0</v>
      </c>
      <c r="K30" s="405">
        <v>0</v>
      </c>
      <c r="L30" s="405">
        <v>0</v>
      </c>
      <c r="M30" s="406">
        <f>SUM(E30:L30)</f>
        <v>0</v>
      </c>
      <c r="N30" s="32"/>
      <c r="O30" s="32"/>
      <c r="P30" s="32"/>
    </row>
    <row r="31" spans="2:16" ht="25.5" customHeight="1">
      <c r="B31" s="499" t="s">
        <v>143</v>
      </c>
      <c r="C31" s="500"/>
      <c r="D31" s="501"/>
      <c r="E31" s="405">
        <v>0</v>
      </c>
      <c r="F31" s="405">
        <v>0</v>
      </c>
      <c r="G31" s="405">
        <v>0</v>
      </c>
      <c r="H31" s="405">
        <v>0</v>
      </c>
      <c r="I31" s="405">
        <v>0</v>
      </c>
      <c r="J31" s="405">
        <v>0</v>
      </c>
      <c r="K31" s="405">
        <v>0</v>
      </c>
      <c r="L31" s="405">
        <v>0</v>
      </c>
      <c r="M31" s="406">
        <f>SUM(E31:L31)</f>
        <v>0</v>
      </c>
      <c r="N31" s="32"/>
      <c r="O31" s="32"/>
      <c r="P31" s="32"/>
    </row>
    <row r="32" spans="2:16" ht="25.5" customHeight="1">
      <c r="B32" s="499" t="s">
        <v>144</v>
      </c>
      <c r="C32" s="500"/>
      <c r="D32" s="501"/>
      <c r="E32" s="405">
        <v>3672000</v>
      </c>
      <c r="F32" s="405">
        <v>4524350</v>
      </c>
      <c r="G32" s="405">
        <v>0</v>
      </c>
      <c r="H32" s="405">
        <v>3170700</v>
      </c>
      <c r="I32" s="405">
        <v>987050</v>
      </c>
      <c r="J32" s="405">
        <v>571050</v>
      </c>
      <c r="K32" s="405">
        <v>306850</v>
      </c>
      <c r="L32" s="405">
        <v>178550</v>
      </c>
      <c r="M32" s="406">
        <v>13410550</v>
      </c>
      <c r="N32" s="32"/>
      <c r="O32" s="32"/>
      <c r="P32" s="32"/>
    </row>
    <row r="33" spans="2:16" ht="25.5" customHeight="1">
      <c r="B33" s="499" t="s">
        <v>145</v>
      </c>
      <c r="C33" s="500"/>
      <c r="D33" s="501"/>
      <c r="E33" s="405">
        <v>0</v>
      </c>
      <c r="F33" s="405">
        <v>0</v>
      </c>
      <c r="G33" s="405">
        <v>0</v>
      </c>
      <c r="H33" s="405">
        <v>0</v>
      </c>
      <c r="I33" s="405">
        <v>0</v>
      </c>
      <c r="J33" s="405">
        <v>0</v>
      </c>
      <c r="K33" s="405">
        <v>0</v>
      </c>
      <c r="L33" s="405">
        <v>0</v>
      </c>
      <c r="M33" s="406">
        <f>SUM(E33:L33)</f>
        <v>0</v>
      </c>
      <c r="N33" s="32"/>
      <c r="O33" s="32"/>
      <c r="P33" s="32"/>
    </row>
    <row r="34" spans="2:16" ht="25.5" customHeight="1">
      <c r="B34" s="499" t="s">
        <v>146</v>
      </c>
      <c r="C34" s="500"/>
      <c r="D34" s="501"/>
      <c r="E34" s="407">
        <v>2640651</v>
      </c>
      <c r="F34" s="407">
        <v>2460188</v>
      </c>
      <c r="G34" s="407">
        <v>0</v>
      </c>
      <c r="H34" s="407">
        <v>2539553</v>
      </c>
      <c r="I34" s="407">
        <v>2493919</v>
      </c>
      <c r="J34" s="407">
        <v>984550</v>
      </c>
      <c r="K34" s="407">
        <v>1024884</v>
      </c>
      <c r="L34" s="407">
        <v>335475</v>
      </c>
      <c r="M34" s="406">
        <v>12479220</v>
      </c>
      <c r="N34" s="32"/>
      <c r="O34" s="32"/>
      <c r="P34" s="32"/>
    </row>
    <row r="35" spans="2:16" ht="25.5" customHeight="1" thickBot="1">
      <c r="B35" s="496" t="s">
        <v>39</v>
      </c>
      <c r="C35" s="497"/>
      <c r="D35" s="498"/>
      <c r="E35" s="408">
        <f aca="true" t="shared" si="2" ref="E35:M35">SUM(E30:E34)</f>
        <v>6312651</v>
      </c>
      <c r="F35" s="408">
        <f t="shared" si="2"/>
        <v>6984538</v>
      </c>
      <c r="G35" s="408">
        <f t="shared" si="2"/>
        <v>0</v>
      </c>
      <c r="H35" s="408">
        <f t="shared" si="2"/>
        <v>5710253</v>
      </c>
      <c r="I35" s="408">
        <f t="shared" si="2"/>
        <v>3480969</v>
      </c>
      <c r="J35" s="408">
        <f t="shared" si="2"/>
        <v>1555600</v>
      </c>
      <c r="K35" s="408">
        <f t="shared" si="2"/>
        <v>1331734</v>
      </c>
      <c r="L35" s="408">
        <f t="shared" si="2"/>
        <v>514025</v>
      </c>
      <c r="M35" s="409">
        <f t="shared" si="2"/>
        <v>25889770</v>
      </c>
      <c r="N35" s="8"/>
      <c r="O35" s="8"/>
      <c r="P35" s="8"/>
    </row>
  </sheetData>
  <sheetProtection/>
  <mergeCells count="27">
    <mergeCell ref="B34:D34"/>
    <mergeCell ref="B35:D35"/>
    <mergeCell ref="B25:D25"/>
    <mergeCell ref="A27:G27"/>
    <mergeCell ref="B32:D32"/>
    <mergeCell ref="B33:D33"/>
    <mergeCell ref="B29:D29"/>
    <mergeCell ref="B30:D30"/>
    <mergeCell ref="B31:D31"/>
    <mergeCell ref="B14:D14"/>
    <mergeCell ref="A17:G17"/>
    <mergeCell ref="B23:D23"/>
    <mergeCell ref="B24:D24"/>
    <mergeCell ref="B22:D22"/>
    <mergeCell ref="B19:D19"/>
    <mergeCell ref="B20:D20"/>
    <mergeCell ref="B21:D21"/>
    <mergeCell ref="B13:D13"/>
    <mergeCell ref="B15:D15"/>
    <mergeCell ref="E2:F2"/>
    <mergeCell ref="A7:G7"/>
    <mergeCell ref="B9:D9"/>
    <mergeCell ref="A2:B2"/>
    <mergeCell ref="A3:M3"/>
    <mergeCell ref="B12:D12"/>
    <mergeCell ref="B11:D11"/>
    <mergeCell ref="B10:D10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6"/>
  <sheetViews>
    <sheetView view="pageBreakPreview" zoomScale="115" zoomScaleNormal="80" zoomScaleSheetLayoutView="115" zoomScalePageLayoutView="0" workbookViewId="0" topLeftCell="A10">
      <selection activeCell="O19" sqref="O19"/>
    </sheetView>
  </sheetViews>
  <sheetFormatPr defaultColWidth="9.00390625" defaultRowHeight="12.75"/>
  <cols>
    <col min="1" max="1" width="1.75390625" style="86" customWidth="1"/>
    <col min="2" max="2" width="0.6171875" style="86" customWidth="1"/>
    <col min="3" max="5" width="1.75390625" style="86" customWidth="1"/>
    <col min="6" max="6" width="27.625" style="86" customWidth="1"/>
    <col min="7" max="7" width="8.625" style="86" bestFit="1" customWidth="1"/>
    <col min="8" max="8" width="9.375" style="86" bestFit="1" customWidth="1"/>
    <col min="9" max="9" width="6.75390625" style="86" customWidth="1"/>
    <col min="10" max="10" width="11.25390625" style="86" bestFit="1" customWidth="1"/>
    <col min="11" max="11" width="13.125" style="86" bestFit="1" customWidth="1"/>
    <col min="12" max="15" width="13.125" style="172" bestFit="1" customWidth="1"/>
    <col min="16" max="16384" width="9.125" style="86" customWidth="1"/>
  </cols>
  <sheetData>
    <row r="2" spans="1:15" s="191" customFormat="1" ht="17.25">
      <c r="A2" s="87"/>
      <c r="L2" s="410"/>
      <c r="M2" s="410"/>
      <c r="N2" s="410"/>
      <c r="O2" s="410"/>
    </row>
    <row r="3" spans="1:15" s="191" customFormat="1" ht="17.25">
      <c r="A3" s="87"/>
      <c r="F3" s="454" t="str">
        <f>'第１表'!C3</f>
        <v>平成22年度</v>
      </c>
      <c r="G3" s="454"/>
      <c r="H3" s="454"/>
      <c r="I3" s="454"/>
      <c r="J3" s="454"/>
      <c r="K3" s="454"/>
      <c r="L3" s="454"/>
      <c r="M3" s="411"/>
      <c r="N3" s="411"/>
      <c r="O3" s="411"/>
    </row>
    <row r="4" spans="1:15" s="191" customFormat="1" ht="30" customHeight="1">
      <c r="A4" s="87"/>
      <c r="F4" s="490" t="s">
        <v>94</v>
      </c>
      <c r="G4" s="490"/>
      <c r="H4" s="490"/>
      <c r="I4" s="490"/>
      <c r="J4" s="490"/>
      <c r="K4" s="490"/>
      <c r="L4" s="490"/>
      <c r="M4" s="490"/>
      <c r="N4" s="490"/>
      <c r="O4" s="490"/>
    </row>
    <row r="5" spans="1:15" s="191" customFormat="1" ht="30" customHeight="1">
      <c r="A5" s="87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7" spans="2:3" ht="17.25">
      <c r="B7" s="191" t="s">
        <v>380</v>
      </c>
      <c r="C7" s="87"/>
    </row>
    <row r="8" spans="2:11" ht="14.25">
      <c r="B8" s="87"/>
      <c r="C8" s="87"/>
      <c r="K8" s="169"/>
    </row>
    <row r="9" spans="1:14" ht="24" customHeight="1">
      <c r="A9" s="112"/>
      <c r="B9" s="112"/>
      <c r="C9" s="121" t="s">
        <v>149</v>
      </c>
      <c r="D9" s="167"/>
      <c r="E9" s="167"/>
      <c r="F9" s="167"/>
      <c r="G9" s="168"/>
      <c r="H9" s="168"/>
      <c r="I9" s="168"/>
      <c r="J9" s="168"/>
      <c r="K9" s="168"/>
      <c r="L9" s="189"/>
      <c r="M9" s="189"/>
      <c r="N9" s="175"/>
    </row>
    <row r="10" spans="2:4" ht="15" thickBot="1">
      <c r="B10" s="87"/>
      <c r="C10" s="87"/>
      <c r="D10" s="91" t="s">
        <v>395</v>
      </c>
    </row>
    <row r="11" spans="1:16" ht="12.75" customHeight="1">
      <c r="A11" s="112"/>
      <c r="B11" s="112"/>
      <c r="C11" s="113"/>
      <c r="D11" s="114" t="s">
        <v>42</v>
      </c>
      <c r="E11" s="114"/>
      <c r="F11" s="114"/>
      <c r="G11" s="115" t="s">
        <v>330</v>
      </c>
      <c r="H11" s="115" t="s">
        <v>119</v>
      </c>
      <c r="I11" s="173" t="s">
        <v>120</v>
      </c>
      <c r="J11" s="115" t="s">
        <v>32</v>
      </c>
      <c r="K11" s="115" t="s">
        <v>33</v>
      </c>
      <c r="L11" s="173" t="s">
        <v>34</v>
      </c>
      <c r="M11" s="173" t="s">
        <v>35</v>
      </c>
      <c r="N11" s="173" t="s">
        <v>36</v>
      </c>
      <c r="O11" s="174" t="s">
        <v>4</v>
      </c>
      <c r="P11" s="112"/>
    </row>
    <row r="12" spans="1:16" ht="12.75" customHeight="1">
      <c r="A12" s="112"/>
      <c r="B12" s="112"/>
      <c r="C12" s="116" t="s">
        <v>331</v>
      </c>
      <c r="D12" s="117"/>
      <c r="E12" s="117"/>
      <c r="F12" s="117"/>
      <c r="G12" s="118"/>
      <c r="H12" s="118"/>
      <c r="I12" s="118"/>
      <c r="J12" s="118"/>
      <c r="K12" s="118"/>
      <c r="L12" s="176"/>
      <c r="M12" s="176"/>
      <c r="N12" s="176"/>
      <c r="O12" s="177"/>
      <c r="P12" s="112"/>
    </row>
    <row r="13" spans="3:15" ht="12.75" customHeight="1">
      <c r="C13" s="119"/>
      <c r="D13" s="123" t="s">
        <v>86</v>
      </c>
      <c r="E13" s="121"/>
      <c r="F13" s="122"/>
      <c r="G13" s="170">
        <f aca="true" t="shared" si="0" ref="G13:N13">SUM(G14:G20)</f>
        <v>153</v>
      </c>
      <c r="H13" s="170">
        <f t="shared" si="0"/>
        <v>646</v>
      </c>
      <c r="I13" s="170">
        <f t="shared" si="0"/>
        <v>0</v>
      </c>
      <c r="J13" s="170">
        <f t="shared" si="0"/>
        <v>18941</v>
      </c>
      <c r="K13" s="170">
        <f t="shared" si="0"/>
        <v>33651</v>
      </c>
      <c r="L13" s="178">
        <f t="shared" si="0"/>
        <v>50970</v>
      </c>
      <c r="M13" s="178">
        <f t="shared" si="0"/>
        <v>64467</v>
      </c>
      <c r="N13" s="178">
        <f t="shared" si="0"/>
        <v>57355</v>
      </c>
      <c r="O13" s="179">
        <v>226183</v>
      </c>
    </row>
    <row r="14" spans="3:15" ht="12.75" customHeight="1">
      <c r="C14" s="119"/>
      <c r="D14" s="123"/>
      <c r="E14" s="124" t="s">
        <v>29</v>
      </c>
      <c r="F14" s="125"/>
      <c r="G14" s="135">
        <v>0</v>
      </c>
      <c r="H14" s="135">
        <v>0</v>
      </c>
      <c r="I14" s="293"/>
      <c r="J14" s="135">
        <v>7662</v>
      </c>
      <c r="K14" s="135">
        <v>17055</v>
      </c>
      <c r="L14" s="180">
        <v>30088</v>
      </c>
      <c r="M14" s="180">
        <v>40932</v>
      </c>
      <c r="N14" s="180">
        <v>39033</v>
      </c>
      <c r="O14" s="181">
        <v>134770</v>
      </c>
    </row>
    <row r="15" spans="3:15" ht="12.75" customHeight="1">
      <c r="C15" s="119"/>
      <c r="D15" s="126"/>
      <c r="E15" s="124" t="s">
        <v>30</v>
      </c>
      <c r="F15" s="125"/>
      <c r="G15" s="135">
        <v>0</v>
      </c>
      <c r="H15" s="135">
        <v>0</v>
      </c>
      <c r="I15" s="293"/>
      <c r="J15" s="135">
        <v>5832</v>
      </c>
      <c r="K15" s="135">
        <v>8277</v>
      </c>
      <c r="L15" s="180">
        <v>10642</v>
      </c>
      <c r="M15" s="180">
        <v>11840</v>
      </c>
      <c r="N15" s="180">
        <v>8043</v>
      </c>
      <c r="O15" s="181">
        <v>44634</v>
      </c>
    </row>
    <row r="16" spans="3:15" ht="12.75" customHeight="1">
      <c r="C16" s="119"/>
      <c r="D16" s="123"/>
      <c r="E16" s="124" t="s">
        <v>31</v>
      </c>
      <c r="F16" s="125"/>
      <c r="G16" s="135">
        <v>0</v>
      </c>
      <c r="H16" s="135">
        <v>0</v>
      </c>
      <c r="I16" s="293"/>
      <c r="J16" s="135">
        <v>423</v>
      </c>
      <c r="K16" s="135">
        <v>629</v>
      </c>
      <c r="L16" s="180">
        <v>1182</v>
      </c>
      <c r="M16" s="180">
        <v>3518</v>
      </c>
      <c r="N16" s="180">
        <v>6139</v>
      </c>
      <c r="O16" s="181">
        <v>11891</v>
      </c>
    </row>
    <row r="17" spans="3:15" ht="12.75" customHeight="1">
      <c r="C17" s="119"/>
      <c r="D17" s="123"/>
      <c r="E17" s="171" t="s">
        <v>121</v>
      </c>
      <c r="F17" s="125"/>
      <c r="G17" s="135">
        <v>0</v>
      </c>
      <c r="H17" s="135">
        <v>0</v>
      </c>
      <c r="I17" s="293"/>
      <c r="J17" s="135">
        <v>410</v>
      </c>
      <c r="K17" s="135">
        <v>445</v>
      </c>
      <c r="L17" s="180">
        <v>744</v>
      </c>
      <c r="M17" s="180">
        <v>752</v>
      </c>
      <c r="N17" s="180">
        <v>345</v>
      </c>
      <c r="O17" s="181">
        <v>2696</v>
      </c>
    </row>
    <row r="18" spans="3:15" ht="12.75" customHeight="1">
      <c r="C18" s="119"/>
      <c r="D18" s="123"/>
      <c r="E18" s="124" t="s">
        <v>90</v>
      </c>
      <c r="F18" s="125"/>
      <c r="G18" s="135">
        <v>143</v>
      </c>
      <c r="H18" s="135">
        <v>604</v>
      </c>
      <c r="I18" s="135">
        <v>0</v>
      </c>
      <c r="J18" s="135">
        <v>4228</v>
      </c>
      <c r="K18" s="135">
        <v>6458</v>
      </c>
      <c r="L18" s="180">
        <v>7547</v>
      </c>
      <c r="M18" s="180">
        <v>6604</v>
      </c>
      <c r="N18" s="180">
        <v>3392</v>
      </c>
      <c r="O18" s="181">
        <v>28976</v>
      </c>
    </row>
    <row r="19" spans="3:15" ht="12.75" customHeight="1">
      <c r="C19" s="119"/>
      <c r="D19" s="123"/>
      <c r="E19" s="591" t="s">
        <v>91</v>
      </c>
      <c r="F19" s="592"/>
      <c r="G19" s="136">
        <v>10</v>
      </c>
      <c r="H19" s="136">
        <v>40</v>
      </c>
      <c r="I19" s="136">
        <v>0</v>
      </c>
      <c r="J19" s="136">
        <v>377</v>
      </c>
      <c r="K19" s="136">
        <v>758</v>
      </c>
      <c r="L19" s="182">
        <v>761</v>
      </c>
      <c r="M19" s="182">
        <v>769</v>
      </c>
      <c r="N19" s="182">
        <v>380</v>
      </c>
      <c r="O19" s="183">
        <v>3095</v>
      </c>
    </row>
    <row r="20" spans="3:15" ht="12.75" customHeight="1">
      <c r="C20" s="127"/>
      <c r="D20" s="128"/>
      <c r="E20" s="593" t="s">
        <v>92</v>
      </c>
      <c r="F20" s="594"/>
      <c r="G20" s="137">
        <v>0</v>
      </c>
      <c r="H20" s="137">
        <v>2</v>
      </c>
      <c r="I20" s="137">
        <v>0</v>
      </c>
      <c r="J20" s="137">
        <v>9</v>
      </c>
      <c r="K20" s="137">
        <v>29</v>
      </c>
      <c r="L20" s="184">
        <v>6</v>
      </c>
      <c r="M20" s="184">
        <v>52</v>
      </c>
      <c r="N20" s="184">
        <v>23</v>
      </c>
      <c r="O20" s="185">
        <v>121</v>
      </c>
    </row>
    <row r="21" spans="3:15" ht="12.75" customHeight="1">
      <c r="C21" s="127"/>
      <c r="D21" s="120" t="s">
        <v>93</v>
      </c>
      <c r="E21" s="129"/>
      <c r="F21" s="122"/>
      <c r="G21" s="138">
        <f aca="true" t="shared" si="1" ref="G21:N21">SUM(G22:G28)</f>
        <v>81</v>
      </c>
      <c r="H21" s="138">
        <f t="shared" si="1"/>
        <v>394</v>
      </c>
      <c r="I21" s="138">
        <f t="shared" si="1"/>
        <v>0</v>
      </c>
      <c r="J21" s="138">
        <f t="shared" si="1"/>
        <v>8802</v>
      </c>
      <c r="K21" s="138">
        <f t="shared" si="1"/>
        <v>16127</v>
      </c>
      <c r="L21" s="186">
        <f t="shared" si="1"/>
        <v>21927</v>
      </c>
      <c r="M21" s="186">
        <f t="shared" si="1"/>
        <v>26497</v>
      </c>
      <c r="N21" s="186">
        <f t="shared" si="1"/>
        <v>21124</v>
      </c>
      <c r="O21" s="181">
        <f>SUM(G21:N21)</f>
        <v>94952</v>
      </c>
    </row>
    <row r="22" spans="3:15" ht="12.75" customHeight="1">
      <c r="C22" s="119"/>
      <c r="D22" s="123"/>
      <c r="E22" s="124" t="s">
        <v>29</v>
      </c>
      <c r="F22" s="125"/>
      <c r="G22" s="135">
        <v>0</v>
      </c>
      <c r="H22" s="135">
        <v>0</v>
      </c>
      <c r="I22" s="293"/>
      <c r="J22" s="135">
        <v>4207</v>
      </c>
      <c r="K22" s="135">
        <v>9574</v>
      </c>
      <c r="L22" s="180">
        <v>14617</v>
      </c>
      <c r="M22" s="180">
        <v>18925</v>
      </c>
      <c r="N22" s="180">
        <v>16199</v>
      </c>
      <c r="O22" s="181">
        <v>63522</v>
      </c>
    </row>
    <row r="23" spans="3:15" ht="12.75" customHeight="1">
      <c r="C23" s="119"/>
      <c r="D23" s="126"/>
      <c r="E23" s="124" t="s">
        <v>30</v>
      </c>
      <c r="F23" s="125"/>
      <c r="G23" s="135">
        <v>0</v>
      </c>
      <c r="H23" s="135">
        <v>0</v>
      </c>
      <c r="I23" s="293"/>
      <c r="J23" s="135">
        <v>1592</v>
      </c>
      <c r="K23" s="135">
        <v>2140</v>
      </c>
      <c r="L23" s="180">
        <v>2283</v>
      </c>
      <c r="M23" s="180">
        <v>2751</v>
      </c>
      <c r="N23" s="180">
        <v>1457</v>
      </c>
      <c r="O23" s="181">
        <v>10223</v>
      </c>
    </row>
    <row r="24" spans="3:15" ht="12.75" customHeight="1">
      <c r="C24" s="119"/>
      <c r="D24" s="123"/>
      <c r="E24" s="124" t="s">
        <v>31</v>
      </c>
      <c r="F24" s="125"/>
      <c r="G24" s="135">
        <v>0</v>
      </c>
      <c r="H24" s="135">
        <v>0</v>
      </c>
      <c r="I24" s="293"/>
      <c r="J24" s="135">
        <v>42</v>
      </c>
      <c r="K24" s="135">
        <v>81</v>
      </c>
      <c r="L24" s="180">
        <v>110</v>
      </c>
      <c r="M24" s="180">
        <v>476</v>
      </c>
      <c r="N24" s="180">
        <v>658</v>
      </c>
      <c r="O24" s="181">
        <v>1367</v>
      </c>
    </row>
    <row r="25" spans="3:15" ht="12.75" customHeight="1">
      <c r="C25" s="119"/>
      <c r="D25" s="123"/>
      <c r="E25" s="171" t="s">
        <v>121</v>
      </c>
      <c r="F25" s="125"/>
      <c r="G25" s="135">
        <v>0</v>
      </c>
      <c r="H25" s="135">
        <v>0</v>
      </c>
      <c r="I25" s="293"/>
      <c r="J25" s="135">
        <v>412</v>
      </c>
      <c r="K25" s="135">
        <v>445</v>
      </c>
      <c r="L25" s="180">
        <v>744</v>
      </c>
      <c r="M25" s="180">
        <v>758</v>
      </c>
      <c r="N25" s="180">
        <v>369</v>
      </c>
      <c r="O25" s="181">
        <v>2728</v>
      </c>
    </row>
    <row r="26" spans="3:15" ht="12.75" customHeight="1">
      <c r="C26" s="119"/>
      <c r="D26" s="123"/>
      <c r="E26" s="124" t="s">
        <v>90</v>
      </c>
      <c r="F26" s="125"/>
      <c r="G26" s="135">
        <v>81</v>
      </c>
      <c r="H26" s="135">
        <v>391</v>
      </c>
      <c r="I26" s="135">
        <v>0</v>
      </c>
      <c r="J26" s="135">
        <v>2440</v>
      </c>
      <c r="K26" s="135">
        <v>3629</v>
      </c>
      <c r="L26" s="180">
        <v>3886</v>
      </c>
      <c r="M26" s="180">
        <v>3317</v>
      </c>
      <c r="N26" s="180">
        <v>2164</v>
      </c>
      <c r="O26" s="181">
        <v>15908</v>
      </c>
    </row>
    <row r="27" spans="3:15" ht="12.75" customHeight="1">
      <c r="C27" s="127"/>
      <c r="D27" s="126"/>
      <c r="E27" s="591" t="s">
        <v>91</v>
      </c>
      <c r="F27" s="592"/>
      <c r="G27" s="136">
        <v>0</v>
      </c>
      <c r="H27" s="135">
        <v>3</v>
      </c>
      <c r="I27" s="135">
        <v>0</v>
      </c>
      <c r="J27" s="135">
        <v>102</v>
      </c>
      <c r="K27" s="135">
        <v>244</v>
      </c>
      <c r="L27" s="180">
        <v>282</v>
      </c>
      <c r="M27" s="180">
        <v>239</v>
      </c>
      <c r="N27" s="180">
        <v>256</v>
      </c>
      <c r="O27" s="181">
        <v>1126</v>
      </c>
    </row>
    <row r="28" spans="3:15" ht="12.75" customHeight="1">
      <c r="C28" s="132"/>
      <c r="D28" s="133"/>
      <c r="E28" s="593" t="s">
        <v>92</v>
      </c>
      <c r="F28" s="594"/>
      <c r="G28" s="137">
        <v>0</v>
      </c>
      <c r="H28" s="137">
        <v>0</v>
      </c>
      <c r="I28" s="137">
        <v>0</v>
      </c>
      <c r="J28" s="137">
        <v>7</v>
      </c>
      <c r="K28" s="137">
        <v>14</v>
      </c>
      <c r="L28" s="184">
        <v>5</v>
      </c>
      <c r="M28" s="184">
        <v>31</v>
      </c>
      <c r="N28" s="184">
        <v>21</v>
      </c>
      <c r="O28" s="185">
        <v>78</v>
      </c>
    </row>
    <row r="29" spans="1:16" ht="12.75" customHeight="1">
      <c r="A29" s="112"/>
      <c r="B29" s="112"/>
      <c r="C29" s="116" t="s">
        <v>136</v>
      </c>
      <c r="D29" s="117"/>
      <c r="E29" s="117"/>
      <c r="F29" s="117"/>
      <c r="G29" s="118"/>
      <c r="H29" s="118"/>
      <c r="I29" s="118"/>
      <c r="J29" s="118"/>
      <c r="K29" s="118"/>
      <c r="L29" s="176"/>
      <c r="M29" s="176"/>
      <c r="N29" s="176"/>
      <c r="O29" s="177"/>
      <c r="P29" s="112"/>
    </row>
    <row r="30" spans="3:15" ht="12.75" customHeight="1">
      <c r="C30" s="119"/>
      <c r="D30" s="123" t="s">
        <v>86</v>
      </c>
      <c r="E30" s="121"/>
      <c r="F30" s="122"/>
      <c r="G30" s="170">
        <f>SUM(G31:G37)</f>
        <v>489320</v>
      </c>
      <c r="H30" s="170">
        <f aca="true" t="shared" si="2" ref="H30:O30">SUM(H31:H37)</f>
        <v>3041390</v>
      </c>
      <c r="I30" s="170">
        <f t="shared" si="2"/>
        <v>0</v>
      </c>
      <c r="J30" s="170">
        <f t="shared" si="2"/>
        <v>418367841</v>
      </c>
      <c r="K30" s="170">
        <f t="shared" si="2"/>
        <v>774997411</v>
      </c>
      <c r="L30" s="178">
        <f t="shared" si="2"/>
        <v>1244885715</v>
      </c>
      <c r="M30" s="178">
        <f t="shared" si="2"/>
        <v>1636117602</v>
      </c>
      <c r="N30" s="178">
        <f t="shared" si="2"/>
        <v>1499368278</v>
      </c>
      <c r="O30" s="179">
        <f t="shared" si="2"/>
        <v>5577267557</v>
      </c>
    </row>
    <row r="31" spans="3:15" ht="12.75" customHeight="1">
      <c r="C31" s="119"/>
      <c r="D31" s="123"/>
      <c r="E31" s="124" t="s">
        <v>29</v>
      </c>
      <c r="F31" s="125"/>
      <c r="G31" s="135">
        <v>0</v>
      </c>
      <c r="H31" s="135">
        <v>0</v>
      </c>
      <c r="I31" s="293"/>
      <c r="J31" s="135">
        <v>213098950</v>
      </c>
      <c r="K31" s="135">
        <v>470707000</v>
      </c>
      <c r="L31" s="180">
        <v>832589182</v>
      </c>
      <c r="M31" s="180">
        <v>1134335460</v>
      </c>
      <c r="N31" s="180">
        <v>1080638671</v>
      </c>
      <c r="O31" s="181">
        <v>3731369263</v>
      </c>
    </row>
    <row r="32" spans="3:15" ht="12.75" customHeight="1">
      <c r="C32" s="119"/>
      <c r="D32" s="126"/>
      <c r="E32" s="124" t="s">
        <v>30</v>
      </c>
      <c r="F32" s="125"/>
      <c r="G32" s="135">
        <v>0</v>
      </c>
      <c r="H32" s="135">
        <v>0</v>
      </c>
      <c r="I32" s="293"/>
      <c r="J32" s="135">
        <v>153574325</v>
      </c>
      <c r="K32" s="135">
        <v>219441155</v>
      </c>
      <c r="L32" s="180">
        <v>284021900</v>
      </c>
      <c r="M32" s="180">
        <v>314371695</v>
      </c>
      <c r="N32" s="180">
        <v>213547565</v>
      </c>
      <c r="O32" s="181">
        <v>1184956640</v>
      </c>
    </row>
    <row r="33" spans="3:15" ht="12.75" customHeight="1">
      <c r="C33" s="119"/>
      <c r="D33" s="123"/>
      <c r="E33" s="124" t="s">
        <v>31</v>
      </c>
      <c r="F33" s="125"/>
      <c r="G33" s="135">
        <v>0</v>
      </c>
      <c r="H33" s="135">
        <v>0</v>
      </c>
      <c r="I33" s="293"/>
      <c r="J33" s="135">
        <v>11334310</v>
      </c>
      <c r="K33" s="135">
        <v>16366130</v>
      </c>
      <c r="L33" s="180">
        <v>31374110</v>
      </c>
      <c r="M33" s="180">
        <v>94088220</v>
      </c>
      <c r="N33" s="180">
        <v>162133680</v>
      </c>
      <c r="O33" s="181">
        <v>315296450</v>
      </c>
    </row>
    <row r="34" spans="3:15" ht="12.75" customHeight="1">
      <c r="C34" s="119"/>
      <c r="D34" s="123"/>
      <c r="E34" s="171" t="s">
        <v>121</v>
      </c>
      <c r="F34" s="125"/>
      <c r="G34" s="135">
        <v>0</v>
      </c>
      <c r="H34" s="135">
        <v>0</v>
      </c>
      <c r="I34" s="293"/>
      <c r="J34" s="135">
        <v>10820030</v>
      </c>
      <c r="K34" s="135">
        <v>12115710</v>
      </c>
      <c r="L34" s="180">
        <v>20039370</v>
      </c>
      <c r="M34" s="180">
        <v>20584590</v>
      </c>
      <c r="N34" s="180">
        <v>9185750</v>
      </c>
      <c r="O34" s="181">
        <v>72745450</v>
      </c>
    </row>
    <row r="35" spans="3:15" ht="12.75" customHeight="1">
      <c r="C35" s="119"/>
      <c r="D35" s="123"/>
      <c r="E35" s="124" t="s">
        <v>90</v>
      </c>
      <c r="F35" s="125"/>
      <c r="G35" s="135">
        <v>459330</v>
      </c>
      <c r="H35" s="135">
        <v>2858970</v>
      </c>
      <c r="I35" s="135">
        <v>0</v>
      </c>
      <c r="J35" s="135">
        <v>27710056</v>
      </c>
      <c r="K35" s="135">
        <v>51754711</v>
      </c>
      <c r="L35" s="180">
        <v>71470048</v>
      </c>
      <c r="M35" s="180">
        <v>66337777</v>
      </c>
      <c r="N35" s="180">
        <v>30687772</v>
      </c>
      <c r="O35" s="181">
        <v>251278664</v>
      </c>
    </row>
    <row r="36" spans="3:15" ht="12.75" customHeight="1">
      <c r="C36" s="119"/>
      <c r="D36" s="123"/>
      <c r="E36" s="591" t="s">
        <v>91</v>
      </c>
      <c r="F36" s="592"/>
      <c r="G36" s="136">
        <v>29990</v>
      </c>
      <c r="H36" s="136">
        <v>169180</v>
      </c>
      <c r="I36" s="136">
        <v>0</v>
      </c>
      <c r="J36" s="136">
        <v>1802080</v>
      </c>
      <c r="K36" s="136">
        <v>4400195</v>
      </c>
      <c r="L36" s="182">
        <v>5335895</v>
      </c>
      <c r="M36" s="182">
        <v>5869440</v>
      </c>
      <c r="N36" s="182">
        <v>2771380</v>
      </c>
      <c r="O36" s="183">
        <v>20378160</v>
      </c>
    </row>
    <row r="37" spans="3:15" ht="12.75" customHeight="1">
      <c r="C37" s="127"/>
      <c r="D37" s="128"/>
      <c r="E37" s="593" t="s">
        <v>92</v>
      </c>
      <c r="F37" s="594"/>
      <c r="G37" s="137">
        <v>0</v>
      </c>
      <c r="H37" s="137">
        <v>13240</v>
      </c>
      <c r="I37" s="137">
        <v>0</v>
      </c>
      <c r="J37" s="137">
        <v>28090</v>
      </c>
      <c r="K37" s="137">
        <v>212510</v>
      </c>
      <c r="L37" s="184">
        <v>55210</v>
      </c>
      <c r="M37" s="184">
        <v>530420</v>
      </c>
      <c r="N37" s="184">
        <v>403460</v>
      </c>
      <c r="O37" s="185">
        <v>1242930</v>
      </c>
    </row>
    <row r="38" spans="3:15" ht="12.75" customHeight="1">
      <c r="C38" s="127"/>
      <c r="D38" s="120" t="s">
        <v>93</v>
      </c>
      <c r="E38" s="129"/>
      <c r="F38" s="122"/>
      <c r="G38" s="138">
        <f aca="true" t="shared" si="3" ref="G38:O38">SUM(G39:G45)</f>
        <v>250520</v>
      </c>
      <c r="H38" s="138">
        <f t="shared" si="3"/>
        <v>1678500</v>
      </c>
      <c r="I38" s="138">
        <f t="shared" si="3"/>
        <v>0</v>
      </c>
      <c r="J38" s="138">
        <f t="shared" si="3"/>
        <v>155659760</v>
      </c>
      <c r="K38" s="138">
        <f t="shared" si="3"/>
        <v>318095060</v>
      </c>
      <c r="L38" s="186">
        <f t="shared" si="3"/>
        <v>466714130</v>
      </c>
      <c r="M38" s="186">
        <f t="shared" si="3"/>
        <v>579107140</v>
      </c>
      <c r="N38" s="186">
        <f t="shared" si="3"/>
        <v>453556250</v>
      </c>
      <c r="O38" s="179">
        <f t="shared" si="3"/>
        <v>1975061360</v>
      </c>
    </row>
    <row r="39" spans="3:15" ht="12.75" customHeight="1">
      <c r="C39" s="119"/>
      <c r="D39" s="123"/>
      <c r="E39" s="124" t="s">
        <v>29</v>
      </c>
      <c r="F39" s="125"/>
      <c r="G39" s="135">
        <v>0</v>
      </c>
      <c r="H39" s="135">
        <v>0</v>
      </c>
      <c r="I39" s="293"/>
      <c r="J39" s="135">
        <v>104114350</v>
      </c>
      <c r="K39" s="135">
        <v>236576510</v>
      </c>
      <c r="L39" s="180">
        <v>367860870</v>
      </c>
      <c r="M39" s="180">
        <v>468202030</v>
      </c>
      <c r="N39" s="180">
        <v>391768900</v>
      </c>
      <c r="O39" s="181">
        <v>1568522660</v>
      </c>
    </row>
    <row r="40" spans="3:15" ht="12.75" customHeight="1">
      <c r="C40" s="119"/>
      <c r="D40" s="126"/>
      <c r="E40" s="124" t="s">
        <v>30</v>
      </c>
      <c r="F40" s="125"/>
      <c r="G40" s="135">
        <v>0</v>
      </c>
      <c r="H40" s="135">
        <v>0</v>
      </c>
      <c r="I40" s="293"/>
      <c r="J40" s="135">
        <v>27047440</v>
      </c>
      <c r="K40" s="135">
        <v>40099600</v>
      </c>
      <c r="L40" s="180">
        <v>44407850</v>
      </c>
      <c r="M40" s="180">
        <v>51976680</v>
      </c>
      <c r="N40" s="180">
        <v>28289200</v>
      </c>
      <c r="O40" s="181">
        <v>191820770</v>
      </c>
    </row>
    <row r="41" spans="3:15" ht="12.75" customHeight="1">
      <c r="C41" s="119"/>
      <c r="D41" s="123"/>
      <c r="E41" s="124" t="s">
        <v>31</v>
      </c>
      <c r="F41" s="125"/>
      <c r="G41" s="135">
        <v>0</v>
      </c>
      <c r="H41" s="135">
        <v>0</v>
      </c>
      <c r="I41" s="293"/>
      <c r="J41" s="135">
        <v>993600</v>
      </c>
      <c r="K41" s="135">
        <v>2173880</v>
      </c>
      <c r="L41" s="180">
        <v>2115590</v>
      </c>
      <c r="M41" s="180">
        <v>6010490</v>
      </c>
      <c r="N41" s="180">
        <v>7214370</v>
      </c>
      <c r="O41" s="181">
        <v>18507930</v>
      </c>
    </row>
    <row r="42" spans="3:15" ht="12.75" customHeight="1">
      <c r="C42" s="119"/>
      <c r="D42" s="123"/>
      <c r="E42" s="171" t="s">
        <v>121</v>
      </c>
      <c r="F42" s="125"/>
      <c r="G42" s="135">
        <v>0</v>
      </c>
      <c r="H42" s="135">
        <v>0</v>
      </c>
      <c r="I42" s="293"/>
      <c r="J42" s="135">
        <v>9819690</v>
      </c>
      <c r="K42" s="135">
        <v>12087030</v>
      </c>
      <c r="L42" s="180">
        <v>19789720</v>
      </c>
      <c r="M42" s="180">
        <v>21067680</v>
      </c>
      <c r="N42" s="180">
        <v>9372300</v>
      </c>
      <c r="O42" s="181">
        <v>72136420</v>
      </c>
    </row>
    <row r="43" spans="3:15" ht="12.75" customHeight="1">
      <c r="C43" s="119"/>
      <c r="D43" s="123"/>
      <c r="E43" s="124" t="s">
        <v>90</v>
      </c>
      <c r="F43" s="125"/>
      <c r="G43" s="135">
        <v>250520</v>
      </c>
      <c r="H43" s="135">
        <v>1667470</v>
      </c>
      <c r="I43" s="135">
        <v>0</v>
      </c>
      <c r="J43" s="135">
        <v>13262430</v>
      </c>
      <c r="K43" s="135">
        <v>25874580</v>
      </c>
      <c r="L43" s="180">
        <v>30845440</v>
      </c>
      <c r="M43" s="180">
        <v>29860520</v>
      </c>
      <c r="N43" s="180">
        <v>15221130</v>
      </c>
      <c r="O43" s="181">
        <v>116982090</v>
      </c>
    </row>
    <row r="44" spans="3:15" ht="12.75" customHeight="1">
      <c r="C44" s="127"/>
      <c r="D44" s="126"/>
      <c r="E44" s="591" t="s">
        <v>91</v>
      </c>
      <c r="F44" s="592"/>
      <c r="G44" s="136">
        <v>0</v>
      </c>
      <c r="H44" s="135">
        <v>11030</v>
      </c>
      <c r="I44" s="135">
        <v>0</v>
      </c>
      <c r="J44" s="135">
        <v>400400</v>
      </c>
      <c r="K44" s="135">
        <v>1218290</v>
      </c>
      <c r="L44" s="180">
        <v>1638310</v>
      </c>
      <c r="M44" s="180">
        <v>1713900</v>
      </c>
      <c r="N44" s="180">
        <v>1395380</v>
      </c>
      <c r="O44" s="181">
        <v>6377310</v>
      </c>
    </row>
    <row r="45" spans="3:15" ht="12.75" customHeight="1">
      <c r="C45" s="132"/>
      <c r="D45" s="133"/>
      <c r="E45" s="593" t="s">
        <v>92</v>
      </c>
      <c r="F45" s="594"/>
      <c r="G45" s="137">
        <v>0</v>
      </c>
      <c r="H45" s="137">
        <v>0</v>
      </c>
      <c r="I45" s="137">
        <v>0</v>
      </c>
      <c r="J45" s="137">
        <v>21850</v>
      </c>
      <c r="K45" s="137">
        <v>65170</v>
      </c>
      <c r="L45" s="184">
        <v>56350</v>
      </c>
      <c r="M45" s="184">
        <v>275840</v>
      </c>
      <c r="N45" s="184">
        <v>294970</v>
      </c>
      <c r="O45" s="185">
        <v>714180</v>
      </c>
    </row>
    <row r="46" spans="1:16" ht="12.75" customHeight="1" thickBot="1">
      <c r="A46" s="112"/>
      <c r="B46" s="112"/>
      <c r="C46" s="130"/>
      <c r="D46" s="131" t="s">
        <v>46</v>
      </c>
      <c r="E46" s="131"/>
      <c r="F46" s="131"/>
      <c r="G46" s="139">
        <f>G30+G38</f>
        <v>739840</v>
      </c>
      <c r="H46" s="140">
        <f aca="true" t="shared" si="4" ref="H46:O46">H30+H38</f>
        <v>4719890</v>
      </c>
      <c r="I46" s="140">
        <f t="shared" si="4"/>
        <v>0</v>
      </c>
      <c r="J46" s="140">
        <f t="shared" si="4"/>
        <v>574027601</v>
      </c>
      <c r="K46" s="140">
        <f t="shared" si="4"/>
        <v>1093092471</v>
      </c>
      <c r="L46" s="187">
        <f t="shared" si="4"/>
        <v>1711599845</v>
      </c>
      <c r="M46" s="187">
        <f t="shared" si="4"/>
        <v>2215224742</v>
      </c>
      <c r="N46" s="187">
        <f t="shared" si="4"/>
        <v>1952924528</v>
      </c>
      <c r="O46" s="188">
        <f t="shared" si="4"/>
        <v>7552328917</v>
      </c>
      <c r="P46" s="112"/>
    </row>
  </sheetData>
  <sheetProtection/>
  <mergeCells count="10">
    <mergeCell ref="F3:L3"/>
    <mergeCell ref="F4:O4"/>
    <mergeCell ref="E44:F44"/>
    <mergeCell ref="E45:F45"/>
    <mergeCell ref="E36:F36"/>
    <mergeCell ref="E37:F37"/>
    <mergeCell ref="E27:F27"/>
    <mergeCell ref="E28:F28"/>
    <mergeCell ref="E19:F19"/>
    <mergeCell ref="E20:F2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電子県庁課</cp:lastModifiedBy>
  <cp:lastPrinted>2012-08-14T09:22:20Z</cp:lastPrinted>
  <dcterms:created xsi:type="dcterms:W3CDTF">2000-10-26T05:53:13Z</dcterms:created>
  <dcterms:modified xsi:type="dcterms:W3CDTF">2012-08-24T00:42:55Z</dcterms:modified>
  <cp:category/>
  <cp:version/>
  <cp:contentType/>
  <cp:contentStatus/>
</cp:coreProperties>
</file>